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510" yWindow="165" windowWidth="16080" windowHeight="11760" activeTab="2"/>
  </bookViews>
  <sheets>
    <sheet name="Explication" sheetId="6" r:id="rId1"/>
    <sheet name="Calendrier" sheetId="4" r:id="rId2"/>
    <sheet name="Janvier" sheetId="15" r:id="rId3"/>
    <sheet name="Fevrier" sheetId="16" r:id="rId4"/>
    <sheet name="Mars" sheetId="17" r:id="rId5"/>
    <sheet name="Avril" sheetId="12" r:id="rId6"/>
    <sheet name="Mai" sheetId="13" r:id="rId7"/>
    <sheet name="Juin" sheetId="14" r:id="rId8"/>
    <sheet name="Juillet" sheetId="11" r:id="rId9"/>
    <sheet name="Mfc" sheetId="5" r:id="rId10"/>
  </sheets>
  <definedNames>
    <definedName name="an">Calendrier!$B$1</definedName>
    <definedName name="fériés">OFFSET(Mfc!$B$1,,,COUNTA(Mfc!$B:$B),1)</definedName>
    <definedName name="Mois">Mfc!$D$1:$D$12</definedName>
    <definedName name="tempsPartiel">OFFSET(Mfc!#REF!,,,COUNTA(Mfc!#REF!),1)</definedName>
    <definedName name="vacances">OFFSET(Mfc!#REF!,,,COUNTA(Mfc!#REF!),1)</definedName>
    <definedName name="_xlnm.Print_Area" localSheetId="1">Calendrier!$A$1:$S$86</definedName>
  </definedNames>
  <calcPr calcId="145621" fullCalcOnLoad="1"/>
</workbook>
</file>

<file path=xl/calcChain.xml><?xml version="1.0" encoding="utf-8"?>
<calcChain xmlns="http://schemas.openxmlformats.org/spreadsheetml/2006/main">
  <c r="A8" i="15" l="1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B9" i="15"/>
  <c r="B10" i="15"/>
  <c r="B11" i="15"/>
  <c r="B12" i="15"/>
  <c r="H12" i="15" s="1"/>
  <c r="B13" i="15"/>
  <c r="B14" i="15"/>
  <c r="B15" i="15"/>
  <c r="B16" i="15"/>
  <c r="H16" i="15" s="1"/>
  <c r="B17" i="15"/>
  <c r="B18" i="15"/>
  <c r="B19" i="15"/>
  <c r="B20" i="15"/>
  <c r="H20" i="15" s="1"/>
  <c r="B21" i="15"/>
  <c r="B22" i="15"/>
  <c r="B23" i="15"/>
  <c r="B24" i="15"/>
  <c r="H24" i="15" s="1"/>
  <c r="B25" i="15"/>
  <c r="B26" i="15"/>
  <c r="B27" i="15"/>
  <c r="B28" i="15"/>
  <c r="H28" i="15" s="1"/>
  <c r="B29" i="15"/>
  <c r="B30" i="15"/>
  <c r="B31" i="15"/>
  <c r="B32" i="15"/>
  <c r="H32" i="15" s="1"/>
  <c r="B33" i="15"/>
  <c r="B34" i="15"/>
  <c r="B35" i="15"/>
  <c r="B36" i="15"/>
  <c r="H36" i="15" s="1"/>
  <c r="B37" i="15"/>
  <c r="B38" i="15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8" i="11"/>
  <c r="B9" i="14"/>
  <c r="B10" i="14"/>
  <c r="H10" i="14" s="1"/>
  <c r="B11" i="14"/>
  <c r="H11" i="14" s="1"/>
  <c r="B12" i="14"/>
  <c r="B13" i="14"/>
  <c r="B14" i="14"/>
  <c r="H14" i="14" s="1"/>
  <c r="B15" i="14"/>
  <c r="H15" i="14" s="1"/>
  <c r="B16" i="14"/>
  <c r="B17" i="14"/>
  <c r="B18" i="14"/>
  <c r="H18" i="14" s="1"/>
  <c r="B19" i="14"/>
  <c r="H19" i="14" s="1"/>
  <c r="B20" i="14"/>
  <c r="B21" i="14"/>
  <c r="B22" i="14"/>
  <c r="H22" i="14" s="1"/>
  <c r="B23" i="14"/>
  <c r="H23" i="14" s="1"/>
  <c r="B24" i="14"/>
  <c r="B25" i="14"/>
  <c r="B26" i="14"/>
  <c r="H26" i="14" s="1"/>
  <c r="B27" i="14"/>
  <c r="H27" i="14" s="1"/>
  <c r="B28" i="14"/>
  <c r="B29" i="14"/>
  <c r="B30" i="14"/>
  <c r="H30" i="14" s="1"/>
  <c r="B31" i="14"/>
  <c r="H31" i="14" s="1"/>
  <c r="B32" i="14"/>
  <c r="B33" i="14"/>
  <c r="B34" i="14"/>
  <c r="H34" i="14" s="1"/>
  <c r="B35" i="14"/>
  <c r="H35" i="14" s="1"/>
  <c r="B36" i="14"/>
  <c r="B37" i="14"/>
  <c r="B8" i="14"/>
  <c r="H8" i="14" s="1"/>
  <c r="B38" i="13"/>
  <c r="H38" i="13" s="1"/>
  <c r="H39" i="13" s="1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8" i="13"/>
  <c r="B9" i="12"/>
  <c r="H9" i="12" s="1"/>
  <c r="B10" i="12"/>
  <c r="B11" i="12"/>
  <c r="B12" i="12"/>
  <c r="H12" i="12" s="1"/>
  <c r="B13" i="12"/>
  <c r="H13" i="12" s="1"/>
  <c r="B14" i="12"/>
  <c r="B15" i="12"/>
  <c r="B16" i="12"/>
  <c r="H16" i="12" s="1"/>
  <c r="B17" i="12"/>
  <c r="H17" i="12" s="1"/>
  <c r="B18" i="12"/>
  <c r="B19" i="12"/>
  <c r="B20" i="12"/>
  <c r="H20" i="12" s="1"/>
  <c r="B21" i="12"/>
  <c r="H21" i="12" s="1"/>
  <c r="B22" i="12"/>
  <c r="B23" i="12"/>
  <c r="B24" i="12"/>
  <c r="H24" i="12" s="1"/>
  <c r="B25" i="12"/>
  <c r="H25" i="12" s="1"/>
  <c r="B26" i="12"/>
  <c r="B27" i="12"/>
  <c r="B28" i="12"/>
  <c r="H28" i="12" s="1"/>
  <c r="B29" i="12"/>
  <c r="H29" i="12" s="1"/>
  <c r="B30" i="12"/>
  <c r="B31" i="12"/>
  <c r="B32" i="12"/>
  <c r="H32" i="12" s="1"/>
  <c r="B33" i="12"/>
  <c r="H33" i="12" s="1"/>
  <c r="B34" i="12"/>
  <c r="B35" i="12"/>
  <c r="B36" i="12"/>
  <c r="H36" i="12" s="1"/>
  <c r="B37" i="12"/>
  <c r="H37" i="12" s="1"/>
  <c r="B8" i="12"/>
  <c r="B9" i="17"/>
  <c r="B10" i="17"/>
  <c r="H10" i="17" s="1"/>
  <c r="B11" i="17"/>
  <c r="H11" i="17" s="1"/>
  <c r="B12" i="17"/>
  <c r="B13" i="17"/>
  <c r="B14" i="17"/>
  <c r="H14" i="17" s="1"/>
  <c r="B15" i="17"/>
  <c r="H15" i="17" s="1"/>
  <c r="B16" i="17"/>
  <c r="B17" i="17"/>
  <c r="B18" i="17"/>
  <c r="H18" i="17" s="1"/>
  <c r="B19" i="17"/>
  <c r="H19" i="17" s="1"/>
  <c r="B20" i="17"/>
  <c r="B21" i="17"/>
  <c r="B22" i="17"/>
  <c r="H22" i="17" s="1"/>
  <c r="B23" i="17"/>
  <c r="H23" i="17" s="1"/>
  <c r="B24" i="17"/>
  <c r="B25" i="17"/>
  <c r="B26" i="17"/>
  <c r="H26" i="17" s="1"/>
  <c r="B27" i="17"/>
  <c r="H27" i="17" s="1"/>
  <c r="B28" i="17"/>
  <c r="B29" i="17"/>
  <c r="B30" i="17"/>
  <c r="H30" i="17" s="1"/>
  <c r="B31" i="17"/>
  <c r="H31" i="17" s="1"/>
  <c r="B32" i="17"/>
  <c r="B33" i="17"/>
  <c r="B34" i="17"/>
  <c r="H34" i="17" s="1"/>
  <c r="B35" i="17"/>
  <c r="H35" i="17" s="1"/>
  <c r="B36" i="17"/>
  <c r="B37" i="17"/>
  <c r="B38" i="17"/>
  <c r="H38" i="17" s="1"/>
  <c r="B8" i="17"/>
  <c r="H8" i="17" s="1"/>
  <c r="H39" i="17" s="1"/>
  <c r="B9" i="16"/>
  <c r="B10" i="16"/>
  <c r="B11" i="16"/>
  <c r="H11" i="16" s="1"/>
  <c r="B12" i="16"/>
  <c r="H12" i="16" s="1"/>
  <c r="B13" i="16"/>
  <c r="B14" i="16"/>
  <c r="B15" i="16"/>
  <c r="H15" i="16" s="1"/>
  <c r="B16" i="16"/>
  <c r="H16" i="16" s="1"/>
  <c r="B17" i="16"/>
  <c r="B18" i="16"/>
  <c r="B19" i="16"/>
  <c r="H19" i="16" s="1"/>
  <c r="B20" i="16"/>
  <c r="H20" i="16" s="1"/>
  <c r="B21" i="16"/>
  <c r="B22" i="16"/>
  <c r="B23" i="16"/>
  <c r="H23" i="16" s="1"/>
  <c r="B24" i="16"/>
  <c r="H24" i="16" s="1"/>
  <c r="B25" i="16"/>
  <c r="B26" i="16"/>
  <c r="B27" i="16"/>
  <c r="H27" i="16" s="1"/>
  <c r="B28" i="16"/>
  <c r="H28" i="16" s="1"/>
  <c r="B29" i="16"/>
  <c r="B30" i="16"/>
  <c r="B31" i="16"/>
  <c r="H31" i="16" s="1"/>
  <c r="B32" i="16"/>
  <c r="H32" i="16" s="1"/>
  <c r="B33" i="16"/>
  <c r="B34" i="16"/>
  <c r="B35" i="16"/>
  <c r="H35" i="16" s="1"/>
  <c r="B36" i="16"/>
  <c r="H36" i="16" s="1"/>
  <c r="B8" i="16"/>
  <c r="B7" i="5"/>
  <c r="B12" i="5"/>
  <c r="B11" i="5"/>
  <c r="B10" i="5"/>
  <c r="B9" i="5"/>
  <c r="B8" i="5"/>
  <c r="B4" i="5"/>
  <c r="B3" i="5"/>
  <c r="B5" i="5" s="1"/>
  <c r="B2" i="5"/>
  <c r="N34" i="4"/>
  <c r="H34" i="4"/>
  <c r="B34" i="4"/>
  <c r="Q33" i="4"/>
  <c r="N33" i="4"/>
  <c r="K33" i="4"/>
  <c r="H33" i="4"/>
  <c r="B33" i="4"/>
  <c r="Q32" i="4"/>
  <c r="N32" i="4"/>
  <c r="K32" i="4"/>
  <c r="H32" i="4"/>
  <c r="E32" i="4"/>
  <c r="D32" i="4"/>
  <c r="B32" i="4"/>
  <c r="Q31" i="4"/>
  <c r="N31" i="4"/>
  <c r="K31" i="4"/>
  <c r="H31" i="4"/>
  <c r="E31" i="4"/>
  <c r="B31" i="4"/>
  <c r="Q30" i="4"/>
  <c r="N30" i="4"/>
  <c r="K30" i="4"/>
  <c r="H30" i="4"/>
  <c r="E30" i="4"/>
  <c r="B30" i="4"/>
  <c r="Q29" i="4"/>
  <c r="N29" i="4"/>
  <c r="K29" i="4"/>
  <c r="H29" i="4"/>
  <c r="E29" i="4"/>
  <c r="B29" i="4"/>
  <c r="Q28" i="4"/>
  <c r="N28" i="4"/>
  <c r="K28" i="4"/>
  <c r="H28" i="4"/>
  <c r="E28" i="4"/>
  <c r="B28" i="4"/>
  <c r="Q27" i="4"/>
  <c r="N27" i="4"/>
  <c r="K27" i="4"/>
  <c r="H27" i="4"/>
  <c r="E27" i="4"/>
  <c r="B27" i="4"/>
  <c r="Q26" i="4"/>
  <c r="N26" i="4"/>
  <c r="K26" i="4"/>
  <c r="H26" i="4"/>
  <c r="E26" i="4"/>
  <c r="B26" i="4"/>
  <c r="Q25" i="4"/>
  <c r="N25" i="4"/>
  <c r="K25" i="4"/>
  <c r="H25" i="4"/>
  <c r="E25" i="4"/>
  <c r="B25" i="4"/>
  <c r="Q24" i="4"/>
  <c r="N24" i="4"/>
  <c r="K24" i="4"/>
  <c r="H24" i="4"/>
  <c r="E24" i="4"/>
  <c r="B24" i="4"/>
  <c r="Q23" i="4"/>
  <c r="N23" i="4"/>
  <c r="K23" i="4"/>
  <c r="H23" i="4"/>
  <c r="E23" i="4"/>
  <c r="B23" i="4"/>
  <c r="Q22" i="4"/>
  <c r="N22" i="4"/>
  <c r="K22" i="4"/>
  <c r="H22" i="4"/>
  <c r="E22" i="4"/>
  <c r="B22" i="4"/>
  <c r="Q21" i="4"/>
  <c r="N21" i="4"/>
  <c r="K21" i="4"/>
  <c r="H21" i="4"/>
  <c r="E21" i="4"/>
  <c r="B21" i="4"/>
  <c r="Q20" i="4"/>
  <c r="N20" i="4"/>
  <c r="K20" i="4"/>
  <c r="H20" i="4"/>
  <c r="E20" i="4"/>
  <c r="B20" i="4"/>
  <c r="Q19" i="4"/>
  <c r="N19" i="4"/>
  <c r="K19" i="4"/>
  <c r="H19" i="4"/>
  <c r="E19" i="4"/>
  <c r="B19" i="4"/>
  <c r="Q18" i="4"/>
  <c r="N18" i="4"/>
  <c r="K18" i="4"/>
  <c r="H18" i="4"/>
  <c r="E18" i="4"/>
  <c r="B18" i="4"/>
  <c r="Q17" i="4"/>
  <c r="N17" i="4"/>
  <c r="K17" i="4"/>
  <c r="H17" i="4"/>
  <c r="E17" i="4"/>
  <c r="B17" i="4"/>
  <c r="Q16" i="4"/>
  <c r="N16" i="4"/>
  <c r="K16" i="4"/>
  <c r="H16" i="4"/>
  <c r="E16" i="4"/>
  <c r="B16" i="4"/>
  <c r="Q15" i="4"/>
  <c r="N15" i="4"/>
  <c r="K15" i="4"/>
  <c r="H15" i="4"/>
  <c r="E15" i="4"/>
  <c r="B15" i="4"/>
  <c r="Q14" i="4"/>
  <c r="N14" i="4"/>
  <c r="K14" i="4"/>
  <c r="H14" i="4"/>
  <c r="E14" i="4"/>
  <c r="B14" i="4"/>
  <c r="Q13" i="4"/>
  <c r="N13" i="4"/>
  <c r="K13" i="4"/>
  <c r="H13" i="4"/>
  <c r="E13" i="4"/>
  <c r="B13" i="4"/>
  <c r="Q12" i="4"/>
  <c r="N12" i="4"/>
  <c r="K12" i="4"/>
  <c r="H12" i="4"/>
  <c r="E12" i="4"/>
  <c r="B12" i="4"/>
  <c r="Q11" i="4"/>
  <c r="N11" i="4"/>
  <c r="K11" i="4"/>
  <c r="H11" i="4"/>
  <c r="E11" i="4"/>
  <c r="B11" i="4"/>
  <c r="Q10" i="4"/>
  <c r="N10" i="4"/>
  <c r="K10" i="4"/>
  <c r="H10" i="4"/>
  <c r="E10" i="4"/>
  <c r="B10" i="4"/>
  <c r="Q9" i="4"/>
  <c r="N9" i="4"/>
  <c r="K9" i="4"/>
  <c r="H9" i="4"/>
  <c r="E9" i="4"/>
  <c r="B9" i="4"/>
  <c r="Q8" i="4"/>
  <c r="N8" i="4"/>
  <c r="K8" i="4"/>
  <c r="H8" i="4"/>
  <c r="E8" i="4"/>
  <c r="B8" i="4"/>
  <c r="Q7" i="4"/>
  <c r="N7" i="4"/>
  <c r="K7" i="4"/>
  <c r="H7" i="4"/>
  <c r="E7" i="4"/>
  <c r="B7" i="4"/>
  <c r="Q6" i="4"/>
  <c r="N6" i="4"/>
  <c r="K6" i="4"/>
  <c r="H6" i="4"/>
  <c r="E6" i="4"/>
  <c r="B6" i="4"/>
  <c r="Q5" i="4"/>
  <c r="N5" i="4"/>
  <c r="K5" i="4"/>
  <c r="H5" i="4"/>
  <c r="E5" i="4"/>
  <c r="B5" i="4"/>
  <c r="Q4" i="4"/>
  <c r="N4" i="4"/>
  <c r="K4" i="4"/>
  <c r="H4" i="4"/>
  <c r="E4" i="4"/>
  <c r="B4" i="4"/>
  <c r="Q3" i="4"/>
  <c r="N3" i="4"/>
  <c r="K3" i="4"/>
  <c r="H3" i="4"/>
  <c r="E3" i="4"/>
  <c r="B3" i="4"/>
  <c r="B6" i="5"/>
  <c r="H9" i="16"/>
  <c r="H10" i="16"/>
  <c r="H13" i="16"/>
  <c r="H14" i="16"/>
  <c r="H17" i="16"/>
  <c r="H18" i="16"/>
  <c r="H21" i="16"/>
  <c r="H22" i="16"/>
  <c r="H25" i="16"/>
  <c r="H26" i="16"/>
  <c r="H29" i="16"/>
  <c r="H30" i="16"/>
  <c r="H33" i="16"/>
  <c r="H34" i="16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9" i="14"/>
  <c r="H12" i="14"/>
  <c r="H13" i="14"/>
  <c r="H16" i="14"/>
  <c r="H17" i="14"/>
  <c r="H20" i="14"/>
  <c r="H21" i="14"/>
  <c r="H24" i="14"/>
  <c r="H25" i="14"/>
  <c r="H28" i="14"/>
  <c r="H29" i="14"/>
  <c r="H32" i="14"/>
  <c r="H33" i="14"/>
  <c r="H36" i="14"/>
  <c r="H37" i="14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10" i="12"/>
  <c r="H11" i="12"/>
  <c r="H14" i="12"/>
  <c r="H15" i="12"/>
  <c r="H18" i="12"/>
  <c r="H19" i="12"/>
  <c r="H22" i="12"/>
  <c r="H23" i="12"/>
  <c r="H26" i="12"/>
  <c r="H27" i="12"/>
  <c r="H30" i="12"/>
  <c r="H31" i="12"/>
  <c r="H34" i="12"/>
  <c r="H35" i="12"/>
  <c r="H9" i="17"/>
  <c r="H12" i="17"/>
  <c r="H13" i="17"/>
  <c r="H16" i="17"/>
  <c r="H17" i="17"/>
  <c r="H20" i="17"/>
  <c r="H21" i="17"/>
  <c r="H24" i="17"/>
  <c r="H25" i="17"/>
  <c r="H28" i="17"/>
  <c r="H29" i="17"/>
  <c r="H32" i="17"/>
  <c r="H33" i="17"/>
  <c r="H36" i="17"/>
  <c r="H37" i="17"/>
  <c r="H9" i="15"/>
  <c r="H10" i="15"/>
  <c r="H11" i="15"/>
  <c r="H13" i="15"/>
  <c r="H14" i="15"/>
  <c r="H15" i="15"/>
  <c r="H17" i="15"/>
  <c r="H18" i="15"/>
  <c r="H19" i="15"/>
  <c r="H21" i="15"/>
  <c r="H22" i="15"/>
  <c r="H23" i="15"/>
  <c r="H25" i="15"/>
  <c r="H26" i="15"/>
  <c r="H27" i="15"/>
  <c r="H29" i="15"/>
  <c r="H30" i="15"/>
  <c r="H31" i="15"/>
  <c r="H33" i="15"/>
  <c r="H34" i="15"/>
  <c r="H35" i="15"/>
  <c r="H37" i="15"/>
  <c r="H38" i="15"/>
  <c r="B37" i="16"/>
  <c r="H8" i="16"/>
  <c r="H8" i="12"/>
  <c r="H38" i="12" s="1"/>
  <c r="H8" i="13"/>
  <c r="H8" i="11"/>
  <c r="H39" i="11"/>
  <c r="H8" i="15"/>
  <c r="H38" i="14" l="1"/>
  <c r="H38" i="16"/>
  <c r="H39" i="15"/>
</calcChain>
</file>

<file path=xl/sharedStrings.xml><?xml version="1.0" encoding="utf-8"?>
<sst xmlns="http://schemas.openxmlformats.org/spreadsheetml/2006/main" count="196" uniqueCount="58">
  <si>
    <t>Janvier</t>
  </si>
  <si>
    <t>Fevrier</t>
  </si>
  <si>
    <t>Mars</t>
  </si>
  <si>
    <t>Avril</t>
  </si>
  <si>
    <t>Mai</t>
  </si>
  <si>
    <t>Juin</t>
  </si>
  <si>
    <t>F1</t>
  </si>
  <si>
    <t>F2</t>
  </si>
  <si>
    <t>F3</t>
  </si>
  <si>
    <t>FV</t>
  </si>
  <si>
    <t>F4</t>
  </si>
  <si>
    <t>F5</t>
  </si>
  <si>
    <t>VT</t>
  </si>
  <si>
    <t>RU</t>
  </si>
  <si>
    <t>RP</t>
  </si>
  <si>
    <t>F8</t>
  </si>
  <si>
    <t>F9</t>
  </si>
  <si>
    <t>F6</t>
  </si>
  <si>
    <t>F7</t>
  </si>
  <si>
    <t>F0</t>
  </si>
  <si>
    <t>RPs</t>
  </si>
  <si>
    <t>formats</t>
  </si>
  <si>
    <t>1/2C</t>
  </si>
  <si>
    <t>C</t>
  </si>
  <si>
    <t>JT</t>
  </si>
  <si>
    <t>RQ</t>
  </si>
  <si>
    <t>VN</t>
  </si>
  <si>
    <t>Couleurs</t>
  </si>
  <si>
    <t xml:space="preserve">Nom : </t>
  </si>
  <si>
    <t>Prénom :</t>
  </si>
  <si>
    <t xml:space="preserve">Tél : </t>
  </si>
  <si>
    <t>NPO</t>
  </si>
  <si>
    <t>HORAIRES PROGRAMMES</t>
  </si>
  <si>
    <t>Repas NR99</t>
  </si>
  <si>
    <t>SA00 indémnité de saisi</t>
  </si>
  <si>
    <t>Carte orange mensuelle</t>
  </si>
  <si>
    <t>TEMPS DÛ</t>
  </si>
  <si>
    <t>VB01</t>
  </si>
  <si>
    <t xml:space="preserve">MOIS:  </t>
  </si>
  <si>
    <t>Première séance de travail</t>
  </si>
  <si>
    <t>Deuxième séance de travail</t>
  </si>
  <si>
    <t>Début</t>
  </si>
  <si>
    <t>Fin</t>
  </si>
  <si>
    <t>Total</t>
  </si>
  <si>
    <t>Date, visa et nom du dirigeant d'équipe :</t>
  </si>
  <si>
    <t>Juillet</t>
  </si>
  <si>
    <t>Enlever ou rajouter des "formats"</t>
  </si>
  <si>
    <t>Tout se change dans l'onglet Mfc :</t>
  </si>
  <si>
    <t>Les mois se remplissent automatiquement suivant la présence mise dans le calendrier</t>
  </si>
  <si>
    <t>fériés</t>
  </si>
  <si>
    <t>Changer l'année pour mettre à jour les mois et les fériés à date mobile</t>
  </si>
  <si>
    <r>
      <t>Service :</t>
    </r>
    <r>
      <rPr>
        <sz val="10"/>
        <rFont val="Arial"/>
        <family val="2"/>
      </rPr>
      <t xml:space="preserve"> </t>
    </r>
  </si>
  <si>
    <t>Février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</si>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</sst>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6" formatCode="[$-40C]d\-mmm\-yy;@"/>
    <numFmt numFmtId="167" formatCode="[$-F400]h:mm:ss\ AM/PM"/>
    <numFmt numFmtId="168" formatCode="h:mm;@"/>
    <numFmt numFmtId="169" formatCode="[h]:mm"/>
    <numFmt numFmtId="170" formatCode="[hh]:mm"/>
    <numFmt numFmtId="176" formatCode="dddd"/>
    <numFmt numFmtId="177" formatCode="mmmm"/>
    <numFmt numFmtId="178" formatCode="dd"/>
  </numFmts>
  <fonts count="53">
    <font>
      <sz val="10"/>
      <name val="Arial"/>
    </font>
    <font>
      <sz val="10"/>
      <name val="Arial"/>
    </font>
    <font>
      <sz val="8"/>
      <name val="Arial"/>
    </font>
    <font>
      <sz val="9"/>
      <name val="Arial"/>
    </font>
    <font>
      <b/>
      <sz val="10"/>
      <name val="Byington"/>
    </font>
    <font>
      <sz val="10"/>
      <name val="Byington"/>
    </font>
    <font>
      <b/>
      <sz val="9"/>
      <name val="Byington"/>
    </font>
    <font>
      <b/>
      <sz val="10"/>
      <color indexed="8"/>
      <name val="Byington"/>
    </font>
    <font>
      <b/>
      <sz val="11"/>
      <name val="Byington"/>
    </font>
    <font>
      <b/>
      <sz val="10"/>
      <name val="Arial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indexed="57"/>
      <name val="Arial"/>
      <family val="2"/>
    </font>
    <font>
      <sz val="5"/>
      <name val="Arial"/>
      <family val="2"/>
    </font>
    <font>
      <sz val="9"/>
      <name val="Arial"/>
      <family val="2"/>
    </font>
    <font>
      <sz val="7"/>
      <name val="Arial"/>
      <family val="2"/>
    </font>
    <font>
      <sz val="8"/>
      <name val="Arial"/>
      <family val="2"/>
    </font>
    <font>
      <b/>
      <sz val="5"/>
      <name val="Arial"/>
      <family val="2"/>
    </font>
    <font>
      <i/>
      <sz val="8"/>
      <name val="Arial"/>
      <family val="2"/>
    </font>
    <font>
      <i/>
      <sz val="10"/>
      <color indexed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10"/>
      <color indexed="10"/>
      <name val="Arial"/>
    </font>
    <font>
      <b/>
      <i/>
      <sz val="10"/>
      <color indexed="12"/>
      <name val="Arial"/>
    </font>
    <font>
      <sz val="10"/>
      <color indexed="12"/>
      <name val="Arial"/>
    </font>
    <font>
      <i/>
      <sz val="10"/>
      <color indexed="12"/>
      <name val="Arial"/>
    </font>
    <font>
      <b/>
      <sz val="11"/>
      <color indexed="18"/>
      <name val="Arial"/>
      <family val="2"/>
    </font>
    <font>
      <b/>
      <sz val="10"/>
      <color indexed="55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name val="Garamond"/>
      <family val="1"/>
    </font>
    <font>
      <sz val="12"/>
      <name val="Garamond"/>
      <family val="1"/>
    </font>
    <font>
      <sz val="10"/>
      <name val="Arial Unicode MS"/>
      <family val="2"/>
    </font>
    <font>
      <b/>
      <sz val="12"/>
      <name val="Byington"/>
    </font>
    <font>
      <sz val="12"/>
      <name val="Byington"/>
    </font>
    <font>
      <sz val="10"/>
      <name val="Arial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gray125">
        <fgColor indexed="14"/>
        <b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</fills>
  <borders count="3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30" fillId="2" borderId="0" applyNumberFormat="0" applyBorder="0" applyAlignment="0" applyProtection="0"/>
    <xf numFmtId="0" fontId="30" fillId="3" borderId="0" applyNumberFormat="0" applyBorder="0" applyAlignment="0" applyProtection="0"/>
    <xf numFmtId="0" fontId="30" fillId="4" borderId="0" applyNumberFormat="0" applyBorder="0" applyAlignment="0" applyProtection="0"/>
    <xf numFmtId="0" fontId="30" fillId="5" borderId="0" applyNumberFormat="0" applyBorder="0" applyAlignment="0" applyProtection="0"/>
    <xf numFmtId="0" fontId="30" fillId="6" borderId="0" applyNumberFormat="0" applyBorder="0" applyAlignment="0" applyProtection="0"/>
    <xf numFmtId="0" fontId="30" fillId="7" borderId="0" applyNumberFormat="0" applyBorder="0" applyAlignment="0" applyProtection="0"/>
    <xf numFmtId="0" fontId="30" fillId="8" borderId="0" applyNumberFormat="0" applyBorder="0" applyAlignment="0" applyProtection="0"/>
    <xf numFmtId="0" fontId="30" fillId="9" borderId="0" applyNumberFormat="0" applyBorder="0" applyAlignment="0" applyProtection="0"/>
    <xf numFmtId="0" fontId="30" fillId="10" borderId="0" applyNumberFormat="0" applyBorder="0" applyAlignment="0" applyProtection="0"/>
    <xf numFmtId="0" fontId="30" fillId="5" borderId="0" applyNumberFormat="0" applyBorder="0" applyAlignment="0" applyProtection="0"/>
    <xf numFmtId="0" fontId="30" fillId="8" borderId="0" applyNumberFormat="0" applyBorder="0" applyAlignment="0" applyProtection="0"/>
    <xf numFmtId="0" fontId="30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9" borderId="0" applyNumberFormat="0" applyBorder="0" applyAlignment="0" applyProtection="0"/>
    <xf numFmtId="0" fontId="31" fillId="10" borderId="0" applyNumberFormat="0" applyBorder="0" applyAlignment="0" applyProtection="0"/>
    <xf numFmtId="0" fontId="31" fillId="13" borderId="0" applyNumberFormat="0" applyBorder="0" applyAlignment="0" applyProtection="0"/>
    <xf numFmtId="0" fontId="31" fillId="14" borderId="0" applyNumberFormat="0" applyBorder="0" applyAlignment="0" applyProtection="0"/>
    <xf numFmtId="0" fontId="31" fillId="15" borderId="0" applyNumberFormat="0" applyBorder="0" applyAlignment="0" applyProtection="0"/>
    <xf numFmtId="0" fontId="31" fillId="16" borderId="0" applyNumberFormat="0" applyBorder="0" applyAlignment="0" applyProtection="0"/>
    <xf numFmtId="0" fontId="31" fillId="17" borderId="0" applyNumberFormat="0" applyBorder="0" applyAlignment="0" applyProtection="0"/>
    <xf numFmtId="0" fontId="31" fillId="18" borderId="0" applyNumberFormat="0" applyBorder="0" applyAlignment="0" applyProtection="0"/>
    <xf numFmtId="0" fontId="31" fillId="13" borderId="0" applyNumberFormat="0" applyBorder="0" applyAlignment="0" applyProtection="0"/>
    <xf numFmtId="0" fontId="31" fillId="14" borderId="0" applyNumberFormat="0" applyBorder="0" applyAlignment="0" applyProtection="0"/>
    <xf numFmtId="0" fontId="31" fillId="19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20" borderId="1" applyNumberFormat="0" applyAlignment="0" applyProtection="0"/>
    <xf numFmtId="0" fontId="34" fillId="0" borderId="2" applyNumberFormat="0" applyFill="0" applyAlignment="0" applyProtection="0"/>
    <xf numFmtId="0" fontId="1" fillId="21" borderId="3" applyNumberFormat="0" applyFont="0" applyAlignment="0" applyProtection="0"/>
    <xf numFmtId="0" fontId="35" fillId="7" borderId="1" applyNumberFormat="0" applyAlignment="0" applyProtection="0"/>
    <xf numFmtId="0" fontId="36" fillId="3" borderId="0" applyNumberFormat="0" applyBorder="0" applyAlignment="0" applyProtection="0"/>
    <xf numFmtId="0" fontId="37" fillId="22" borderId="0" applyNumberFormat="0" applyBorder="0" applyAlignment="0" applyProtection="0"/>
    <xf numFmtId="0" fontId="38" fillId="4" borderId="0" applyNumberFormat="0" applyBorder="0" applyAlignment="0" applyProtection="0"/>
    <xf numFmtId="0" fontId="39" fillId="20" borderId="4" applyNumberFormat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0" borderId="5" applyNumberFormat="0" applyFill="0" applyAlignment="0" applyProtection="0"/>
    <xf numFmtId="0" fontId="43" fillId="0" borderId="6" applyNumberFormat="0" applyFill="0" applyAlignment="0" applyProtection="0"/>
    <xf numFmtId="0" fontId="44" fillId="0" borderId="7" applyNumberFormat="0" applyFill="0" applyAlignment="0" applyProtection="0"/>
    <xf numFmtId="0" fontId="44" fillId="0" borderId="0" applyNumberFormat="0" applyFill="0" applyBorder="0" applyAlignment="0" applyProtection="0"/>
    <xf numFmtId="0" fontId="45" fillId="0" borderId="8" applyNumberFormat="0" applyFill="0" applyAlignment="0" applyProtection="0"/>
    <xf numFmtId="0" fontId="46" fillId="23" borderId="9" applyNumberFormat="0" applyAlignment="0" applyProtection="0"/>
  </cellStyleXfs>
  <cellXfs count="171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/>
    <xf numFmtId="0" fontId="5" fillId="0" borderId="0" xfId="0" applyFont="1"/>
    <xf numFmtId="0" fontId="0" fillId="0" borderId="10" xfId="0" applyBorder="1" applyAlignment="1">
      <alignment horizontal="center"/>
    </xf>
    <xf numFmtId="170" fontId="4" fillId="0" borderId="0" xfId="0" applyNumberFormat="1" applyFont="1" applyFill="1" applyBorder="1" applyAlignment="1">
      <alignment horizontal="center"/>
    </xf>
    <xf numFmtId="0" fontId="6" fillId="0" borderId="0" xfId="0" applyFont="1" applyFill="1" applyBorder="1"/>
    <xf numFmtId="0" fontId="0" fillId="0" borderId="0" xfId="0" applyFill="1" applyBorder="1"/>
    <xf numFmtId="0" fontId="6" fillId="0" borderId="0" xfId="0" applyFont="1" applyFill="1" applyBorder="1" applyAlignment="1">
      <alignment horizontal="center"/>
    </xf>
    <xf numFmtId="168" fontId="6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168" fontId="4" fillId="0" borderId="0" xfId="0" applyNumberFormat="1" applyFont="1" applyFill="1" applyBorder="1" applyAlignment="1">
      <alignment horizontal="center"/>
    </xf>
    <xf numFmtId="169" fontId="4" fillId="24" borderId="0" xfId="0" applyNumberFormat="1" applyFont="1" applyFill="1" applyAlignment="1">
      <alignment horizontal="center"/>
    </xf>
    <xf numFmtId="0" fontId="4" fillId="25" borderId="0" xfId="0" applyFont="1" applyFill="1" applyAlignment="1">
      <alignment horizontal="center"/>
    </xf>
    <xf numFmtId="0" fontId="4" fillId="26" borderId="0" xfId="0" applyNumberFormat="1" applyFont="1" applyFill="1" applyAlignment="1">
      <alignment horizontal="center"/>
    </xf>
    <xf numFmtId="0" fontId="4" fillId="27" borderId="0" xfId="0" applyFont="1" applyFill="1" applyAlignment="1">
      <alignment horizontal="center"/>
    </xf>
    <xf numFmtId="0" fontId="4" fillId="28" borderId="0" xfId="0" applyFont="1" applyFill="1" applyAlignment="1">
      <alignment horizontal="center"/>
    </xf>
    <xf numFmtId="0" fontId="4" fillId="29" borderId="0" xfId="0" applyFont="1" applyFill="1" applyAlignment="1">
      <alignment horizontal="center"/>
    </xf>
    <xf numFmtId="0" fontId="4" fillId="30" borderId="0" xfId="0" applyFont="1" applyFill="1" applyAlignment="1">
      <alignment horizontal="center"/>
    </xf>
    <xf numFmtId="0" fontId="10" fillId="0" borderId="0" xfId="0" applyFont="1"/>
    <xf numFmtId="0" fontId="10" fillId="0" borderId="0" xfId="0" applyFont="1" applyAlignment="1"/>
    <xf numFmtId="0" fontId="11" fillId="0" borderId="0" xfId="0" applyFont="1" applyAlignment="1">
      <alignment horizontal="centerContinuous"/>
    </xf>
    <xf numFmtId="0" fontId="10" fillId="0" borderId="0" xfId="0" applyFont="1" applyAlignment="1">
      <alignment horizontal="centerContinuous"/>
    </xf>
    <xf numFmtId="0" fontId="10" fillId="0" borderId="0" xfId="0" applyFont="1" applyAlignment="1">
      <alignment horizontal="left"/>
    </xf>
    <xf numFmtId="0" fontId="0" fillId="0" borderId="0" xfId="0" applyAlignment="1">
      <alignment horizontal="left"/>
    </xf>
    <xf numFmtId="0" fontId="13" fillId="0" borderId="0" xfId="0" applyFont="1" applyAlignment="1">
      <alignment horizontal="center"/>
    </xf>
    <xf numFmtId="0" fontId="10" fillId="0" borderId="11" xfId="0" applyFont="1" applyBorder="1" applyAlignment="1">
      <alignment horizontal="left"/>
    </xf>
    <xf numFmtId="0" fontId="0" fillId="0" borderId="11" xfId="0" applyBorder="1" applyAlignment="1">
      <alignment horizontal="left"/>
    </xf>
    <xf numFmtId="3" fontId="0" fillId="0" borderId="11" xfId="0" applyNumberFormat="1" applyBorder="1" applyAlignment="1">
      <alignment horizontal="left"/>
    </xf>
    <xf numFmtId="17" fontId="10" fillId="31" borderId="10" xfId="0" applyNumberFormat="1" applyFont="1" applyFill="1" applyBorder="1" applyAlignment="1">
      <alignment horizontal="centerContinuous"/>
    </xf>
    <xf numFmtId="0" fontId="0" fillId="0" borderId="12" xfId="0" applyBorder="1"/>
    <xf numFmtId="0" fontId="14" fillId="0" borderId="10" xfId="0" applyFont="1" applyBorder="1" applyAlignment="1">
      <alignment horizontal="centerContinuous"/>
    </xf>
    <xf numFmtId="0" fontId="16" fillId="0" borderId="10" xfId="0" applyFont="1" applyBorder="1" applyAlignment="1">
      <alignment horizontal="center" vertical="center" textRotation="90"/>
    </xf>
    <xf numFmtId="0" fontId="14" fillId="0" borderId="10" xfId="0" applyFont="1" applyBorder="1" applyAlignment="1">
      <alignment horizontal="center" vertical="center" textRotation="90"/>
    </xf>
    <xf numFmtId="0" fontId="8" fillId="0" borderId="13" xfId="0" applyFont="1" applyBorder="1" applyAlignment="1">
      <alignment horizontal="right"/>
    </xf>
    <xf numFmtId="0" fontId="0" fillId="0" borderId="14" xfId="0" applyBorder="1" applyAlignment="1">
      <alignment horizontal="center"/>
    </xf>
    <xf numFmtId="0" fontId="0" fillId="0" borderId="10" xfId="0" applyBorder="1"/>
    <xf numFmtId="0" fontId="17" fillId="0" borderId="10" xfId="0" applyFont="1" applyBorder="1" applyAlignment="1">
      <alignment horizontal="centerContinuous" vertical="center" wrapText="1"/>
    </xf>
    <xf numFmtId="0" fontId="14" fillId="0" borderId="15" xfId="0" applyFont="1" applyBorder="1" applyAlignment="1">
      <alignment horizontal="centerContinuous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8" fillId="0" borderId="10" xfId="0" applyFont="1" applyBorder="1" applyAlignment="1">
      <alignment horizontal="centerContinuous"/>
    </xf>
    <xf numFmtId="0" fontId="17" fillId="0" borderId="10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/>
    </xf>
    <xf numFmtId="169" fontId="0" fillId="0" borderId="10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169" fontId="0" fillId="0" borderId="0" xfId="0" applyNumberFormat="1" applyBorder="1" applyAlignment="1">
      <alignment horizontal="center"/>
    </xf>
    <xf numFmtId="0" fontId="10" fillId="0" borderId="10" xfId="0" applyFont="1" applyFill="1" applyBorder="1" applyAlignment="1">
      <alignment horizontal="center"/>
    </xf>
    <xf numFmtId="169" fontId="0" fillId="0" borderId="15" xfId="0" applyNumberFormat="1" applyBorder="1" applyAlignment="1">
      <alignment horizontal="center"/>
    </xf>
    <xf numFmtId="0" fontId="10" fillId="0" borderId="10" xfId="0" applyNumberFormat="1" applyFont="1" applyFill="1" applyBorder="1" applyAlignment="1">
      <alignment horizontal="center"/>
    </xf>
    <xf numFmtId="0" fontId="19" fillId="0" borderId="10" xfId="0" applyFont="1" applyBorder="1" applyAlignment="1">
      <alignment horizontal="left" vertical="top"/>
    </xf>
    <xf numFmtId="0" fontId="20" fillId="0" borderId="10" xfId="0" applyFont="1" applyBorder="1"/>
    <xf numFmtId="0" fontId="22" fillId="0" borderId="10" xfId="0" applyFont="1" applyBorder="1"/>
    <xf numFmtId="0" fontId="0" fillId="0" borderId="10" xfId="0" applyBorder="1" applyAlignment="1">
      <alignment horizontal="left" vertical="top"/>
    </xf>
    <xf numFmtId="0" fontId="0" fillId="0" borderId="0" xfId="0" applyBorder="1"/>
    <xf numFmtId="0" fontId="17" fillId="0" borderId="0" xfId="0" applyFont="1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20" fontId="0" fillId="0" borderId="0" xfId="0" applyNumberFormat="1" applyFill="1" applyBorder="1"/>
    <xf numFmtId="20" fontId="24" fillId="0" borderId="0" xfId="0" applyNumberFormat="1" applyFont="1" applyFill="1" applyBorder="1" applyAlignment="1">
      <alignment horizontal="center"/>
    </xf>
    <xf numFmtId="20" fontId="10" fillId="0" borderId="0" xfId="0" applyNumberFormat="1" applyFont="1" applyFill="1" applyBorder="1" applyAlignment="1">
      <alignment horizontal="center"/>
    </xf>
    <xf numFmtId="0" fontId="25" fillId="0" borderId="0" xfId="0" applyFont="1" applyFill="1" applyBorder="1"/>
    <xf numFmtId="0" fontId="26" fillId="0" borderId="0" xfId="0" applyFont="1" applyFill="1" applyBorder="1" applyAlignment="1">
      <alignment horizontal="center"/>
    </xf>
    <xf numFmtId="167" fontId="0" fillId="0" borderId="0" xfId="0" applyNumberFormat="1" applyFill="1" applyBorder="1"/>
    <xf numFmtId="0" fontId="10" fillId="0" borderId="0" xfId="0" applyFont="1" applyFill="1" applyBorder="1" applyAlignment="1">
      <alignment horizontal="center"/>
    </xf>
    <xf numFmtId="168" fontId="27" fillId="0" borderId="0" xfId="0" applyNumberFormat="1" applyFont="1" applyFill="1" applyBorder="1"/>
    <xf numFmtId="0" fontId="4" fillId="0" borderId="21" xfId="0" applyFont="1" applyBorder="1" applyAlignment="1">
      <alignment horizontal="center"/>
    </xf>
    <xf numFmtId="169" fontId="7" fillId="32" borderId="15" xfId="0" applyNumberFormat="1" applyFont="1" applyFill="1" applyBorder="1" applyAlignment="1">
      <alignment horizontal="center"/>
    </xf>
    <xf numFmtId="169" fontId="10" fillId="0" borderId="0" xfId="0" applyNumberFormat="1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/>
    </xf>
    <xf numFmtId="0" fontId="23" fillId="0" borderId="0" xfId="0" applyFont="1" applyBorder="1"/>
    <xf numFmtId="0" fontId="28" fillId="33" borderId="0" xfId="0" applyFont="1" applyFill="1" applyAlignment="1">
      <alignment horizontal="center"/>
    </xf>
    <xf numFmtId="0" fontId="29" fillId="0" borderId="0" xfId="0" applyFont="1"/>
    <xf numFmtId="0" fontId="47" fillId="0" borderId="22" xfId="0" applyFont="1" applyBorder="1" applyAlignment="1">
      <alignment horizontal="center"/>
    </xf>
    <xf numFmtId="177" fontId="47" fillId="0" borderId="23" xfId="0" applyNumberFormat="1" applyFont="1" applyBorder="1" applyAlignment="1">
      <alignment horizontal="center"/>
    </xf>
    <xf numFmtId="0" fontId="47" fillId="0" borderId="23" xfId="0" applyFont="1" applyBorder="1" applyAlignment="1">
      <alignment horizontal="center"/>
    </xf>
    <xf numFmtId="177" fontId="47" fillId="0" borderId="24" xfId="0" applyNumberFormat="1" applyFont="1" applyBorder="1" applyAlignment="1">
      <alignment horizontal="center"/>
    </xf>
    <xf numFmtId="0" fontId="48" fillId="0" borderId="25" xfId="0" applyFont="1" applyBorder="1"/>
    <xf numFmtId="176" fontId="48" fillId="0" borderId="10" xfId="0" applyNumberFormat="1" applyFont="1" applyBorder="1"/>
    <xf numFmtId="0" fontId="48" fillId="0" borderId="10" xfId="0" applyFont="1" applyBorder="1"/>
    <xf numFmtId="178" fontId="48" fillId="0" borderId="10" xfId="0" applyNumberFormat="1" applyFont="1" applyBorder="1"/>
    <xf numFmtId="0" fontId="48" fillId="0" borderId="26" xfId="0" applyFont="1" applyBorder="1"/>
    <xf numFmtId="176" fontId="48" fillId="0" borderId="27" xfId="0" applyNumberFormat="1" applyFont="1" applyBorder="1"/>
    <xf numFmtId="0" fontId="48" fillId="0" borderId="27" xfId="0" applyFont="1" applyBorder="1"/>
    <xf numFmtId="0" fontId="10" fillId="34" borderId="0" xfId="0" applyFont="1" applyFill="1" applyAlignment="1">
      <alignment horizontal="center"/>
    </xf>
    <xf numFmtId="14" fontId="49" fillId="0" borderId="0" xfId="0" applyNumberFormat="1" applyFont="1" applyFill="1"/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0" fontId="5" fillId="0" borderId="0" xfId="0" applyFont="1" applyAlignment="1"/>
    <xf numFmtId="176" fontId="48" fillId="0" borderId="10" xfId="0" applyNumberFormat="1" applyFont="1" applyBorder="1" applyProtection="1">
      <protection locked="0"/>
    </xf>
    <xf numFmtId="176" fontId="48" fillId="0" borderId="27" xfId="0" applyNumberFormat="1" applyFont="1" applyBorder="1" applyProtection="1">
      <protection locked="0"/>
    </xf>
    <xf numFmtId="176" fontId="48" fillId="0" borderId="28" xfId="0" applyNumberFormat="1" applyFont="1" applyBorder="1" applyProtection="1">
      <protection locked="0"/>
    </xf>
    <xf numFmtId="0" fontId="51" fillId="0" borderId="0" xfId="0" applyFont="1"/>
    <xf numFmtId="176" fontId="0" fillId="0" borderId="0" xfId="0" applyNumberFormat="1"/>
    <xf numFmtId="0" fontId="52" fillId="0" borderId="0" xfId="0" applyFont="1" applyFill="1" applyBorder="1"/>
    <xf numFmtId="0" fontId="52" fillId="0" borderId="0" xfId="0" applyFont="1" applyFill="1" applyBorder="1" applyAlignment="1">
      <alignment horizontal="right"/>
    </xf>
    <xf numFmtId="0" fontId="52" fillId="0" borderId="0" xfId="0" applyFont="1" applyFill="1" applyBorder="1" applyAlignment="1">
      <alignment horizontal="center"/>
    </xf>
    <xf numFmtId="0" fontId="52" fillId="0" borderId="0" xfId="0" applyFont="1" applyFill="1" applyBorder="1" applyAlignment="1"/>
    <xf numFmtId="166" fontId="52" fillId="0" borderId="0" xfId="0" applyNumberFormat="1" applyFont="1" applyFill="1" applyBorder="1" applyAlignment="1">
      <alignment horizontal="center"/>
    </xf>
    <xf numFmtId="177" fontId="47" fillId="0" borderId="0" xfId="0" applyNumberFormat="1" applyFont="1" applyFill="1" applyBorder="1" applyAlignment="1">
      <alignment horizontal="center"/>
    </xf>
    <xf numFmtId="176" fontId="48" fillId="0" borderId="0" xfId="0" applyNumberFormat="1" applyFont="1" applyFill="1" applyBorder="1"/>
    <xf numFmtId="176" fontId="47" fillId="0" borderId="0" xfId="0" applyNumberFormat="1" applyFont="1" applyFill="1" applyBorder="1" applyAlignment="1">
      <alignment horizontal="center"/>
    </xf>
    <xf numFmtId="168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right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right"/>
    </xf>
    <xf numFmtId="0" fontId="4" fillId="0" borderId="0" xfId="0" applyFont="1" applyFill="1" applyBorder="1" applyAlignment="1">
      <alignment horizontal="right"/>
    </xf>
    <xf numFmtId="0" fontId="52" fillId="0" borderId="0" xfId="0" applyFont="1" applyFill="1" applyBorder="1" applyAlignment="1">
      <alignment horizontal="left"/>
    </xf>
    <xf numFmtId="170" fontId="52" fillId="0" borderId="0" xfId="0" applyNumberFormat="1" applyFont="1" applyFill="1" applyBorder="1" applyAlignment="1">
      <alignment horizontal="right"/>
    </xf>
    <xf numFmtId="169" fontId="4" fillId="0" borderId="0" xfId="0" applyNumberFormat="1" applyFont="1" applyFill="1" applyBorder="1" applyAlignment="1">
      <alignment horizontal="center"/>
    </xf>
    <xf numFmtId="168" fontId="52" fillId="0" borderId="0" xfId="0" applyNumberFormat="1" applyFont="1" applyFill="1" applyBorder="1" applyAlignment="1">
      <alignment horizontal="left"/>
    </xf>
    <xf numFmtId="0" fontId="52" fillId="0" borderId="0" xfId="0" applyNumberFormat="1" applyFont="1" applyFill="1" applyBorder="1" applyAlignment="1">
      <alignment horizontal="right"/>
    </xf>
    <xf numFmtId="0" fontId="8" fillId="0" borderId="0" xfId="0" applyFont="1" applyFill="1" applyBorder="1"/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69" fontId="9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52" fillId="0" borderId="0" xfId="0" applyFont="1" applyFill="1" applyBorder="1" applyAlignment="1">
      <alignment horizontal="left"/>
    </xf>
    <xf numFmtId="0" fontId="6" fillId="0" borderId="0" xfId="0" applyFont="1" applyFill="1" applyBorder="1" applyAlignment="1"/>
    <xf numFmtId="0" fontId="9" fillId="0" borderId="0" xfId="0" applyNumberFormat="1" applyFont="1" applyFill="1" applyBorder="1" applyAlignment="1">
      <alignment horizontal="center"/>
    </xf>
    <xf numFmtId="0" fontId="47" fillId="0" borderId="0" xfId="0" applyFont="1" applyFill="1" applyBorder="1" applyAlignment="1">
      <alignment horizontal="center"/>
    </xf>
    <xf numFmtId="177" fontId="47" fillId="0" borderId="0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 applyBorder="1"/>
    <xf numFmtId="0" fontId="48" fillId="0" borderId="0" xfId="0" applyFont="1" applyFill="1" applyBorder="1"/>
    <xf numFmtId="176" fontId="47" fillId="0" borderId="0" xfId="0" applyNumberFormat="1" applyFont="1" applyFill="1" applyBorder="1" applyAlignment="1" applyProtection="1">
      <alignment horizontal="center"/>
      <protection locked="0"/>
    </xf>
    <xf numFmtId="176" fontId="48" fillId="0" borderId="0" xfId="0" applyNumberFormat="1" applyFont="1" applyFill="1" applyBorder="1" applyProtection="1">
      <protection locked="0"/>
    </xf>
    <xf numFmtId="178" fontId="48" fillId="0" borderId="0" xfId="0" applyNumberFormat="1" applyFont="1" applyFill="1" applyBorder="1"/>
    <xf numFmtId="0" fontId="9" fillId="0" borderId="0" xfId="0" applyFont="1" applyFill="1" applyBorder="1"/>
    <xf numFmtId="168" fontId="52" fillId="0" borderId="0" xfId="0" applyNumberFormat="1" applyFont="1" applyFill="1" applyBorder="1" applyAlignment="1">
      <alignment horizontal="center"/>
    </xf>
    <xf numFmtId="0" fontId="52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/>
    <xf numFmtId="170" fontId="9" fillId="0" borderId="0" xfId="0" applyNumberFormat="1" applyFont="1" applyFill="1" applyBorder="1" applyAlignment="1">
      <alignment horizontal="center"/>
    </xf>
    <xf numFmtId="0" fontId="51" fillId="0" borderId="29" xfId="0" applyFont="1" applyBorder="1"/>
    <xf numFmtId="0" fontId="50" fillId="29" borderId="23" xfId="0" applyFont="1" applyFill="1" applyBorder="1" applyAlignment="1" applyProtection="1">
      <alignment horizontal="center"/>
      <protection locked="0"/>
    </xf>
    <xf numFmtId="166" fontId="51" fillId="0" borderId="30" xfId="0" applyNumberFormat="1" applyFont="1" applyBorder="1" applyAlignment="1">
      <alignment horizontal="center"/>
    </xf>
    <xf numFmtId="0" fontId="51" fillId="0" borderId="30" xfId="0" applyFont="1" applyBorder="1" applyAlignment="1">
      <alignment horizontal="center"/>
    </xf>
    <xf numFmtId="0" fontId="51" fillId="0" borderId="30" xfId="0" applyFont="1" applyBorder="1"/>
    <xf numFmtId="0" fontId="50" fillId="0" borderId="30" xfId="0" applyFont="1" applyBorder="1" applyAlignment="1">
      <alignment horizontal="center"/>
    </xf>
    <xf numFmtId="0" fontId="50" fillId="0" borderId="30" xfId="0" applyFont="1" applyFill="1" applyBorder="1" applyAlignment="1">
      <alignment horizontal="center"/>
    </xf>
    <xf numFmtId="0" fontId="51" fillId="0" borderId="30" xfId="0" applyFont="1" applyBorder="1" applyAlignment="1">
      <alignment horizontal="right"/>
    </xf>
    <xf numFmtId="0" fontId="51" fillId="0" borderId="31" xfId="0" applyFont="1" applyBorder="1"/>
    <xf numFmtId="0" fontId="3" fillId="0" borderId="32" xfId="0" applyFont="1" applyBorder="1"/>
    <xf numFmtId="0" fontId="0" fillId="0" borderId="33" xfId="0" applyBorder="1"/>
    <xf numFmtId="176" fontId="0" fillId="0" borderId="10" xfId="0" applyNumberFormat="1" applyBorder="1" applyAlignment="1">
      <alignment horizontal="center"/>
    </xf>
    <xf numFmtId="0" fontId="4" fillId="35" borderId="0" xfId="0" applyFont="1" applyFill="1" applyAlignment="1">
      <alignment horizontal="center"/>
    </xf>
    <xf numFmtId="176" fontId="0" fillId="0" borderId="34" xfId="0" applyNumberFormat="1" applyBorder="1" applyAlignment="1">
      <alignment horizontal="center"/>
    </xf>
    <xf numFmtId="176" fontId="0" fillId="0" borderId="27" xfId="0" applyNumberFormat="1" applyBorder="1" applyAlignment="1">
      <alignment horizontal="center"/>
    </xf>
    <xf numFmtId="0" fontId="29" fillId="0" borderId="0" xfId="0" applyFont="1" applyAlignment="1">
      <alignment horizontal="left"/>
    </xf>
    <xf numFmtId="0" fontId="4" fillId="0" borderId="0" xfId="0" applyFont="1" applyFill="1" applyBorder="1" applyAlignment="1">
      <alignment horizontal="center"/>
    </xf>
    <xf numFmtId="0" fontId="15" fillId="0" borderId="15" xfId="0" applyFont="1" applyBorder="1" applyAlignment="1">
      <alignment horizontal="center"/>
    </xf>
    <xf numFmtId="0" fontId="15" fillId="0" borderId="16" xfId="0" applyFont="1" applyBorder="1" applyAlignment="1">
      <alignment horizontal="center"/>
    </xf>
    <xf numFmtId="0" fontId="15" fillId="0" borderId="17" xfId="0" applyFont="1" applyBorder="1" applyAlignment="1">
      <alignment horizontal="center"/>
    </xf>
    <xf numFmtId="0" fontId="19" fillId="0" borderId="10" xfId="0" applyFont="1" applyBorder="1" applyAlignment="1">
      <alignment horizontal="center" vertical="top"/>
    </xf>
    <xf numFmtId="0" fontId="10" fillId="0" borderId="0" xfId="0" applyFont="1" applyBorder="1" applyAlignment="1">
      <alignment horizontal="center"/>
    </xf>
    <xf numFmtId="14" fontId="10" fillId="0" borderId="10" xfId="0" applyNumberFormat="1" applyFont="1" applyBorder="1" applyAlignment="1">
      <alignment horizontal="center"/>
    </xf>
    <xf numFmtId="0" fontId="12" fillId="0" borderId="0" xfId="0" applyFont="1"/>
    <xf numFmtId="169" fontId="7" fillId="0" borderId="15" xfId="0" applyNumberFormat="1" applyFont="1" applyFill="1" applyBorder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06">
    <dxf>
      <fill>
        <patternFill>
          <bgColor rgb="FFFFC000"/>
        </patternFill>
      </fill>
    </dxf>
    <dxf>
      <font>
        <color auto="1"/>
        <name val="Cambria"/>
        <scheme val="none"/>
      </font>
      <fill>
        <patternFill>
          <bgColor indexed="22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/>
        <condense val="0"/>
        <extend val="0"/>
        <color indexed="53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</dxf>
    <dxf>
      <fill>
        <patternFill>
          <bgColor rgb="FFFFC000"/>
        </patternFill>
      </fill>
    </dxf>
    <dxf>
      <font>
        <color auto="1"/>
        <name val="Cambria"/>
        <scheme val="none"/>
      </font>
      <fill>
        <patternFill>
          <bgColor indexed="22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/>
        <condense val="0"/>
        <extend val="0"/>
        <color indexed="53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auto="1"/>
      </font>
      <fill>
        <patternFill patternType="solid">
          <fgColor indexed="52"/>
          <bgColor indexed="52"/>
        </patternFill>
      </fill>
    </dxf>
    <dxf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 patternType="solid">
          <fgColor indexed="52"/>
          <bgColor indexed="52"/>
        </patternFill>
      </fill>
    </dxf>
    <dxf>
      <font>
        <b/>
        <i val="0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 patternType="none">
          <bgColor indexed="65"/>
        </patternFill>
      </fill>
    </dxf>
    <dxf>
      <font>
        <b/>
        <i val="0"/>
      </font>
      <fill>
        <patternFill>
          <bgColor indexed="55"/>
        </patternFill>
      </fill>
    </dxf>
    <dxf>
      <fill>
        <patternFill>
          <bgColor indexed="22"/>
        </patternFill>
      </fill>
    </dxf>
    <dxf>
      <font>
        <b/>
        <i val="0"/>
      </font>
      <fill>
        <patternFill patternType="none">
          <fgColor indexed="64"/>
          <bgColor indexed="65"/>
        </patternFill>
      </fill>
    </dxf>
    <dxf>
      <font>
        <b/>
        <i val="0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 patternType="solid">
          <fgColor indexed="52"/>
          <bgColor indexed="52"/>
        </patternFill>
      </fill>
    </dxf>
    <dxf>
      <font>
        <b/>
        <i val="0"/>
      </font>
      <fill>
        <patternFill>
          <bgColor indexed="55"/>
        </patternFill>
      </fill>
    </dxf>
    <dxf>
      <fill>
        <patternFill>
          <bgColor indexed="47"/>
        </patternFill>
      </fill>
    </dxf>
    <dxf>
      <font>
        <b/>
        <i val="0"/>
        <condense val="0"/>
        <extend val="0"/>
      </font>
      <fill>
        <patternFill patternType="solid">
          <fgColor indexed="52"/>
          <bgColor indexed="52"/>
        </patternFill>
      </fill>
    </dxf>
    <dxf>
      <font>
        <b/>
        <i val="0"/>
      </font>
      <fill>
        <patternFill>
          <bgColor indexed="55"/>
        </patternFill>
      </fill>
    </dxf>
    <dxf>
      <font>
        <b/>
        <i val="0"/>
        <condense val="0"/>
        <extend val="0"/>
        <color auto="1"/>
      </font>
      <fill>
        <patternFill>
          <bgColor indexed="52"/>
        </patternFill>
      </fill>
    </dxf>
    <dxf>
      <fill>
        <patternFill>
          <bgColor indexed="55"/>
        </patternFill>
      </fill>
    </dxf>
    <dxf>
      <fill>
        <patternFill>
          <bgColor indexed="52"/>
        </patternFill>
      </fill>
    </dxf>
    <dxf>
      <fill>
        <patternFill>
          <bgColor indexed="55"/>
        </patternFill>
      </fill>
    </dxf>
    <dxf>
      <fill>
        <patternFill>
          <bgColor indexed="52"/>
        </patternFill>
      </fill>
    </dxf>
    <dxf>
      <font>
        <b val="0"/>
        <i val="0"/>
      </font>
      <fill>
        <patternFill>
          <bgColor indexed="55"/>
        </patternFill>
      </fill>
    </dxf>
    <dxf>
      <fill>
        <patternFill>
          <bgColor indexed="55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/>
        <condense val="0"/>
        <extend val="0"/>
        <color indexed="53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/>
        <condense val="0"/>
        <extend val="0"/>
        <color indexed="53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/>
        <condense val="0"/>
        <extend val="0"/>
        <color indexed="53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/>
        <condense val="0"/>
        <extend val="0"/>
        <color indexed="53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/>
        <condense val="0"/>
        <extend val="0"/>
        <color indexed="53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/>
        <condense val="0"/>
        <extend val="0"/>
        <color indexed="53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10"/>
  </sheetPr>
  <dimension ref="B4:N17"/>
  <sheetViews>
    <sheetView workbookViewId="0">
      <selection activeCell="E24" sqref="E24"/>
    </sheetView>
  </sheetViews>
  <sheetFormatPr baseColWidth="10" defaultRowHeight="12.75"/>
  <sheetData>
    <row r="4" spans="2:14" ht="15.75">
      <c r="B4" s="161" t="s">
        <v>47</v>
      </c>
      <c r="C4" s="161"/>
      <c r="D4" s="161"/>
      <c r="E4" s="161"/>
      <c r="F4" s="82"/>
      <c r="G4" s="82"/>
      <c r="H4" s="82"/>
    </row>
    <row r="5" spans="2:14" ht="15.75">
      <c r="B5" s="82"/>
      <c r="C5" s="82"/>
      <c r="D5" s="82"/>
      <c r="E5" s="82"/>
      <c r="F5" s="82"/>
      <c r="G5" s="82"/>
      <c r="H5" s="82"/>
    </row>
    <row r="6" spans="2:14" ht="15.75">
      <c r="B6" s="82" t="s">
        <v>27</v>
      </c>
      <c r="C6" s="82"/>
      <c r="D6" s="82"/>
      <c r="E6" s="82"/>
      <c r="F6" s="82"/>
      <c r="G6" s="82"/>
      <c r="H6" s="82"/>
    </row>
    <row r="7" spans="2:14" ht="15.75">
      <c r="B7" s="161" t="s">
        <v>46</v>
      </c>
      <c r="C7" s="161"/>
      <c r="D7" s="161"/>
      <c r="E7" s="161"/>
      <c r="F7" s="82"/>
      <c r="G7" s="82"/>
      <c r="H7" s="82"/>
    </row>
    <row r="8" spans="2:14" ht="15.75">
      <c r="B8" s="82"/>
      <c r="C8" s="82"/>
      <c r="D8" s="82"/>
      <c r="E8" s="82"/>
      <c r="F8" s="82"/>
      <c r="G8" s="82"/>
      <c r="H8" s="82"/>
    </row>
    <row r="9" spans="2:14" ht="15.75">
      <c r="B9" s="161" t="s">
        <v>48</v>
      </c>
      <c r="C9" s="161"/>
      <c r="D9" s="161"/>
      <c r="E9" s="161"/>
      <c r="F9" s="161"/>
      <c r="G9" s="161"/>
      <c r="H9" s="161"/>
      <c r="I9" s="161"/>
      <c r="J9" s="161"/>
      <c r="L9" s="10"/>
      <c r="M9" s="10"/>
      <c r="N9" s="10"/>
    </row>
    <row r="10" spans="2:14" ht="15.75">
      <c r="B10" s="82"/>
      <c r="C10" s="82"/>
      <c r="D10" s="82"/>
      <c r="E10" s="82"/>
      <c r="F10" s="82"/>
      <c r="G10" s="82"/>
      <c r="H10" s="82"/>
      <c r="L10" s="10"/>
      <c r="M10" s="10"/>
      <c r="N10" s="10"/>
    </row>
    <row r="11" spans="2:14" ht="15.75">
      <c r="B11" s="82" t="s">
        <v>50</v>
      </c>
      <c r="C11" s="82"/>
      <c r="D11" s="82"/>
      <c r="E11" s="82"/>
      <c r="F11" s="82"/>
      <c r="G11" s="82"/>
      <c r="H11" s="82"/>
      <c r="L11" s="10"/>
      <c r="M11" s="10"/>
      <c r="N11" s="10"/>
    </row>
    <row r="12" spans="2:14">
      <c r="L12" s="10"/>
      <c r="M12" s="10"/>
      <c r="N12" s="10"/>
    </row>
    <row r="13" spans="2:14" ht="15.75">
      <c r="B13" s="82"/>
      <c r="C13" s="82"/>
      <c r="D13" s="82"/>
      <c r="E13" s="82"/>
      <c r="L13" s="10"/>
      <c r="M13" s="10"/>
      <c r="N13" s="10"/>
    </row>
    <row r="14" spans="2:14">
      <c r="L14" s="10"/>
      <c r="M14" s="10"/>
      <c r="N14" s="10"/>
    </row>
    <row r="15" spans="2:14">
      <c r="L15" s="10"/>
      <c r="M15" s="10"/>
      <c r="N15" s="10"/>
    </row>
    <row r="16" spans="2:14">
      <c r="L16" s="10"/>
      <c r="M16" s="10"/>
      <c r="N16" s="10"/>
    </row>
    <row r="17" spans="12:14">
      <c r="L17" s="10"/>
      <c r="M17" s="10"/>
      <c r="N17" s="10"/>
    </row>
  </sheetData>
  <mergeCells count="3">
    <mergeCell ref="B4:E4"/>
    <mergeCell ref="B7:E7"/>
    <mergeCell ref="B9:J9"/>
  </mergeCells>
  <phoneticPr fontId="2" type="noConversion"/>
  <conditionalFormatting sqref="B4:E4">
    <cfRule type="cellIs" priority="1" stopIfTrue="1" operator="equal">
      <formula>mDF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indexed="22"/>
  </sheetPr>
  <dimension ref="A1:IV233"/>
  <sheetViews>
    <sheetView zoomScaleNormal="100" zoomScaleSheetLayoutView="100" workbookViewId="0">
      <selection activeCell="B1" sqref="B1"/>
    </sheetView>
  </sheetViews>
  <sheetFormatPr baseColWidth="10" defaultRowHeight="12.75"/>
  <cols>
    <col min="1" max="1" width="3.28515625" style="1" bestFit="1" customWidth="1"/>
    <col min="3" max="3" width="11.5703125" bestFit="1" customWidth="1"/>
    <col min="4" max="4" width="3.28515625" bestFit="1" customWidth="1"/>
    <col min="5" max="5" width="11.140625" bestFit="1" customWidth="1"/>
    <col min="6" max="6" width="12" customWidth="1"/>
    <col min="7" max="7" width="3.28515625" style="5" bestFit="1" customWidth="1"/>
    <col min="8" max="8" width="14.28515625" bestFit="1" customWidth="1"/>
    <col min="9" max="9" width="11.5703125" bestFit="1" customWidth="1"/>
    <col min="10" max="10" width="3.28515625" style="5" bestFit="1" customWidth="1"/>
    <col min="11" max="11" width="13" bestFit="1" customWidth="1"/>
    <col min="12" max="12" width="12" customWidth="1"/>
    <col min="13" max="13" width="3.28515625" style="5" bestFit="1" customWidth="1"/>
    <col min="14" max="14" width="14.85546875" bestFit="1" customWidth="1"/>
    <col min="15" max="15" width="11.85546875" customWidth="1"/>
    <col min="16" max="16" width="3.28515625" style="5" bestFit="1" customWidth="1"/>
    <col min="17" max="17" width="13.85546875" bestFit="1" customWidth="1"/>
    <col min="18" max="18" width="11.5703125" bestFit="1" customWidth="1"/>
    <col min="19" max="19" width="4.28515625" customWidth="1"/>
  </cols>
  <sheetData>
    <row r="1" spans="1:18" s="102" customFormat="1" ht="15.75">
      <c r="A1" s="146"/>
      <c r="B1" s="147">
        <v>2014</v>
      </c>
      <c r="C1" s="148"/>
      <c r="D1" s="149"/>
      <c r="E1" s="150"/>
      <c r="F1" s="149"/>
      <c r="G1" s="151"/>
      <c r="H1" s="149"/>
      <c r="I1" s="151"/>
      <c r="J1" s="149"/>
      <c r="K1" s="151"/>
      <c r="L1" s="149"/>
      <c r="M1" s="152"/>
      <c r="N1" s="153"/>
      <c r="O1" s="150"/>
      <c r="P1" s="150"/>
      <c r="Q1" s="150"/>
      <c r="R1" s="154"/>
    </row>
    <row r="2" spans="1:18" ht="13.5" thickBot="1">
      <c r="A2" s="155"/>
      <c r="B2" s="60"/>
      <c r="C2" s="60"/>
      <c r="D2" s="60"/>
      <c r="E2" s="60"/>
      <c r="F2" s="60"/>
      <c r="G2" s="10"/>
      <c r="H2" s="60"/>
      <c r="I2" s="60"/>
      <c r="J2" s="10"/>
      <c r="K2" s="60"/>
      <c r="L2" s="60"/>
      <c r="M2" s="10"/>
      <c r="N2" s="60"/>
      <c r="O2" s="60"/>
      <c r="P2" s="10"/>
      <c r="Q2" s="60"/>
      <c r="R2" s="156"/>
    </row>
    <row r="3" spans="1:18" s="6" customFormat="1" ht="15.75">
      <c r="A3" s="83"/>
      <c r="B3" s="84">
        <f>DATE($B$1,COLUMN()-1,1)</f>
        <v>41640</v>
      </c>
      <c r="C3" s="84"/>
      <c r="D3" s="85"/>
      <c r="E3" s="84">
        <f>DATE($B$1,COLUMN()-3,1)</f>
        <v>41671</v>
      </c>
      <c r="F3" s="84"/>
      <c r="G3" s="85"/>
      <c r="H3" s="84">
        <f>DATE($B$1,COLUMN()-5,1)</f>
        <v>41699</v>
      </c>
      <c r="I3" s="84"/>
      <c r="J3" s="85"/>
      <c r="K3" s="84">
        <f>DATE($B$1,COLUMN()-7,1)</f>
        <v>41730</v>
      </c>
      <c r="L3" s="84"/>
      <c r="M3" s="85"/>
      <c r="N3" s="84">
        <f>DATE($B$1,COLUMN()-9,1)</f>
        <v>41760</v>
      </c>
      <c r="O3" s="84"/>
      <c r="P3" s="85"/>
      <c r="Q3" s="84">
        <f>DATE($B$1,COLUMN()-11,1)</f>
        <v>41791</v>
      </c>
      <c r="R3" s="86"/>
    </row>
    <row r="4" spans="1:18" ht="15.75">
      <c r="A4" s="87">
        <v>1</v>
      </c>
      <c r="B4" s="88">
        <f t="shared" ref="B4:B34" si="0">DATE($B$1,COLUMN()-1,ROW()-3)</f>
        <v>41640</v>
      </c>
      <c r="C4" s="157"/>
      <c r="D4" s="89">
        <v>1</v>
      </c>
      <c r="E4" s="88">
        <f t="shared" ref="E4:E31" si="1">DATE($B$1,COLUMN()-3,ROW()-3)</f>
        <v>41671</v>
      </c>
      <c r="F4" s="157"/>
      <c r="G4" s="89">
        <v>1</v>
      </c>
      <c r="H4" s="88">
        <f t="shared" ref="H4:H34" si="2">DATE($B$1,COLUMN()-5,ROW()-3)</f>
        <v>41699</v>
      </c>
      <c r="I4" s="157"/>
      <c r="J4" s="89">
        <v>1</v>
      </c>
      <c r="K4" s="88">
        <f t="shared" ref="K4:K33" si="3">DATE($B$1,COLUMN()-7,ROW()-3)</f>
        <v>41730</v>
      </c>
      <c r="L4" s="157"/>
      <c r="M4" s="89">
        <v>1</v>
      </c>
      <c r="N4" s="88">
        <f t="shared" ref="N4:N34" si="4">DATE($B$1,COLUMN()-9,ROW()-3)</f>
        <v>41760</v>
      </c>
      <c r="O4" s="157"/>
      <c r="P4" s="89">
        <v>1</v>
      </c>
      <c r="Q4" s="88">
        <f t="shared" ref="Q4:Q33" si="5">DATE($B$1,COLUMN()-11,ROW()-3)</f>
        <v>41791</v>
      </c>
      <c r="R4" s="159"/>
    </row>
    <row r="5" spans="1:18" ht="15.75">
      <c r="A5" s="87">
        <v>2</v>
      </c>
      <c r="B5" s="88">
        <f t="shared" si="0"/>
        <v>41641</v>
      </c>
      <c r="C5" s="157"/>
      <c r="D5" s="89">
        <v>2</v>
      </c>
      <c r="E5" s="88">
        <f t="shared" si="1"/>
        <v>41672</v>
      </c>
      <c r="F5" s="157"/>
      <c r="G5" s="89">
        <v>2</v>
      </c>
      <c r="H5" s="88">
        <f t="shared" si="2"/>
        <v>41700</v>
      </c>
      <c r="I5" s="157"/>
      <c r="J5" s="89">
        <v>2</v>
      </c>
      <c r="K5" s="88">
        <f t="shared" si="3"/>
        <v>41731</v>
      </c>
      <c r="L5" s="157"/>
      <c r="M5" s="89">
        <v>2</v>
      </c>
      <c r="N5" s="88">
        <f t="shared" si="4"/>
        <v>41761</v>
      </c>
      <c r="O5" s="157"/>
      <c r="P5" s="89">
        <v>2</v>
      </c>
      <c r="Q5" s="88">
        <f t="shared" si="5"/>
        <v>41792</v>
      </c>
      <c r="R5" s="159"/>
    </row>
    <row r="6" spans="1:18" ht="15.75">
      <c r="A6" s="87">
        <v>3</v>
      </c>
      <c r="B6" s="88">
        <f t="shared" si="0"/>
        <v>41642</v>
      </c>
      <c r="C6" s="157"/>
      <c r="D6" s="89">
        <v>3</v>
      </c>
      <c r="E6" s="88">
        <f t="shared" si="1"/>
        <v>41673</v>
      </c>
      <c r="F6" s="157"/>
      <c r="G6" s="89">
        <v>3</v>
      </c>
      <c r="H6" s="88">
        <f t="shared" si="2"/>
        <v>41701</v>
      </c>
      <c r="I6" s="157"/>
      <c r="J6" s="89">
        <v>3</v>
      </c>
      <c r="K6" s="88">
        <f t="shared" si="3"/>
        <v>41732</v>
      </c>
      <c r="L6" s="157"/>
      <c r="M6" s="89">
        <v>3</v>
      </c>
      <c r="N6" s="88">
        <f t="shared" si="4"/>
        <v>41762</v>
      </c>
      <c r="O6" s="157"/>
      <c r="P6" s="89">
        <v>3</v>
      </c>
      <c r="Q6" s="88">
        <f t="shared" si="5"/>
        <v>41793</v>
      </c>
      <c r="R6" s="159"/>
    </row>
    <row r="7" spans="1:18" ht="15.75">
      <c r="A7" s="87">
        <v>4</v>
      </c>
      <c r="B7" s="88">
        <f t="shared" si="0"/>
        <v>41643</v>
      </c>
      <c r="C7" s="157"/>
      <c r="D7" s="89">
        <v>4</v>
      </c>
      <c r="E7" s="88">
        <f t="shared" si="1"/>
        <v>41674</v>
      </c>
      <c r="F7" s="157"/>
      <c r="G7" s="89">
        <v>4</v>
      </c>
      <c r="H7" s="88">
        <f t="shared" si="2"/>
        <v>41702</v>
      </c>
      <c r="I7" s="157"/>
      <c r="J7" s="89">
        <v>4</v>
      </c>
      <c r="K7" s="88">
        <f t="shared" si="3"/>
        <v>41733</v>
      </c>
      <c r="L7" s="157"/>
      <c r="M7" s="89">
        <v>4</v>
      </c>
      <c r="N7" s="88">
        <f t="shared" si="4"/>
        <v>41763</v>
      </c>
      <c r="O7" s="157"/>
      <c r="P7" s="89">
        <v>4</v>
      </c>
      <c r="Q7" s="88">
        <f t="shared" si="5"/>
        <v>41794</v>
      </c>
      <c r="R7" s="159"/>
    </row>
    <row r="8" spans="1:18" ht="15.75">
      <c r="A8" s="87">
        <v>5</v>
      </c>
      <c r="B8" s="88">
        <f t="shared" si="0"/>
        <v>41644</v>
      </c>
      <c r="C8" s="157"/>
      <c r="D8" s="89">
        <v>5</v>
      </c>
      <c r="E8" s="88">
        <f t="shared" si="1"/>
        <v>41675</v>
      </c>
      <c r="F8" s="157"/>
      <c r="G8" s="89">
        <v>5</v>
      </c>
      <c r="H8" s="88">
        <f t="shared" si="2"/>
        <v>41703</v>
      </c>
      <c r="I8" s="157"/>
      <c r="J8" s="89">
        <v>5</v>
      </c>
      <c r="K8" s="88">
        <f t="shared" si="3"/>
        <v>41734</v>
      </c>
      <c r="L8" s="157"/>
      <c r="M8" s="89">
        <v>5</v>
      </c>
      <c r="N8" s="88">
        <f t="shared" si="4"/>
        <v>41764</v>
      </c>
      <c r="O8" s="157"/>
      <c r="P8" s="89">
        <v>5</v>
      </c>
      <c r="Q8" s="88">
        <f t="shared" si="5"/>
        <v>41795</v>
      </c>
      <c r="R8" s="159"/>
    </row>
    <row r="9" spans="1:18" ht="15.75">
      <c r="A9" s="87">
        <v>6</v>
      </c>
      <c r="B9" s="88">
        <f t="shared" si="0"/>
        <v>41645</v>
      </c>
      <c r="C9" s="157"/>
      <c r="D9" s="89">
        <v>6</v>
      </c>
      <c r="E9" s="88">
        <f t="shared" si="1"/>
        <v>41676</v>
      </c>
      <c r="F9" s="157"/>
      <c r="G9" s="89">
        <v>6</v>
      </c>
      <c r="H9" s="88">
        <f t="shared" si="2"/>
        <v>41704</v>
      </c>
      <c r="I9" s="157"/>
      <c r="J9" s="89">
        <v>6</v>
      </c>
      <c r="K9" s="88">
        <f t="shared" si="3"/>
        <v>41735</v>
      </c>
      <c r="L9" s="157"/>
      <c r="M9" s="89">
        <v>6</v>
      </c>
      <c r="N9" s="88">
        <f t="shared" si="4"/>
        <v>41765</v>
      </c>
      <c r="O9" s="157"/>
      <c r="P9" s="89">
        <v>6</v>
      </c>
      <c r="Q9" s="88">
        <f t="shared" si="5"/>
        <v>41796</v>
      </c>
      <c r="R9" s="159"/>
    </row>
    <row r="10" spans="1:18" ht="15.75">
      <c r="A10" s="87">
        <v>7</v>
      </c>
      <c r="B10" s="88">
        <f t="shared" si="0"/>
        <v>41646</v>
      </c>
      <c r="C10" s="157"/>
      <c r="D10" s="89">
        <v>7</v>
      </c>
      <c r="E10" s="88">
        <f t="shared" si="1"/>
        <v>41677</v>
      </c>
      <c r="F10" s="157"/>
      <c r="G10" s="89">
        <v>7</v>
      </c>
      <c r="H10" s="88">
        <f t="shared" si="2"/>
        <v>41705</v>
      </c>
      <c r="I10" s="157"/>
      <c r="J10" s="89">
        <v>7</v>
      </c>
      <c r="K10" s="88">
        <f t="shared" si="3"/>
        <v>41736</v>
      </c>
      <c r="L10" s="157"/>
      <c r="M10" s="89">
        <v>7</v>
      </c>
      <c r="N10" s="88">
        <f t="shared" si="4"/>
        <v>41766</v>
      </c>
      <c r="O10" s="157"/>
      <c r="P10" s="89">
        <v>7</v>
      </c>
      <c r="Q10" s="88">
        <f t="shared" si="5"/>
        <v>41797</v>
      </c>
      <c r="R10" s="159"/>
    </row>
    <row r="11" spans="1:18" ht="15.75">
      <c r="A11" s="87">
        <v>8</v>
      </c>
      <c r="B11" s="88">
        <f t="shared" si="0"/>
        <v>41647</v>
      </c>
      <c r="C11" s="157"/>
      <c r="D11" s="89">
        <v>8</v>
      </c>
      <c r="E11" s="88">
        <f t="shared" si="1"/>
        <v>41678</v>
      </c>
      <c r="F11" s="157"/>
      <c r="G11" s="89">
        <v>8</v>
      </c>
      <c r="H11" s="88">
        <f t="shared" si="2"/>
        <v>41706</v>
      </c>
      <c r="I11" s="157"/>
      <c r="J11" s="89">
        <v>8</v>
      </c>
      <c r="K11" s="88">
        <f t="shared" si="3"/>
        <v>41737</v>
      </c>
      <c r="L11" s="157"/>
      <c r="M11" s="89">
        <v>8</v>
      </c>
      <c r="N11" s="88">
        <f t="shared" si="4"/>
        <v>41767</v>
      </c>
      <c r="O11" s="157"/>
      <c r="P11" s="89">
        <v>8</v>
      </c>
      <c r="Q11" s="88">
        <f t="shared" si="5"/>
        <v>41798</v>
      </c>
      <c r="R11" s="159"/>
    </row>
    <row r="12" spans="1:18" ht="15.75">
      <c r="A12" s="87">
        <v>9</v>
      </c>
      <c r="B12" s="88">
        <f t="shared" si="0"/>
        <v>41648</v>
      </c>
      <c r="C12" s="157"/>
      <c r="D12" s="89">
        <v>9</v>
      </c>
      <c r="E12" s="88">
        <f t="shared" si="1"/>
        <v>41679</v>
      </c>
      <c r="F12" s="157"/>
      <c r="G12" s="89">
        <v>9</v>
      </c>
      <c r="H12" s="88">
        <f t="shared" si="2"/>
        <v>41707</v>
      </c>
      <c r="I12" s="157"/>
      <c r="J12" s="89">
        <v>9</v>
      </c>
      <c r="K12" s="88">
        <f t="shared" si="3"/>
        <v>41738</v>
      </c>
      <c r="L12" s="157"/>
      <c r="M12" s="89">
        <v>9</v>
      </c>
      <c r="N12" s="88">
        <f t="shared" si="4"/>
        <v>41768</v>
      </c>
      <c r="O12" s="157"/>
      <c r="P12" s="89">
        <v>9</v>
      </c>
      <c r="Q12" s="88">
        <f t="shared" si="5"/>
        <v>41799</v>
      </c>
      <c r="R12" s="159"/>
    </row>
    <row r="13" spans="1:18" ht="15.75">
      <c r="A13" s="87">
        <v>10</v>
      </c>
      <c r="B13" s="88">
        <f t="shared" si="0"/>
        <v>41649</v>
      </c>
      <c r="C13" s="157"/>
      <c r="D13" s="89">
        <v>10</v>
      </c>
      <c r="E13" s="88">
        <f t="shared" si="1"/>
        <v>41680</v>
      </c>
      <c r="F13" s="157"/>
      <c r="G13" s="89">
        <v>10</v>
      </c>
      <c r="H13" s="88">
        <f t="shared" si="2"/>
        <v>41708</v>
      </c>
      <c r="I13" s="157"/>
      <c r="J13" s="89">
        <v>10</v>
      </c>
      <c r="K13" s="88">
        <f t="shared" si="3"/>
        <v>41739</v>
      </c>
      <c r="L13" s="157"/>
      <c r="M13" s="89">
        <v>10</v>
      </c>
      <c r="N13" s="88">
        <f t="shared" si="4"/>
        <v>41769</v>
      </c>
      <c r="O13" s="157"/>
      <c r="P13" s="89">
        <v>10</v>
      </c>
      <c r="Q13" s="88">
        <f t="shared" si="5"/>
        <v>41800</v>
      </c>
      <c r="R13" s="159"/>
    </row>
    <row r="14" spans="1:18" ht="15.75">
      <c r="A14" s="87">
        <v>11</v>
      </c>
      <c r="B14" s="88">
        <f t="shared" si="0"/>
        <v>41650</v>
      </c>
      <c r="C14" s="157"/>
      <c r="D14" s="89">
        <v>11</v>
      </c>
      <c r="E14" s="88">
        <f t="shared" si="1"/>
        <v>41681</v>
      </c>
      <c r="F14" s="157"/>
      <c r="G14" s="89">
        <v>11</v>
      </c>
      <c r="H14" s="88">
        <f t="shared" si="2"/>
        <v>41709</v>
      </c>
      <c r="I14" s="157"/>
      <c r="J14" s="89">
        <v>11</v>
      </c>
      <c r="K14" s="88">
        <f t="shared" si="3"/>
        <v>41740</v>
      </c>
      <c r="L14" s="157"/>
      <c r="M14" s="89">
        <v>11</v>
      </c>
      <c r="N14" s="88">
        <f t="shared" si="4"/>
        <v>41770</v>
      </c>
      <c r="O14" s="157"/>
      <c r="P14" s="89">
        <v>11</v>
      </c>
      <c r="Q14" s="88">
        <f t="shared" si="5"/>
        <v>41801</v>
      </c>
      <c r="R14" s="159"/>
    </row>
    <row r="15" spans="1:18" ht="15.75">
      <c r="A15" s="87">
        <v>12</v>
      </c>
      <c r="B15" s="88">
        <f t="shared" si="0"/>
        <v>41651</v>
      </c>
      <c r="C15" s="157"/>
      <c r="D15" s="89">
        <v>12</v>
      </c>
      <c r="E15" s="88">
        <f t="shared" si="1"/>
        <v>41682</v>
      </c>
      <c r="F15" s="157"/>
      <c r="G15" s="89">
        <v>12</v>
      </c>
      <c r="H15" s="88">
        <f t="shared" si="2"/>
        <v>41710</v>
      </c>
      <c r="I15" s="157"/>
      <c r="J15" s="89">
        <v>12</v>
      </c>
      <c r="K15" s="88">
        <f t="shared" si="3"/>
        <v>41741</v>
      </c>
      <c r="L15" s="157"/>
      <c r="M15" s="89">
        <v>12</v>
      </c>
      <c r="N15" s="88">
        <f t="shared" si="4"/>
        <v>41771</v>
      </c>
      <c r="O15" s="157"/>
      <c r="P15" s="89">
        <v>12</v>
      </c>
      <c r="Q15" s="88">
        <f t="shared" si="5"/>
        <v>41802</v>
      </c>
      <c r="R15" s="159"/>
    </row>
    <row r="16" spans="1:18" ht="15.75">
      <c r="A16" s="87">
        <v>13</v>
      </c>
      <c r="B16" s="88">
        <f t="shared" si="0"/>
        <v>41652</v>
      </c>
      <c r="C16" s="157"/>
      <c r="D16" s="89">
        <v>13</v>
      </c>
      <c r="E16" s="88">
        <f t="shared" si="1"/>
        <v>41683</v>
      </c>
      <c r="F16" s="157"/>
      <c r="G16" s="89">
        <v>13</v>
      </c>
      <c r="H16" s="88">
        <f t="shared" si="2"/>
        <v>41711</v>
      </c>
      <c r="I16" s="157"/>
      <c r="J16" s="89">
        <v>13</v>
      </c>
      <c r="K16" s="88">
        <f t="shared" si="3"/>
        <v>41742</v>
      </c>
      <c r="L16" s="157"/>
      <c r="M16" s="89">
        <v>13</v>
      </c>
      <c r="N16" s="88">
        <f t="shared" si="4"/>
        <v>41772</v>
      </c>
      <c r="O16" s="157"/>
      <c r="P16" s="89">
        <v>13</v>
      </c>
      <c r="Q16" s="88">
        <f t="shared" si="5"/>
        <v>41803</v>
      </c>
      <c r="R16" s="159"/>
    </row>
    <row r="17" spans="1:22" ht="15.75">
      <c r="A17" s="87">
        <v>14</v>
      </c>
      <c r="B17" s="88">
        <f t="shared" si="0"/>
        <v>41653</v>
      </c>
      <c r="C17" s="157"/>
      <c r="D17" s="89">
        <v>14</v>
      </c>
      <c r="E17" s="88">
        <f t="shared" si="1"/>
        <v>41684</v>
      </c>
      <c r="F17" s="157"/>
      <c r="G17" s="89">
        <v>14</v>
      </c>
      <c r="H17" s="88">
        <f t="shared" si="2"/>
        <v>41712</v>
      </c>
      <c r="I17" s="157"/>
      <c r="J17" s="89">
        <v>14</v>
      </c>
      <c r="K17" s="88">
        <f t="shared" si="3"/>
        <v>41743</v>
      </c>
      <c r="L17" s="157"/>
      <c r="M17" s="89">
        <v>14</v>
      </c>
      <c r="N17" s="88">
        <f t="shared" si="4"/>
        <v>41773</v>
      </c>
      <c r="O17" s="157"/>
      <c r="P17" s="89">
        <v>14</v>
      </c>
      <c r="Q17" s="88">
        <f t="shared" si="5"/>
        <v>41804</v>
      </c>
      <c r="R17" s="159"/>
    </row>
    <row r="18" spans="1:22" ht="15.75">
      <c r="A18" s="87">
        <v>15</v>
      </c>
      <c r="B18" s="88">
        <f t="shared" si="0"/>
        <v>41654</v>
      </c>
      <c r="C18" s="157"/>
      <c r="D18" s="89">
        <v>15</v>
      </c>
      <c r="E18" s="88">
        <f t="shared" si="1"/>
        <v>41685</v>
      </c>
      <c r="F18" s="157"/>
      <c r="G18" s="89">
        <v>15</v>
      </c>
      <c r="H18" s="88">
        <f t="shared" si="2"/>
        <v>41713</v>
      </c>
      <c r="I18" s="157"/>
      <c r="J18" s="89">
        <v>15</v>
      </c>
      <c r="K18" s="88">
        <f t="shared" si="3"/>
        <v>41744</v>
      </c>
      <c r="L18" s="157"/>
      <c r="M18" s="89">
        <v>15</v>
      </c>
      <c r="N18" s="88">
        <f t="shared" si="4"/>
        <v>41774</v>
      </c>
      <c r="O18" s="157"/>
      <c r="P18" s="89">
        <v>15</v>
      </c>
      <c r="Q18" s="88">
        <f t="shared" si="5"/>
        <v>41805</v>
      </c>
      <c r="R18" s="159"/>
    </row>
    <row r="19" spans="1:22" ht="15.75">
      <c r="A19" s="87">
        <v>16</v>
      </c>
      <c r="B19" s="88">
        <f t="shared" si="0"/>
        <v>41655</v>
      </c>
      <c r="C19" s="157"/>
      <c r="D19" s="89">
        <v>16</v>
      </c>
      <c r="E19" s="88">
        <f t="shared" si="1"/>
        <v>41686</v>
      </c>
      <c r="F19" s="157"/>
      <c r="G19" s="89">
        <v>16</v>
      </c>
      <c r="H19" s="88">
        <f t="shared" si="2"/>
        <v>41714</v>
      </c>
      <c r="I19" s="157"/>
      <c r="J19" s="89">
        <v>16</v>
      </c>
      <c r="K19" s="88">
        <f t="shared" si="3"/>
        <v>41745</v>
      </c>
      <c r="L19" s="157"/>
      <c r="M19" s="89">
        <v>16</v>
      </c>
      <c r="N19" s="88">
        <f t="shared" si="4"/>
        <v>41775</v>
      </c>
      <c r="O19" s="157"/>
      <c r="P19" s="89">
        <v>16</v>
      </c>
      <c r="Q19" s="88">
        <f t="shared" si="5"/>
        <v>41806</v>
      </c>
      <c r="R19" s="159"/>
    </row>
    <row r="20" spans="1:22" ht="15.75">
      <c r="A20" s="87">
        <v>17</v>
      </c>
      <c r="B20" s="88">
        <f t="shared" si="0"/>
        <v>41656</v>
      </c>
      <c r="C20" s="157"/>
      <c r="D20" s="89">
        <v>17</v>
      </c>
      <c r="E20" s="88">
        <f t="shared" si="1"/>
        <v>41687</v>
      </c>
      <c r="F20" s="157"/>
      <c r="G20" s="89">
        <v>17</v>
      </c>
      <c r="H20" s="88">
        <f t="shared" si="2"/>
        <v>41715</v>
      </c>
      <c r="I20" s="157"/>
      <c r="J20" s="89">
        <v>17</v>
      </c>
      <c r="K20" s="88">
        <f t="shared" si="3"/>
        <v>41746</v>
      </c>
      <c r="L20" s="157"/>
      <c r="M20" s="89">
        <v>17</v>
      </c>
      <c r="N20" s="88">
        <f t="shared" si="4"/>
        <v>41776</v>
      </c>
      <c r="O20" s="157"/>
      <c r="P20" s="89">
        <v>17</v>
      </c>
      <c r="Q20" s="88">
        <f t="shared" si="5"/>
        <v>41807</v>
      </c>
      <c r="R20" s="159"/>
    </row>
    <row r="21" spans="1:22" ht="15.75">
      <c r="A21" s="87">
        <v>18</v>
      </c>
      <c r="B21" s="88">
        <f t="shared" si="0"/>
        <v>41657</v>
      </c>
      <c r="C21" s="157"/>
      <c r="D21" s="89">
        <v>18</v>
      </c>
      <c r="E21" s="88">
        <f t="shared" si="1"/>
        <v>41688</v>
      </c>
      <c r="F21" s="157"/>
      <c r="G21" s="89">
        <v>18</v>
      </c>
      <c r="H21" s="88">
        <f t="shared" si="2"/>
        <v>41716</v>
      </c>
      <c r="I21" s="157"/>
      <c r="J21" s="89">
        <v>18</v>
      </c>
      <c r="K21" s="88">
        <f t="shared" si="3"/>
        <v>41747</v>
      </c>
      <c r="L21" s="157"/>
      <c r="M21" s="89">
        <v>18</v>
      </c>
      <c r="N21" s="88">
        <f t="shared" si="4"/>
        <v>41777</v>
      </c>
      <c r="O21" s="157"/>
      <c r="P21" s="89">
        <v>18</v>
      </c>
      <c r="Q21" s="88">
        <f t="shared" si="5"/>
        <v>41808</v>
      </c>
      <c r="R21" s="159"/>
    </row>
    <row r="22" spans="1:22" ht="15.75">
      <c r="A22" s="87">
        <v>19</v>
      </c>
      <c r="B22" s="88">
        <f t="shared" si="0"/>
        <v>41658</v>
      </c>
      <c r="C22" s="157"/>
      <c r="D22" s="89">
        <v>19</v>
      </c>
      <c r="E22" s="88">
        <f t="shared" si="1"/>
        <v>41689</v>
      </c>
      <c r="F22" s="157"/>
      <c r="G22" s="89">
        <v>19</v>
      </c>
      <c r="H22" s="88">
        <f t="shared" si="2"/>
        <v>41717</v>
      </c>
      <c r="I22" s="157"/>
      <c r="J22" s="89">
        <v>19</v>
      </c>
      <c r="K22" s="88">
        <f t="shared" si="3"/>
        <v>41748</v>
      </c>
      <c r="L22" s="157"/>
      <c r="M22" s="89">
        <v>19</v>
      </c>
      <c r="N22" s="88">
        <f t="shared" si="4"/>
        <v>41778</v>
      </c>
      <c r="O22" s="157"/>
      <c r="P22" s="89">
        <v>19</v>
      </c>
      <c r="Q22" s="88">
        <f t="shared" si="5"/>
        <v>41809</v>
      </c>
      <c r="R22" s="159"/>
    </row>
    <row r="23" spans="1:22" ht="15.75">
      <c r="A23" s="87">
        <v>20</v>
      </c>
      <c r="B23" s="88">
        <f t="shared" si="0"/>
        <v>41659</v>
      </c>
      <c r="C23" s="157"/>
      <c r="D23" s="89">
        <v>20</v>
      </c>
      <c r="E23" s="88">
        <f t="shared" si="1"/>
        <v>41690</v>
      </c>
      <c r="F23" s="157"/>
      <c r="G23" s="89">
        <v>20</v>
      </c>
      <c r="H23" s="88">
        <f t="shared" si="2"/>
        <v>41718</v>
      </c>
      <c r="I23" s="157"/>
      <c r="J23" s="89">
        <v>20</v>
      </c>
      <c r="K23" s="88">
        <f t="shared" si="3"/>
        <v>41749</v>
      </c>
      <c r="L23" s="157"/>
      <c r="M23" s="89">
        <v>20</v>
      </c>
      <c r="N23" s="88">
        <f t="shared" si="4"/>
        <v>41779</v>
      </c>
      <c r="O23" s="157"/>
      <c r="P23" s="89">
        <v>20</v>
      </c>
      <c r="Q23" s="88">
        <f t="shared" si="5"/>
        <v>41810</v>
      </c>
      <c r="R23" s="159"/>
    </row>
    <row r="24" spans="1:22" ht="15.75">
      <c r="A24" s="87">
        <v>21</v>
      </c>
      <c r="B24" s="88">
        <f t="shared" si="0"/>
        <v>41660</v>
      </c>
      <c r="C24" s="157"/>
      <c r="D24" s="89">
        <v>21</v>
      </c>
      <c r="E24" s="88">
        <f t="shared" si="1"/>
        <v>41691</v>
      </c>
      <c r="F24" s="157"/>
      <c r="G24" s="89">
        <v>21</v>
      </c>
      <c r="H24" s="88">
        <f t="shared" si="2"/>
        <v>41719</v>
      </c>
      <c r="I24" s="157"/>
      <c r="J24" s="89">
        <v>21</v>
      </c>
      <c r="K24" s="88">
        <f t="shared" si="3"/>
        <v>41750</v>
      </c>
      <c r="L24" s="157"/>
      <c r="M24" s="89">
        <v>21</v>
      </c>
      <c r="N24" s="88">
        <f t="shared" si="4"/>
        <v>41780</v>
      </c>
      <c r="O24" s="157"/>
      <c r="P24" s="89">
        <v>21</v>
      </c>
      <c r="Q24" s="88">
        <f t="shared" si="5"/>
        <v>41811</v>
      </c>
      <c r="R24" s="159"/>
    </row>
    <row r="25" spans="1:22" ht="15.75">
      <c r="A25" s="87">
        <v>22</v>
      </c>
      <c r="B25" s="88">
        <f t="shared" si="0"/>
        <v>41661</v>
      </c>
      <c r="C25" s="157"/>
      <c r="D25" s="89">
        <v>22</v>
      </c>
      <c r="E25" s="88">
        <f t="shared" si="1"/>
        <v>41692</v>
      </c>
      <c r="F25" s="157"/>
      <c r="G25" s="89">
        <v>22</v>
      </c>
      <c r="H25" s="88">
        <f t="shared" si="2"/>
        <v>41720</v>
      </c>
      <c r="I25" s="157"/>
      <c r="J25" s="89">
        <v>22</v>
      </c>
      <c r="K25" s="88">
        <f t="shared" si="3"/>
        <v>41751</v>
      </c>
      <c r="L25" s="157"/>
      <c r="M25" s="89">
        <v>22</v>
      </c>
      <c r="N25" s="88">
        <f t="shared" si="4"/>
        <v>41781</v>
      </c>
      <c r="O25" s="157"/>
      <c r="P25" s="89">
        <v>22</v>
      </c>
      <c r="Q25" s="88">
        <f t="shared" si="5"/>
        <v>41812</v>
      </c>
      <c r="R25" s="159"/>
    </row>
    <row r="26" spans="1:22" ht="15.75">
      <c r="A26" s="87">
        <v>23</v>
      </c>
      <c r="B26" s="88">
        <f t="shared" si="0"/>
        <v>41662</v>
      </c>
      <c r="C26" s="157"/>
      <c r="D26" s="89">
        <v>23</v>
      </c>
      <c r="E26" s="88">
        <f t="shared" si="1"/>
        <v>41693</v>
      </c>
      <c r="F26" s="157"/>
      <c r="G26" s="89">
        <v>23</v>
      </c>
      <c r="H26" s="88">
        <f t="shared" si="2"/>
        <v>41721</v>
      </c>
      <c r="I26" s="157"/>
      <c r="J26" s="89">
        <v>23</v>
      </c>
      <c r="K26" s="88">
        <f t="shared" si="3"/>
        <v>41752</v>
      </c>
      <c r="L26" s="157"/>
      <c r="M26" s="89">
        <v>23</v>
      </c>
      <c r="N26" s="88">
        <f t="shared" si="4"/>
        <v>41782</v>
      </c>
      <c r="O26" s="157"/>
      <c r="P26" s="89">
        <v>23</v>
      </c>
      <c r="Q26" s="88">
        <f t="shared" si="5"/>
        <v>41813</v>
      </c>
      <c r="R26" s="159"/>
    </row>
    <row r="27" spans="1:22" ht="15.75">
      <c r="A27" s="87">
        <v>24</v>
      </c>
      <c r="B27" s="88">
        <f t="shared" si="0"/>
        <v>41663</v>
      </c>
      <c r="C27" s="157"/>
      <c r="D27" s="89">
        <v>24</v>
      </c>
      <c r="E27" s="88">
        <f t="shared" si="1"/>
        <v>41694</v>
      </c>
      <c r="F27" s="157"/>
      <c r="G27" s="89">
        <v>24</v>
      </c>
      <c r="H27" s="88">
        <f t="shared" si="2"/>
        <v>41722</v>
      </c>
      <c r="I27" s="157"/>
      <c r="J27" s="89">
        <v>24</v>
      </c>
      <c r="K27" s="88">
        <f t="shared" si="3"/>
        <v>41753</v>
      </c>
      <c r="L27" s="157"/>
      <c r="M27" s="89">
        <v>24</v>
      </c>
      <c r="N27" s="88">
        <f t="shared" si="4"/>
        <v>41783</v>
      </c>
      <c r="O27" s="157"/>
      <c r="P27" s="89">
        <v>24</v>
      </c>
      <c r="Q27" s="88">
        <f t="shared" si="5"/>
        <v>41814</v>
      </c>
      <c r="R27" s="159"/>
    </row>
    <row r="28" spans="1:22" ht="15.75">
      <c r="A28" s="87">
        <v>25</v>
      </c>
      <c r="B28" s="88">
        <f t="shared" si="0"/>
        <v>41664</v>
      </c>
      <c r="C28" s="157"/>
      <c r="D28" s="89">
        <v>25</v>
      </c>
      <c r="E28" s="88">
        <f t="shared" si="1"/>
        <v>41695</v>
      </c>
      <c r="F28" s="157"/>
      <c r="G28" s="89">
        <v>25</v>
      </c>
      <c r="H28" s="88">
        <f t="shared" si="2"/>
        <v>41723</v>
      </c>
      <c r="I28" s="157"/>
      <c r="J28" s="89">
        <v>25</v>
      </c>
      <c r="K28" s="88">
        <f t="shared" si="3"/>
        <v>41754</v>
      </c>
      <c r="L28" s="157"/>
      <c r="M28" s="89">
        <v>25</v>
      </c>
      <c r="N28" s="88">
        <f t="shared" si="4"/>
        <v>41784</v>
      </c>
      <c r="O28" s="157"/>
      <c r="P28" s="89">
        <v>25</v>
      </c>
      <c r="Q28" s="88">
        <f t="shared" si="5"/>
        <v>41815</v>
      </c>
      <c r="R28" s="159"/>
    </row>
    <row r="29" spans="1:22" ht="15.75">
      <c r="A29" s="87">
        <v>26</v>
      </c>
      <c r="B29" s="88">
        <f t="shared" si="0"/>
        <v>41665</v>
      </c>
      <c r="C29" s="157"/>
      <c r="D29" s="89">
        <v>26</v>
      </c>
      <c r="E29" s="88">
        <f t="shared" si="1"/>
        <v>41696</v>
      </c>
      <c r="F29" s="157"/>
      <c r="G29" s="89">
        <v>26</v>
      </c>
      <c r="H29" s="88">
        <f t="shared" si="2"/>
        <v>41724</v>
      </c>
      <c r="I29" s="157"/>
      <c r="J29" s="89">
        <v>26</v>
      </c>
      <c r="K29" s="88">
        <f t="shared" si="3"/>
        <v>41755</v>
      </c>
      <c r="L29" s="157"/>
      <c r="M29" s="89">
        <v>26</v>
      </c>
      <c r="N29" s="88">
        <f t="shared" si="4"/>
        <v>41785</v>
      </c>
      <c r="O29" s="157"/>
      <c r="P29" s="89">
        <v>26</v>
      </c>
      <c r="Q29" s="88">
        <f t="shared" si="5"/>
        <v>41816</v>
      </c>
      <c r="R29" s="159"/>
    </row>
    <row r="30" spans="1:22" ht="15.75">
      <c r="A30" s="87">
        <v>27</v>
      </c>
      <c r="B30" s="88">
        <f t="shared" si="0"/>
        <v>41666</v>
      </c>
      <c r="C30" s="157"/>
      <c r="D30" s="89">
        <v>27</v>
      </c>
      <c r="E30" s="88">
        <f t="shared" si="1"/>
        <v>41697</v>
      </c>
      <c r="F30" s="157"/>
      <c r="G30" s="89">
        <v>27</v>
      </c>
      <c r="H30" s="88">
        <f t="shared" si="2"/>
        <v>41725</v>
      </c>
      <c r="I30" s="157"/>
      <c r="J30" s="89">
        <v>27</v>
      </c>
      <c r="K30" s="88">
        <f t="shared" si="3"/>
        <v>41756</v>
      </c>
      <c r="L30" s="157"/>
      <c r="M30" s="89">
        <v>27</v>
      </c>
      <c r="N30" s="88">
        <f t="shared" si="4"/>
        <v>41786</v>
      </c>
      <c r="O30" s="157"/>
      <c r="P30" s="89">
        <v>27</v>
      </c>
      <c r="Q30" s="88">
        <f t="shared" si="5"/>
        <v>41817</v>
      </c>
      <c r="R30" s="159"/>
    </row>
    <row r="31" spans="1:22" ht="15.75">
      <c r="A31" s="87">
        <v>28</v>
      </c>
      <c r="B31" s="88">
        <f t="shared" si="0"/>
        <v>41667</v>
      </c>
      <c r="C31" s="157"/>
      <c r="D31" s="89">
        <v>28</v>
      </c>
      <c r="E31" s="88">
        <f t="shared" si="1"/>
        <v>41698</v>
      </c>
      <c r="F31" s="157"/>
      <c r="G31" s="89">
        <v>28</v>
      </c>
      <c r="H31" s="88">
        <f t="shared" si="2"/>
        <v>41726</v>
      </c>
      <c r="I31" s="157"/>
      <c r="J31" s="89">
        <v>28</v>
      </c>
      <c r="K31" s="88">
        <f t="shared" si="3"/>
        <v>41757</v>
      </c>
      <c r="L31" s="157"/>
      <c r="M31" s="89">
        <v>28</v>
      </c>
      <c r="N31" s="88">
        <f t="shared" si="4"/>
        <v>41787</v>
      </c>
      <c r="O31" s="157"/>
      <c r="P31" s="89">
        <v>28</v>
      </c>
      <c r="Q31" s="88">
        <f t="shared" si="5"/>
        <v>41818</v>
      </c>
      <c r="R31" s="159"/>
    </row>
    <row r="32" spans="1:22" ht="15.75">
      <c r="A32" s="87">
        <v>29</v>
      </c>
      <c r="B32" s="88">
        <f t="shared" si="0"/>
        <v>41668</v>
      </c>
      <c r="C32" s="157"/>
      <c r="D32" s="90" t="str">
        <f>IF(MONTH(DATE($B$1,COLUMN()-2,ROW()-3))=2,DATE($B$1,COLUMN()-2,ROW()-3),"")</f>
        <v/>
      </c>
      <c r="E32" s="88" t="str">
        <f>IF(MONTH(DATE($B$1,COLUMN()-3,ROW()-3))=2,DATE($B$1,COLUMN()-3,ROW()-3),"")</f>
        <v/>
      </c>
      <c r="F32" s="157"/>
      <c r="G32" s="89">
        <v>29</v>
      </c>
      <c r="H32" s="88">
        <f t="shared" si="2"/>
        <v>41727</v>
      </c>
      <c r="I32" s="157"/>
      <c r="J32" s="89">
        <v>29</v>
      </c>
      <c r="K32" s="88">
        <f t="shared" si="3"/>
        <v>41758</v>
      </c>
      <c r="L32" s="157"/>
      <c r="M32" s="89">
        <v>29</v>
      </c>
      <c r="N32" s="88">
        <f t="shared" si="4"/>
        <v>41788</v>
      </c>
      <c r="O32" s="157"/>
      <c r="P32" s="89">
        <v>29</v>
      </c>
      <c r="Q32" s="88">
        <f t="shared" si="5"/>
        <v>41819</v>
      </c>
      <c r="R32" s="159"/>
      <c r="V32" s="103"/>
    </row>
    <row r="33" spans="1:256" ht="15.75">
      <c r="A33" s="87">
        <v>30</v>
      </c>
      <c r="B33" s="88">
        <f t="shared" si="0"/>
        <v>41669</v>
      </c>
      <c r="C33" s="157"/>
      <c r="D33" s="88"/>
      <c r="E33" s="88"/>
      <c r="F33" s="99"/>
      <c r="G33" s="89">
        <v>30</v>
      </c>
      <c r="H33" s="88">
        <f t="shared" si="2"/>
        <v>41728</v>
      </c>
      <c r="I33" s="157"/>
      <c r="J33" s="89">
        <v>30</v>
      </c>
      <c r="K33" s="88">
        <f t="shared" si="3"/>
        <v>41759</v>
      </c>
      <c r="L33" s="157"/>
      <c r="M33" s="89">
        <v>30</v>
      </c>
      <c r="N33" s="88">
        <f t="shared" si="4"/>
        <v>41789</v>
      </c>
      <c r="O33" s="157"/>
      <c r="P33" s="89">
        <v>30</v>
      </c>
      <c r="Q33" s="88">
        <f t="shared" si="5"/>
        <v>41820</v>
      </c>
      <c r="R33" s="159"/>
    </row>
    <row r="34" spans="1:256" ht="16.5" thickBot="1">
      <c r="A34" s="91">
        <v>31</v>
      </c>
      <c r="B34" s="92">
        <f t="shared" si="0"/>
        <v>41670</v>
      </c>
      <c r="C34" s="160"/>
      <c r="D34" s="92"/>
      <c r="E34" s="92"/>
      <c r="F34" s="100"/>
      <c r="G34" s="93">
        <v>31</v>
      </c>
      <c r="H34" s="92">
        <f t="shared" si="2"/>
        <v>41729</v>
      </c>
      <c r="I34" s="160"/>
      <c r="J34" s="93"/>
      <c r="K34" s="92"/>
      <c r="L34" s="100"/>
      <c r="M34" s="93">
        <v>31</v>
      </c>
      <c r="N34" s="92">
        <f t="shared" si="4"/>
        <v>41790</v>
      </c>
      <c r="O34" s="160"/>
      <c r="P34" s="93"/>
      <c r="Q34" s="92"/>
      <c r="R34" s="101"/>
    </row>
    <row r="35" spans="1:256" s="114" customFormat="1">
      <c r="A35" s="14"/>
      <c r="B35" s="14"/>
      <c r="C35" s="112"/>
      <c r="D35" s="14"/>
      <c r="E35" s="14"/>
      <c r="F35" s="112"/>
      <c r="G35" s="14"/>
      <c r="H35" s="14"/>
      <c r="I35" s="112"/>
      <c r="J35" s="14"/>
      <c r="K35" s="14"/>
      <c r="L35" s="112"/>
      <c r="M35" s="14"/>
      <c r="N35" s="14"/>
      <c r="O35" s="112"/>
      <c r="P35" s="14"/>
      <c r="Q35" s="14"/>
      <c r="R35" s="112"/>
      <c r="S35" s="113"/>
    </row>
    <row r="36" spans="1:256" s="114" customFormat="1">
      <c r="B36" s="14"/>
      <c r="C36" s="115"/>
      <c r="D36" s="14"/>
      <c r="E36" s="14"/>
      <c r="F36" s="115"/>
      <c r="G36" s="14"/>
      <c r="H36" s="14"/>
      <c r="I36" s="115"/>
      <c r="J36" s="14"/>
      <c r="K36" s="14"/>
      <c r="L36" s="115"/>
      <c r="M36" s="14"/>
      <c r="N36" s="14"/>
      <c r="O36" s="115"/>
      <c r="P36" s="14"/>
      <c r="Q36" s="14"/>
      <c r="R36" s="115"/>
      <c r="S36" s="14"/>
    </row>
    <row r="37" spans="1:256" s="114" customFormat="1">
      <c r="B37" s="14"/>
      <c r="C37" s="115"/>
      <c r="D37" s="14"/>
      <c r="E37" s="14"/>
      <c r="F37" s="115"/>
      <c r="G37" s="14"/>
      <c r="H37" s="14"/>
      <c r="I37" s="115"/>
      <c r="J37" s="14"/>
      <c r="K37" s="14"/>
      <c r="L37" s="115"/>
      <c r="M37" s="14"/>
      <c r="N37" s="14"/>
      <c r="O37" s="115"/>
      <c r="P37" s="14"/>
      <c r="Q37" s="14"/>
      <c r="R37" s="115"/>
      <c r="S37" s="116"/>
    </row>
    <row r="38" spans="1:256" s="114" customFormat="1">
      <c r="C38" s="14"/>
      <c r="D38" s="115"/>
      <c r="E38" s="14"/>
      <c r="F38" s="115"/>
      <c r="G38" s="14"/>
      <c r="H38" s="115"/>
      <c r="I38" s="14"/>
      <c r="J38" s="115"/>
      <c r="K38" s="14"/>
      <c r="L38" s="115"/>
      <c r="N38" s="116"/>
    </row>
    <row r="39" spans="1:256" s="104" customFormat="1">
      <c r="A39" s="114"/>
      <c r="B39" s="162"/>
      <c r="C39" s="162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17"/>
    </row>
    <row r="40" spans="1:256" s="104" customFormat="1">
      <c r="B40" s="162"/>
      <c r="C40" s="162"/>
      <c r="D40" s="106"/>
      <c r="H40" s="8"/>
      <c r="J40" s="13"/>
      <c r="K40" s="13"/>
      <c r="L40" s="13"/>
      <c r="M40" s="13"/>
      <c r="Q40" s="118"/>
      <c r="R40" s="119"/>
    </row>
    <row r="41" spans="1:256" s="123" customFormat="1" ht="15">
      <c r="A41" s="104"/>
      <c r="B41" s="120"/>
      <c r="C41" s="13"/>
      <c r="D41" s="104"/>
      <c r="E41" s="106"/>
      <c r="F41" s="16"/>
      <c r="G41" s="13"/>
      <c r="H41" s="16"/>
      <c r="I41" s="13"/>
      <c r="J41" s="13"/>
      <c r="K41" s="13"/>
      <c r="L41" s="16"/>
      <c r="M41" s="13"/>
      <c r="N41" s="104"/>
      <c r="O41" s="104"/>
      <c r="P41" s="104"/>
      <c r="Q41" s="121"/>
      <c r="R41" s="122"/>
      <c r="S41" s="105"/>
      <c r="T41" s="104"/>
      <c r="U41" s="104"/>
      <c r="V41" s="104"/>
      <c r="W41" s="104"/>
      <c r="X41" s="104"/>
      <c r="Y41" s="104"/>
      <c r="Z41" s="104"/>
      <c r="AA41" s="104"/>
      <c r="AB41" s="104"/>
      <c r="AC41" s="104"/>
      <c r="AD41" s="104"/>
      <c r="AE41" s="104"/>
      <c r="AF41" s="104"/>
      <c r="AG41" s="104"/>
      <c r="AH41" s="104"/>
      <c r="AI41" s="104"/>
      <c r="AJ41" s="104"/>
      <c r="AK41" s="104"/>
      <c r="AL41" s="104"/>
      <c r="AM41" s="104"/>
      <c r="AN41" s="104"/>
      <c r="AO41" s="104"/>
      <c r="AP41" s="104"/>
      <c r="AQ41" s="104"/>
      <c r="AR41" s="104"/>
      <c r="AS41" s="104"/>
      <c r="AT41" s="104"/>
      <c r="AU41" s="104"/>
      <c r="AV41" s="104"/>
      <c r="AW41" s="104"/>
      <c r="AX41" s="104"/>
      <c r="AY41" s="104"/>
      <c r="AZ41" s="104"/>
      <c r="BA41" s="104"/>
      <c r="BB41" s="104"/>
      <c r="BC41" s="104"/>
      <c r="BD41" s="104"/>
      <c r="BE41" s="104"/>
      <c r="BF41" s="104"/>
      <c r="BG41" s="104"/>
      <c r="BH41" s="104"/>
      <c r="BI41" s="104"/>
      <c r="BJ41" s="104"/>
      <c r="BK41" s="104"/>
      <c r="BL41" s="104"/>
      <c r="BM41" s="104"/>
      <c r="BN41" s="104"/>
      <c r="BO41" s="104"/>
      <c r="BP41" s="104"/>
      <c r="BQ41" s="104"/>
      <c r="BR41" s="104"/>
      <c r="BS41" s="104"/>
      <c r="BT41" s="104"/>
      <c r="BU41" s="104"/>
      <c r="BV41" s="104"/>
      <c r="BW41" s="104"/>
      <c r="BX41" s="104"/>
      <c r="BY41" s="104"/>
      <c r="BZ41" s="104"/>
      <c r="CA41" s="104"/>
      <c r="CB41" s="104"/>
      <c r="CC41" s="104"/>
      <c r="CD41" s="104"/>
      <c r="CE41" s="104"/>
      <c r="CF41" s="104"/>
      <c r="CG41" s="104"/>
      <c r="CH41" s="104"/>
      <c r="CI41" s="104"/>
      <c r="CJ41" s="104"/>
      <c r="CK41" s="104"/>
      <c r="CL41" s="104"/>
      <c r="CM41" s="104"/>
      <c r="CN41" s="104"/>
      <c r="CO41" s="104"/>
      <c r="CP41" s="104"/>
      <c r="CQ41" s="104"/>
      <c r="CR41" s="104"/>
      <c r="CS41" s="104"/>
      <c r="CT41" s="104"/>
      <c r="CU41" s="104"/>
      <c r="CV41" s="104"/>
      <c r="CW41" s="104"/>
      <c r="CX41" s="104"/>
      <c r="CY41" s="104"/>
      <c r="CZ41" s="104"/>
      <c r="DA41" s="104"/>
      <c r="DB41" s="104"/>
      <c r="DC41" s="104"/>
      <c r="DD41" s="104"/>
      <c r="DE41" s="104"/>
      <c r="DF41" s="104"/>
      <c r="DG41" s="104"/>
      <c r="DH41" s="104"/>
      <c r="DI41" s="104"/>
      <c r="DJ41" s="104"/>
      <c r="DK41" s="104"/>
      <c r="DL41" s="104"/>
      <c r="DM41" s="104"/>
      <c r="DN41" s="104"/>
      <c r="DO41" s="104"/>
      <c r="DP41" s="104"/>
      <c r="DQ41" s="104"/>
      <c r="DR41" s="104"/>
      <c r="DS41" s="104"/>
      <c r="DT41" s="104"/>
      <c r="DU41" s="104"/>
      <c r="DV41" s="104"/>
      <c r="DW41" s="104"/>
      <c r="DX41" s="104"/>
      <c r="DY41" s="104"/>
      <c r="DZ41" s="104"/>
      <c r="EA41" s="104"/>
      <c r="EB41" s="104"/>
      <c r="EC41" s="104"/>
      <c r="ED41" s="104"/>
      <c r="EE41" s="104"/>
      <c r="EF41" s="104"/>
      <c r="EG41" s="104"/>
      <c r="EH41" s="104"/>
      <c r="EI41" s="104"/>
      <c r="EJ41" s="104"/>
      <c r="EK41" s="104"/>
      <c r="EL41" s="104"/>
      <c r="EM41" s="104"/>
      <c r="EN41" s="104"/>
      <c r="EO41" s="104"/>
      <c r="EP41" s="104"/>
      <c r="EQ41" s="104"/>
      <c r="ER41" s="104"/>
      <c r="ES41" s="104"/>
      <c r="ET41" s="104"/>
      <c r="EU41" s="104"/>
      <c r="EV41" s="104"/>
      <c r="EW41" s="104"/>
      <c r="EX41" s="104"/>
      <c r="EY41" s="104"/>
      <c r="EZ41" s="104"/>
      <c r="FA41" s="104"/>
      <c r="FB41" s="104"/>
      <c r="FC41" s="104"/>
      <c r="FD41" s="104"/>
      <c r="FE41" s="104"/>
      <c r="FF41" s="104"/>
      <c r="FG41" s="104"/>
      <c r="FH41" s="104"/>
      <c r="FI41" s="104"/>
      <c r="FJ41" s="104"/>
      <c r="FK41" s="104"/>
      <c r="FL41" s="104"/>
      <c r="FM41" s="104"/>
      <c r="FN41" s="104"/>
      <c r="FO41" s="104"/>
      <c r="FP41" s="104"/>
      <c r="FQ41" s="104"/>
      <c r="FR41" s="104"/>
      <c r="FS41" s="104"/>
      <c r="FT41" s="104"/>
      <c r="FU41" s="104"/>
      <c r="FV41" s="104"/>
      <c r="FW41" s="104"/>
      <c r="FX41" s="104"/>
      <c r="FY41" s="104"/>
      <c r="FZ41" s="104"/>
      <c r="GA41" s="104"/>
      <c r="GB41" s="104"/>
      <c r="GC41" s="104"/>
      <c r="GD41" s="104"/>
      <c r="GE41" s="104"/>
      <c r="GF41" s="104"/>
      <c r="GG41" s="104"/>
      <c r="GH41" s="104"/>
      <c r="GI41" s="104"/>
      <c r="GJ41" s="104"/>
      <c r="GK41" s="104"/>
      <c r="GL41" s="104"/>
      <c r="GM41" s="104"/>
      <c r="GN41" s="104"/>
      <c r="GO41" s="104"/>
      <c r="GP41" s="104"/>
      <c r="GQ41" s="104"/>
      <c r="GR41" s="104"/>
      <c r="GS41" s="104"/>
      <c r="GT41" s="104"/>
      <c r="GU41" s="104"/>
      <c r="GV41" s="104"/>
      <c r="GW41" s="104"/>
      <c r="GX41" s="104"/>
      <c r="GY41" s="104"/>
      <c r="GZ41" s="104"/>
      <c r="HA41" s="104"/>
      <c r="HB41" s="104"/>
      <c r="HC41" s="104"/>
      <c r="HD41" s="104"/>
      <c r="HE41" s="104"/>
      <c r="HF41" s="104"/>
      <c r="HG41" s="104"/>
      <c r="HH41" s="104"/>
      <c r="HI41" s="104"/>
      <c r="HJ41" s="104"/>
      <c r="HK41" s="104"/>
      <c r="HL41" s="104"/>
      <c r="HM41" s="104"/>
      <c r="HN41" s="104"/>
      <c r="HO41" s="104"/>
      <c r="HP41" s="104"/>
      <c r="HQ41" s="104"/>
      <c r="HR41" s="104"/>
      <c r="HS41" s="104"/>
      <c r="HT41" s="104"/>
      <c r="HU41" s="104"/>
      <c r="HV41" s="104"/>
      <c r="HW41" s="104"/>
      <c r="HX41" s="104"/>
      <c r="HY41" s="104"/>
      <c r="HZ41" s="104"/>
      <c r="IA41" s="104"/>
      <c r="IB41" s="104"/>
      <c r="IC41" s="104"/>
      <c r="ID41" s="104"/>
      <c r="IE41" s="104"/>
      <c r="IF41" s="104"/>
      <c r="IG41" s="104"/>
      <c r="IH41" s="104"/>
      <c r="II41" s="104"/>
      <c r="IJ41" s="104"/>
      <c r="IK41" s="104"/>
      <c r="IL41" s="104"/>
      <c r="IM41" s="104"/>
      <c r="IN41" s="104"/>
      <c r="IO41" s="104"/>
      <c r="IP41" s="104"/>
      <c r="IQ41" s="104"/>
      <c r="IR41" s="104"/>
      <c r="IS41" s="104"/>
      <c r="IT41" s="104"/>
      <c r="IU41" s="104"/>
      <c r="IV41" s="104"/>
    </row>
    <row r="42" spans="1:256" s="104" customFormat="1">
      <c r="B42" s="124"/>
      <c r="C42" s="11"/>
      <c r="D42" s="9"/>
      <c r="E42" s="124"/>
      <c r="F42" s="11"/>
      <c r="G42" s="11"/>
      <c r="H42" s="125"/>
      <c r="I42" s="126"/>
      <c r="J42" s="11"/>
      <c r="K42" s="125"/>
      <c r="L42" s="126"/>
      <c r="M42" s="9"/>
      <c r="N42" s="127"/>
      <c r="O42" s="128"/>
      <c r="Q42" s="129"/>
      <c r="R42" s="122"/>
      <c r="S42" s="105"/>
    </row>
    <row r="43" spans="1:256" s="104" customFormat="1">
      <c r="B43" s="11"/>
      <c r="C43" s="11"/>
      <c r="D43" s="11"/>
      <c r="E43" s="11"/>
      <c r="F43" s="11"/>
      <c r="G43" s="11"/>
      <c r="H43" s="11"/>
      <c r="I43" s="9"/>
      <c r="J43" s="9"/>
      <c r="K43" s="11"/>
      <c r="L43" s="11"/>
      <c r="M43" s="11"/>
      <c r="Q43" s="121"/>
      <c r="R43" s="122"/>
    </row>
    <row r="44" spans="1:256" s="104" customFormat="1">
      <c r="B44" s="130"/>
      <c r="C44" s="124"/>
      <c r="D44" s="11"/>
      <c r="E44" s="11"/>
      <c r="F44" s="124"/>
      <c r="G44" s="9"/>
      <c r="H44" s="11"/>
      <c r="I44" s="131"/>
      <c r="J44" s="12"/>
      <c r="K44" s="11"/>
      <c r="L44" s="125"/>
      <c r="M44" s="9"/>
      <c r="Q44" s="129"/>
      <c r="R44" s="122"/>
    </row>
    <row r="45" spans="1:256" s="104" customFormat="1">
      <c r="B45" s="106"/>
      <c r="C45" s="106"/>
      <c r="D45" s="106"/>
      <c r="E45" s="106"/>
      <c r="F45" s="106"/>
      <c r="G45" s="106"/>
      <c r="H45" s="106"/>
      <c r="I45" s="106"/>
      <c r="J45" s="106"/>
      <c r="K45" s="107"/>
      <c r="L45" s="107"/>
      <c r="M45" s="106"/>
      <c r="N45" s="105"/>
    </row>
    <row r="46" spans="1:256" s="104" customFormat="1">
      <c r="B46" s="105"/>
      <c r="C46" s="108"/>
      <c r="D46" s="108"/>
      <c r="E46" s="105"/>
      <c r="F46" s="108"/>
      <c r="G46" s="105"/>
      <c r="H46" s="108"/>
      <c r="I46" s="105"/>
      <c r="J46" s="108"/>
      <c r="K46" s="105"/>
      <c r="L46" s="108"/>
      <c r="M46" s="105"/>
      <c r="N46" s="105"/>
    </row>
    <row r="47" spans="1:256" s="104" customFormat="1">
      <c r="B47" s="105"/>
      <c r="C47" s="108"/>
      <c r="D47" s="108"/>
      <c r="E47" s="105"/>
      <c r="F47" s="108"/>
      <c r="G47" s="105"/>
      <c r="H47" s="108"/>
      <c r="I47" s="105"/>
      <c r="J47" s="108"/>
      <c r="K47" s="105"/>
      <c r="L47" s="108"/>
      <c r="M47" s="105"/>
      <c r="N47" s="105"/>
    </row>
    <row r="48" spans="1:256" s="134" customFormat="1" ht="15.75">
      <c r="A48" s="132"/>
      <c r="B48" s="109"/>
      <c r="C48" s="133"/>
      <c r="D48" s="132"/>
      <c r="E48" s="109"/>
      <c r="F48" s="109"/>
      <c r="G48" s="132"/>
      <c r="H48" s="109"/>
      <c r="I48" s="109"/>
      <c r="J48" s="132"/>
      <c r="K48" s="109"/>
      <c r="L48" s="109"/>
      <c r="M48" s="132"/>
      <c r="N48" s="109"/>
      <c r="O48" s="109"/>
      <c r="P48" s="132"/>
      <c r="Q48" s="109"/>
      <c r="R48" s="109"/>
      <c r="S48" s="109"/>
      <c r="T48" s="104"/>
      <c r="U48" s="104"/>
      <c r="V48" s="104"/>
      <c r="W48" s="104"/>
      <c r="X48" s="104"/>
      <c r="Y48" s="104"/>
      <c r="Z48" s="104"/>
      <c r="AA48" s="104"/>
      <c r="AB48" s="104"/>
      <c r="AC48" s="104"/>
      <c r="AD48" s="104"/>
      <c r="AE48" s="104"/>
      <c r="AF48" s="104"/>
      <c r="AG48" s="104"/>
      <c r="AH48" s="104"/>
      <c r="AI48" s="104"/>
      <c r="AJ48" s="104"/>
      <c r="AK48" s="104"/>
      <c r="AL48" s="104"/>
      <c r="AM48" s="104"/>
      <c r="AN48" s="104"/>
      <c r="AO48" s="104"/>
      <c r="AP48" s="104"/>
      <c r="AQ48" s="104"/>
      <c r="AR48" s="104"/>
      <c r="AS48" s="104"/>
      <c r="AT48" s="104"/>
      <c r="AU48" s="104"/>
      <c r="AV48" s="104"/>
      <c r="AW48" s="104"/>
      <c r="AX48" s="104"/>
      <c r="AY48" s="104"/>
      <c r="AZ48" s="104"/>
      <c r="BA48" s="104"/>
      <c r="BB48" s="104"/>
      <c r="BC48" s="104"/>
      <c r="BD48" s="104"/>
      <c r="BE48" s="104"/>
      <c r="BF48" s="104"/>
      <c r="BG48" s="104"/>
      <c r="BH48" s="104"/>
      <c r="BI48" s="104"/>
      <c r="BJ48" s="104"/>
      <c r="BK48" s="104"/>
      <c r="BL48" s="104"/>
      <c r="BM48" s="104"/>
      <c r="BN48" s="104"/>
      <c r="BO48" s="104"/>
      <c r="BP48" s="104"/>
      <c r="BQ48" s="104"/>
      <c r="BR48" s="104"/>
      <c r="BS48" s="104"/>
      <c r="BT48" s="104"/>
      <c r="BU48" s="104"/>
      <c r="BV48" s="104"/>
      <c r="BW48" s="104"/>
      <c r="BX48" s="104"/>
      <c r="BY48" s="104"/>
      <c r="BZ48" s="104"/>
      <c r="CA48" s="104"/>
      <c r="CB48" s="104"/>
      <c r="CC48" s="104"/>
      <c r="CD48" s="104"/>
      <c r="CE48" s="104"/>
      <c r="CF48" s="104"/>
      <c r="CG48" s="104"/>
      <c r="CH48" s="104"/>
      <c r="CI48" s="104"/>
      <c r="CJ48" s="104"/>
      <c r="CK48" s="104"/>
      <c r="CL48" s="104"/>
      <c r="CM48" s="104"/>
      <c r="CN48" s="104"/>
      <c r="CO48" s="104"/>
      <c r="CP48" s="104"/>
      <c r="CQ48" s="104"/>
      <c r="CR48" s="104"/>
      <c r="CS48" s="104"/>
      <c r="CT48" s="104"/>
      <c r="CU48" s="104"/>
      <c r="CV48" s="104"/>
      <c r="CW48" s="104"/>
      <c r="CX48" s="104"/>
      <c r="CY48" s="104"/>
      <c r="CZ48" s="104"/>
      <c r="DA48" s="104"/>
      <c r="DB48" s="104"/>
      <c r="DC48" s="104"/>
      <c r="DD48" s="104"/>
      <c r="DE48" s="104"/>
      <c r="DF48" s="104"/>
      <c r="DG48" s="104"/>
      <c r="DH48" s="104"/>
      <c r="DI48" s="104"/>
      <c r="DJ48" s="104"/>
      <c r="DK48" s="104"/>
      <c r="DL48" s="104"/>
      <c r="DM48" s="104"/>
      <c r="DN48" s="104"/>
      <c r="DO48" s="104"/>
      <c r="DP48" s="104"/>
      <c r="DQ48" s="104"/>
      <c r="DR48" s="104"/>
      <c r="DS48" s="104"/>
      <c r="DT48" s="104"/>
      <c r="DU48" s="104"/>
      <c r="DV48" s="104"/>
      <c r="DW48" s="104"/>
      <c r="DX48" s="104"/>
      <c r="DY48" s="104"/>
      <c r="DZ48" s="104"/>
      <c r="EA48" s="104"/>
      <c r="EB48" s="104"/>
      <c r="EC48" s="104"/>
      <c r="ED48" s="104"/>
      <c r="EE48" s="104"/>
      <c r="EF48" s="104"/>
      <c r="EG48" s="104"/>
      <c r="EH48" s="104"/>
      <c r="EI48" s="104"/>
      <c r="EJ48" s="104"/>
      <c r="EK48" s="104"/>
      <c r="EL48" s="104"/>
      <c r="EM48" s="104"/>
      <c r="EN48" s="104"/>
      <c r="EO48" s="104"/>
      <c r="EP48" s="104"/>
      <c r="EQ48" s="104"/>
      <c r="ER48" s="104"/>
      <c r="ES48" s="104"/>
      <c r="ET48" s="104"/>
      <c r="EU48" s="104"/>
      <c r="EV48" s="104"/>
      <c r="EW48" s="104"/>
      <c r="EX48" s="104"/>
      <c r="EY48" s="104"/>
      <c r="EZ48" s="104"/>
      <c r="FA48" s="104"/>
      <c r="FB48" s="104"/>
      <c r="FC48" s="104"/>
      <c r="FD48" s="104"/>
      <c r="FE48" s="104"/>
      <c r="FF48" s="104"/>
      <c r="FG48" s="104"/>
      <c r="FH48" s="104"/>
      <c r="FI48" s="104"/>
      <c r="FJ48" s="104"/>
      <c r="FK48" s="104"/>
      <c r="FL48" s="104"/>
      <c r="FM48" s="104"/>
      <c r="FN48" s="104"/>
      <c r="FO48" s="104"/>
      <c r="FP48" s="104"/>
      <c r="FQ48" s="104"/>
      <c r="FR48" s="104"/>
      <c r="FS48" s="104"/>
      <c r="FT48" s="104"/>
      <c r="FU48" s="104"/>
      <c r="FV48" s="104"/>
      <c r="FW48" s="104"/>
      <c r="FX48" s="104"/>
      <c r="FY48" s="104"/>
      <c r="FZ48" s="104"/>
      <c r="GA48" s="104"/>
      <c r="GB48" s="104"/>
      <c r="GC48" s="104"/>
      <c r="GD48" s="104"/>
      <c r="GE48" s="104"/>
      <c r="GF48" s="104"/>
      <c r="GG48" s="104"/>
      <c r="GH48" s="104"/>
      <c r="GI48" s="104"/>
      <c r="GJ48" s="104"/>
      <c r="GK48" s="104"/>
      <c r="GL48" s="104"/>
      <c r="GM48" s="104"/>
      <c r="GN48" s="104"/>
      <c r="GO48" s="104"/>
      <c r="GP48" s="104"/>
      <c r="GQ48" s="104"/>
      <c r="GR48" s="104"/>
      <c r="GS48" s="104"/>
      <c r="GT48" s="104"/>
      <c r="GU48" s="104"/>
      <c r="GV48" s="104"/>
      <c r="GW48" s="104"/>
      <c r="GX48" s="104"/>
      <c r="GY48" s="104"/>
      <c r="GZ48" s="104"/>
      <c r="HA48" s="104"/>
      <c r="HB48" s="104"/>
      <c r="HC48" s="104"/>
      <c r="HD48" s="104"/>
      <c r="HE48" s="104"/>
      <c r="HF48" s="104"/>
      <c r="HG48" s="104"/>
      <c r="HH48" s="104"/>
      <c r="HI48" s="104"/>
      <c r="HJ48" s="104"/>
      <c r="HK48" s="104"/>
      <c r="HL48" s="104"/>
      <c r="HM48" s="104"/>
      <c r="HN48" s="104"/>
      <c r="HO48" s="104"/>
      <c r="HP48" s="104"/>
      <c r="HQ48" s="104"/>
      <c r="HR48" s="104"/>
      <c r="HS48" s="104"/>
      <c r="HT48" s="104"/>
      <c r="HU48" s="104"/>
      <c r="HV48" s="104"/>
      <c r="HW48" s="104"/>
      <c r="HX48" s="104"/>
      <c r="HY48" s="104"/>
      <c r="HZ48" s="104"/>
      <c r="IA48" s="104"/>
      <c r="IB48" s="104"/>
      <c r="IC48" s="104"/>
      <c r="ID48" s="104"/>
      <c r="IE48" s="104"/>
      <c r="IF48" s="104"/>
      <c r="IG48" s="104"/>
      <c r="IH48" s="104"/>
      <c r="II48" s="104"/>
      <c r="IJ48" s="104"/>
      <c r="IK48" s="104"/>
      <c r="IL48" s="104"/>
      <c r="IM48" s="104"/>
      <c r="IN48" s="104"/>
      <c r="IO48" s="104"/>
      <c r="IP48" s="104"/>
      <c r="IQ48" s="104"/>
      <c r="IR48" s="104"/>
      <c r="IS48" s="104"/>
      <c r="IT48" s="104"/>
      <c r="IU48" s="104"/>
      <c r="IV48" s="104"/>
    </row>
    <row r="49" spans="1:19" s="104" customFormat="1" ht="15.75">
      <c r="A49" s="135"/>
      <c r="B49" s="110"/>
      <c r="C49" s="136"/>
      <c r="D49" s="135"/>
      <c r="E49" s="110"/>
      <c r="F49" s="137"/>
      <c r="G49" s="135"/>
      <c r="H49" s="110"/>
      <c r="I49" s="137"/>
      <c r="J49" s="135"/>
      <c r="K49" s="110"/>
      <c r="L49" s="137"/>
      <c r="M49" s="135"/>
      <c r="N49" s="110"/>
      <c r="O49" s="111"/>
      <c r="P49" s="135"/>
      <c r="Q49" s="110"/>
      <c r="R49" s="137"/>
      <c r="S49" s="110"/>
    </row>
    <row r="50" spans="1:19" s="104" customFormat="1" ht="15.75">
      <c r="A50" s="135"/>
      <c r="B50" s="110"/>
      <c r="C50" s="136"/>
      <c r="D50" s="135"/>
      <c r="E50" s="110"/>
      <c r="F50" s="137"/>
      <c r="G50" s="135"/>
      <c r="H50" s="110"/>
      <c r="I50" s="137"/>
      <c r="J50" s="135"/>
      <c r="K50" s="110"/>
      <c r="L50" s="137"/>
      <c r="M50" s="135"/>
      <c r="N50" s="110"/>
      <c r="O50" s="137"/>
      <c r="P50" s="135"/>
      <c r="Q50" s="110"/>
      <c r="R50" s="137"/>
      <c r="S50" s="110"/>
    </row>
    <row r="51" spans="1:19" s="104" customFormat="1" ht="15.75">
      <c r="A51" s="135"/>
      <c r="B51" s="110"/>
      <c r="C51" s="136"/>
      <c r="D51" s="135"/>
      <c r="E51" s="110"/>
      <c r="F51" s="137"/>
      <c r="G51" s="135"/>
      <c r="H51" s="110"/>
      <c r="I51" s="137"/>
      <c r="J51" s="135"/>
      <c r="K51" s="110"/>
      <c r="L51" s="137"/>
      <c r="M51" s="135"/>
      <c r="N51" s="110"/>
      <c r="O51" s="137"/>
      <c r="P51" s="135"/>
      <c r="Q51" s="110"/>
      <c r="R51" s="137"/>
      <c r="S51" s="110"/>
    </row>
    <row r="52" spans="1:19" s="104" customFormat="1" ht="15.75">
      <c r="A52" s="135"/>
      <c r="B52" s="110"/>
      <c r="C52" s="136"/>
      <c r="D52" s="135"/>
      <c r="E52" s="110"/>
      <c r="F52" s="137"/>
      <c r="G52" s="135"/>
      <c r="H52" s="110"/>
      <c r="I52" s="137"/>
      <c r="J52" s="135"/>
      <c r="K52" s="110"/>
      <c r="L52" s="137"/>
      <c r="M52" s="135"/>
      <c r="N52" s="110"/>
      <c r="O52" s="137"/>
      <c r="P52" s="135"/>
      <c r="Q52" s="110"/>
      <c r="R52" s="137"/>
      <c r="S52" s="110"/>
    </row>
    <row r="53" spans="1:19" s="104" customFormat="1" ht="15.75">
      <c r="A53" s="135"/>
      <c r="B53" s="110"/>
      <c r="C53" s="136"/>
      <c r="D53" s="135"/>
      <c r="E53" s="110"/>
      <c r="F53" s="137"/>
      <c r="G53" s="135"/>
      <c r="H53" s="110"/>
      <c r="I53" s="137"/>
      <c r="J53" s="135"/>
      <c r="K53" s="110"/>
      <c r="L53" s="137"/>
      <c r="M53" s="135"/>
      <c r="N53" s="110"/>
      <c r="O53" s="137"/>
      <c r="P53" s="135"/>
      <c r="Q53" s="110"/>
      <c r="R53" s="137"/>
      <c r="S53" s="110"/>
    </row>
    <row r="54" spans="1:19" s="104" customFormat="1" ht="15.75">
      <c r="A54" s="135"/>
      <c r="B54" s="110"/>
      <c r="C54" s="136"/>
      <c r="D54" s="135"/>
      <c r="E54" s="110"/>
      <c r="F54" s="137"/>
      <c r="G54" s="135"/>
      <c r="H54" s="110"/>
      <c r="I54" s="137"/>
      <c r="J54" s="135"/>
      <c r="K54" s="110"/>
      <c r="L54" s="137"/>
      <c r="M54" s="135"/>
      <c r="N54" s="110"/>
      <c r="O54" s="137"/>
      <c r="P54" s="135"/>
      <c r="Q54" s="110"/>
      <c r="R54" s="137"/>
      <c r="S54" s="110"/>
    </row>
    <row r="55" spans="1:19" s="104" customFormat="1" ht="15.75">
      <c r="A55" s="135"/>
      <c r="B55" s="110"/>
      <c r="C55" s="136"/>
      <c r="D55" s="135"/>
      <c r="E55" s="110"/>
      <c r="F55" s="137"/>
      <c r="G55" s="135"/>
      <c r="H55" s="110"/>
      <c r="I55" s="137"/>
      <c r="J55" s="135"/>
      <c r="K55" s="110"/>
      <c r="L55" s="137"/>
      <c r="M55" s="135"/>
      <c r="N55" s="110"/>
      <c r="O55" s="137"/>
      <c r="P55" s="135"/>
      <c r="Q55" s="110"/>
      <c r="R55" s="137"/>
      <c r="S55" s="110"/>
    </row>
    <row r="56" spans="1:19" s="104" customFormat="1" ht="15.75">
      <c r="A56" s="135"/>
      <c r="B56" s="110"/>
      <c r="C56" s="136"/>
      <c r="D56" s="135"/>
      <c r="E56" s="110"/>
      <c r="F56" s="137"/>
      <c r="G56" s="135"/>
      <c r="H56" s="110"/>
      <c r="I56" s="137"/>
      <c r="J56" s="135"/>
      <c r="K56" s="110"/>
      <c r="L56" s="137"/>
      <c r="M56" s="135"/>
      <c r="N56" s="110"/>
      <c r="O56" s="136"/>
      <c r="P56" s="135"/>
      <c r="Q56" s="110"/>
      <c r="R56" s="137"/>
      <c r="S56" s="110"/>
    </row>
    <row r="57" spans="1:19" s="104" customFormat="1" ht="15.75">
      <c r="A57" s="135"/>
      <c r="B57" s="110"/>
      <c r="C57" s="136"/>
      <c r="D57" s="135"/>
      <c r="E57" s="110"/>
      <c r="F57" s="137"/>
      <c r="G57" s="135"/>
      <c r="H57" s="110"/>
      <c r="I57" s="137"/>
      <c r="J57" s="135"/>
      <c r="K57" s="110"/>
      <c r="L57" s="137"/>
      <c r="M57" s="135"/>
      <c r="N57" s="110"/>
      <c r="O57" s="137"/>
      <c r="P57" s="135"/>
      <c r="Q57" s="110"/>
      <c r="R57" s="137"/>
      <c r="S57" s="110"/>
    </row>
    <row r="58" spans="1:19" s="104" customFormat="1" ht="15.75">
      <c r="A58" s="135"/>
      <c r="B58" s="110"/>
      <c r="C58" s="136"/>
      <c r="D58" s="135"/>
      <c r="E58" s="110"/>
      <c r="F58" s="137"/>
      <c r="G58" s="135"/>
      <c r="H58" s="110"/>
      <c r="I58" s="137"/>
      <c r="J58" s="135"/>
      <c r="K58" s="110"/>
      <c r="L58" s="137"/>
      <c r="M58" s="135"/>
      <c r="N58" s="110"/>
      <c r="O58" s="137"/>
      <c r="P58" s="135"/>
      <c r="Q58" s="110"/>
      <c r="R58" s="137"/>
      <c r="S58" s="110"/>
    </row>
    <row r="59" spans="1:19" s="104" customFormat="1" ht="15.75">
      <c r="A59" s="135"/>
      <c r="B59" s="110"/>
      <c r="C59" s="136"/>
      <c r="D59" s="135"/>
      <c r="E59" s="110"/>
      <c r="F59" s="137"/>
      <c r="G59" s="135"/>
      <c r="H59" s="110"/>
      <c r="I59" s="137"/>
      <c r="J59" s="135"/>
      <c r="K59" s="110"/>
      <c r="L59" s="137"/>
      <c r="M59" s="135"/>
      <c r="N59" s="110"/>
      <c r="O59" s="111"/>
      <c r="P59" s="135"/>
      <c r="Q59" s="110"/>
      <c r="R59" s="137"/>
      <c r="S59" s="110"/>
    </row>
    <row r="60" spans="1:19" s="104" customFormat="1" ht="15.75">
      <c r="A60" s="135"/>
      <c r="B60" s="110"/>
      <c r="C60" s="136"/>
      <c r="D60" s="135"/>
      <c r="E60" s="110"/>
      <c r="F60" s="137"/>
      <c r="G60" s="135"/>
      <c r="H60" s="110"/>
      <c r="I60" s="137"/>
      <c r="J60" s="135"/>
      <c r="K60" s="110"/>
      <c r="L60" s="137"/>
      <c r="M60" s="135"/>
      <c r="N60" s="110"/>
      <c r="O60" s="137"/>
      <c r="P60" s="135"/>
      <c r="Q60" s="110"/>
      <c r="R60" s="137"/>
      <c r="S60" s="110"/>
    </row>
    <row r="61" spans="1:19" s="104" customFormat="1" ht="15.75">
      <c r="A61" s="135"/>
      <c r="B61" s="110"/>
      <c r="C61" s="136"/>
      <c r="D61" s="135"/>
      <c r="E61" s="110"/>
      <c r="F61" s="137"/>
      <c r="G61" s="135"/>
      <c r="H61" s="110"/>
      <c r="I61" s="137"/>
      <c r="J61" s="135"/>
      <c r="K61" s="110"/>
      <c r="L61" s="137"/>
      <c r="M61" s="135"/>
      <c r="N61" s="110"/>
      <c r="O61" s="137"/>
      <c r="P61" s="135"/>
      <c r="Q61" s="110"/>
      <c r="R61" s="137"/>
      <c r="S61" s="110"/>
    </row>
    <row r="62" spans="1:19" s="104" customFormat="1" ht="15.75">
      <c r="A62" s="135"/>
      <c r="B62" s="110"/>
      <c r="C62" s="111"/>
      <c r="D62" s="135"/>
      <c r="E62" s="110"/>
      <c r="F62" s="137"/>
      <c r="G62" s="135"/>
      <c r="H62" s="110"/>
      <c r="I62" s="137"/>
      <c r="J62" s="135"/>
      <c r="K62" s="110"/>
      <c r="L62" s="137"/>
      <c r="M62" s="135"/>
      <c r="N62" s="110"/>
      <c r="O62" s="137"/>
      <c r="P62" s="135"/>
      <c r="Q62" s="110"/>
      <c r="R62" s="137"/>
      <c r="S62" s="110"/>
    </row>
    <row r="63" spans="1:19" s="104" customFormat="1" ht="15.75">
      <c r="A63" s="135"/>
      <c r="B63" s="110"/>
      <c r="C63" s="136"/>
      <c r="D63" s="135"/>
      <c r="E63" s="110"/>
      <c r="F63" s="111"/>
      <c r="G63" s="135"/>
      <c r="H63" s="110"/>
      <c r="I63" s="137"/>
      <c r="J63" s="135"/>
      <c r="K63" s="110"/>
      <c r="L63" s="137"/>
      <c r="M63" s="135"/>
      <c r="N63" s="110"/>
      <c r="O63" s="137"/>
      <c r="P63" s="135"/>
      <c r="Q63" s="110"/>
      <c r="R63" s="137"/>
      <c r="S63" s="110"/>
    </row>
    <row r="64" spans="1:19" s="104" customFormat="1" ht="15.75">
      <c r="A64" s="135"/>
      <c r="B64" s="110"/>
      <c r="C64" s="136"/>
      <c r="D64" s="135"/>
      <c r="E64" s="110"/>
      <c r="F64" s="137"/>
      <c r="G64" s="135"/>
      <c r="H64" s="110"/>
      <c r="I64" s="137"/>
      <c r="J64" s="135"/>
      <c r="K64" s="110"/>
      <c r="L64" s="137"/>
      <c r="M64" s="135"/>
      <c r="N64" s="110"/>
      <c r="O64" s="137"/>
      <c r="P64" s="135"/>
      <c r="Q64" s="110"/>
      <c r="R64" s="137"/>
      <c r="S64" s="110"/>
    </row>
    <row r="65" spans="1:256" s="104" customFormat="1" ht="15.75">
      <c r="A65" s="135"/>
      <c r="B65" s="110"/>
      <c r="C65" s="136"/>
      <c r="D65" s="135"/>
      <c r="E65" s="110"/>
      <c r="F65" s="137"/>
      <c r="G65" s="135"/>
      <c r="H65" s="110"/>
      <c r="I65" s="137"/>
      <c r="J65" s="135"/>
      <c r="K65" s="110"/>
      <c r="L65" s="137"/>
      <c r="M65" s="135"/>
      <c r="N65" s="110"/>
      <c r="O65" s="137"/>
      <c r="P65" s="135"/>
      <c r="Q65" s="110"/>
      <c r="R65" s="137"/>
      <c r="S65" s="110"/>
    </row>
    <row r="66" spans="1:256" s="104" customFormat="1" ht="15.75">
      <c r="A66" s="135"/>
      <c r="B66" s="110"/>
      <c r="C66" s="136"/>
      <c r="D66" s="135"/>
      <c r="E66" s="110"/>
      <c r="F66" s="137"/>
      <c r="G66" s="135"/>
      <c r="H66" s="110"/>
      <c r="I66" s="137"/>
      <c r="J66" s="135"/>
      <c r="K66" s="110"/>
      <c r="L66" s="137"/>
      <c r="M66" s="135"/>
      <c r="N66" s="110"/>
      <c r="O66" s="137"/>
      <c r="P66" s="135"/>
      <c r="Q66" s="110"/>
      <c r="R66" s="137"/>
      <c r="S66" s="110"/>
    </row>
    <row r="67" spans="1:256" s="104" customFormat="1" ht="15.75">
      <c r="A67" s="135"/>
      <c r="B67" s="110"/>
      <c r="C67" s="136"/>
      <c r="D67" s="135"/>
      <c r="E67" s="110"/>
      <c r="F67" s="137"/>
      <c r="G67" s="135"/>
      <c r="H67" s="110"/>
      <c r="I67" s="137"/>
      <c r="J67" s="135"/>
      <c r="K67" s="110"/>
      <c r="L67" s="137"/>
      <c r="M67" s="135"/>
      <c r="N67" s="110"/>
      <c r="O67" s="137"/>
      <c r="P67" s="135"/>
      <c r="Q67" s="110"/>
      <c r="R67" s="137"/>
      <c r="S67" s="110"/>
    </row>
    <row r="68" spans="1:256" s="104" customFormat="1" ht="15.75">
      <c r="A68" s="135"/>
      <c r="B68" s="110"/>
      <c r="C68" s="136"/>
      <c r="D68" s="135"/>
      <c r="E68" s="110"/>
      <c r="F68" s="137"/>
      <c r="G68" s="135"/>
      <c r="H68" s="110"/>
      <c r="I68" s="137"/>
      <c r="J68" s="135"/>
      <c r="K68" s="110"/>
      <c r="L68" s="137"/>
      <c r="M68" s="135"/>
      <c r="N68" s="110"/>
      <c r="O68" s="137"/>
      <c r="P68" s="135"/>
      <c r="Q68" s="110"/>
      <c r="R68" s="137"/>
      <c r="S68" s="110"/>
    </row>
    <row r="69" spans="1:256" s="104" customFormat="1" ht="15.75">
      <c r="A69" s="135"/>
      <c r="B69" s="110"/>
      <c r="C69" s="136"/>
      <c r="D69" s="135"/>
      <c r="E69" s="110"/>
      <c r="F69" s="137"/>
      <c r="G69" s="135"/>
      <c r="H69" s="110"/>
      <c r="I69" s="137"/>
      <c r="J69" s="135"/>
      <c r="K69" s="110"/>
      <c r="L69" s="137"/>
      <c r="M69" s="135"/>
      <c r="N69" s="110"/>
      <c r="O69" s="137"/>
      <c r="P69" s="135"/>
      <c r="Q69" s="110"/>
      <c r="R69" s="137"/>
      <c r="S69" s="110"/>
    </row>
    <row r="70" spans="1:256" s="104" customFormat="1" ht="15.75">
      <c r="A70" s="135"/>
      <c r="B70" s="110"/>
      <c r="C70" s="136"/>
      <c r="D70" s="135"/>
      <c r="E70" s="110"/>
      <c r="F70" s="137"/>
      <c r="G70" s="135"/>
      <c r="H70" s="110"/>
      <c r="I70" s="137"/>
      <c r="J70" s="135"/>
      <c r="K70" s="110"/>
      <c r="L70" s="137"/>
      <c r="M70" s="135"/>
      <c r="N70" s="110"/>
      <c r="O70" s="137"/>
      <c r="P70" s="135"/>
      <c r="Q70" s="110"/>
      <c r="R70" s="137"/>
      <c r="S70" s="110"/>
    </row>
    <row r="71" spans="1:256" s="104" customFormat="1" ht="15.75">
      <c r="A71" s="135"/>
      <c r="B71" s="110"/>
      <c r="C71" s="136"/>
      <c r="D71" s="135"/>
      <c r="E71" s="110"/>
      <c r="F71" s="137"/>
      <c r="G71" s="135"/>
      <c r="H71" s="110"/>
      <c r="I71" s="137"/>
      <c r="J71" s="135"/>
      <c r="K71" s="110"/>
      <c r="L71" s="137"/>
      <c r="M71" s="135"/>
      <c r="N71" s="110"/>
      <c r="O71" s="137"/>
      <c r="P71" s="135"/>
      <c r="Q71" s="110"/>
      <c r="R71" s="137"/>
      <c r="S71" s="110"/>
    </row>
    <row r="72" spans="1:256" s="104" customFormat="1" ht="15.75">
      <c r="A72" s="135"/>
      <c r="B72" s="110"/>
      <c r="C72" s="136"/>
      <c r="D72" s="135"/>
      <c r="E72" s="110"/>
      <c r="F72" s="137"/>
      <c r="G72" s="135"/>
      <c r="H72" s="110"/>
      <c r="I72" s="137"/>
      <c r="J72" s="135"/>
      <c r="K72" s="110"/>
      <c r="L72" s="137"/>
      <c r="M72" s="135"/>
      <c r="N72" s="110"/>
      <c r="O72" s="137"/>
      <c r="P72" s="135"/>
      <c r="Q72" s="110"/>
      <c r="R72" s="137"/>
      <c r="S72" s="110"/>
    </row>
    <row r="73" spans="1:256" s="104" customFormat="1" ht="15.75">
      <c r="A73" s="135"/>
      <c r="B73" s="110"/>
      <c r="C73" s="136"/>
      <c r="D73" s="135"/>
      <c r="E73" s="110"/>
      <c r="F73" s="137"/>
      <c r="G73" s="135"/>
      <c r="H73" s="110"/>
      <c r="I73" s="137"/>
      <c r="J73" s="135"/>
      <c r="K73" s="110"/>
      <c r="L73" s="137"/>
      <c r="M73" s="135"/>
      <c r="N73" s="110"/>
      <c r="O73" s="137"/>
      <c r="P73" s="135"/>
      <c r="Q73" s="110"/>
      <c r="R73" s="111"/>
      <c r="S73" s="111"/>
    </row>
    <row r="74" spans="1:256" s="104" customFormat="1" ht="15.75">
      <c r="A74" s="135"/>
      <c r="B74" s="110"/>
      <c r="C74" s="136"/>
      <c r="D74" s="135"/>
      <c r="E74" s="110"/>
      <c r="F74" s="137"/>
      <c r="G74" s="135"/>
      <c r="H74" s="110"/>
      <c r="I74" s="137"/>
      <c r="J74" s="135"/>
      <c r="K74" s="110"/>
      <c r="L74" s="137"/>
      <c r="M74" s="135"/>
      <c r="N74" s="110"/>
      <c r="O74" s="137"/>
      <c r="P74" s="135"/>
      <c r="Q74" s="110"/>
      <c r="R74" s="137"/>
      <c r="S74" s="110"/>
    </row>
    <row r="75" spans="1:256" s="104" customFormat="1" ht="15.75">
      <c r="A75" s="135"/>
      <c r="B75" s="110"/>
      <c r="C75" s="136"/>
      <c r="D75" s="135"/>
      <c r="E75" s="110"/>
      <c r="F75" s="137"/>
      <c r="G75" s="135"/>
      <c r="H75" s="110"/>
      <c r="I75" s="137"/>
      <c r="J75" s="135"/>
      <c r="K75" s="110"/>
      <c r="L75" s="137"/>
      <c r="M75" s="135"/>
      <c r="N75" s="110"/>
      <c r="O75" s="137"/>
      <c r="P75" s="135"/>
      <c r="Q75" s="110"/>
      <c r="R75" s="137"/>
      <c r="S75" s="110"/>
    </row>
    <row r="76" spans="1:256" s="104" customFormat="1" ht="15.75">
      <c r="A76" s="135"/>
      <c r="B76" s="110"/>
      <c r="C76" s="136"/>
      <c r="D76" s="135"/>
      <c r="E76" s="110"/>
      <c r="F76" s="137"/>
      <c r="G76" s="135"/>
      <c r="H76" s="110"/>
      <c r="I76" s="137"/>
      <c r="J76" s="135"/>
      <c r="K76" s="110"/>
      <c r="L76" s="137"/>
      <c r="M76" s="135"/>
      <c r="N76" s="110"/>
      <c r="O76" s="137"/>
      <c r="P76" s="135"/>
      <c r="Q76" s="110"/>
      <c r="R76" s="137"/>
      <c r="S76" s="110"/>
    </row>
    <row r="77" spans="1:256" s="104" customFormat="1" ht="15.75">
      <c r="A77" s="135"/>
      <c r="B77" s="110"/>
      <c r="C77" s="136"/>
      <c r="D77" s="138"/>
      <c r="E77" s="110"/>
      <c r="F77" s="137"/>
      <c r="G77" s="135"/>
      <c r="H77" s="110"/>
      <c r="I77" s="137"/>
      <c r="J77" s="135"/>
      <c r="K77" s="110"/>
      <c r="L77" s="137"/>
      <c r="M77" s="135"/>
      <c r="N77" s="110"/>
      <c r="O77" s="137"/>
      <c r="P77" s="135"/>
      <c r="Q77" s="110"/>
      <c r="R77" s="137"/>
      <c r="S77" s="110"/>
    </row>
    <row r="78" spans="1:256" s="104" customFormat="1" ht="15.75">
      <c r="A78" s="135"/>
      <c r="B78" s="110"/>
      <c r="C78" s="136"/>
      <c r="D78" s="110"/>
      <c r="E78" s="110"/>
      <c r="F78" s="137"/>
      <c r="G78" s="135"/>
      <c r="H78" s="110"/>
      <c r="I78" s="137"/>
      <c r="J78" s="135"/>
      <c r="K78" s="110"/>
      <c r="L78" s="137"/>
      <c r="M78" s="135"/>
      <c r="N78" s="110"/>
      <c r="O78" s="137"/>
      <c r="P78" s="135"/>
      <c r="Q78" s="110"/>
      <c r="R78" s="137"/>
      <c r="S78" s="110"/>
    </row>
    <row r="79" spans="1:256" s="139" customFormat="1" ht="15.75">
      <c r="A79" s="135"/>
      <c r="B79" s="110"/>
      <c r="C79" s="136"/>
      <c r="D79" s="110"/>
      <c r="E79" s="110"/>
      <c r="F79" s="137"/>
      <c r="G79" s="135"/>
      <c r="H79" s="110"/>
      <c r="I79" s="137"/>
      <c r="J79" s="135"/>
      <c r="K79" s="110"/>
      <c r="L79" s="137"/>
      <c r="M79" s="135"/>
      <c r="N79" s="110"/>
      <c r="O79" s="137"/>
      <c r="P79" s="135"/>
      <c r="Q79" s="110"/>
      <c r="R79" s="137"/>
      <c r="S79" s="110"/>
      <c r="T79" s="104"/>
      <c r="U79" s="104"/>
      <c r="V79" s="104"/>
      <c r="W79" s="104"/>
      <c r="X79" s="104"/>
      <c r="Y79" s="104"/>
      <c r="Z79" s="104"/>
      <c r="AA79" s="104"/>
      <c r="AB79" s="104"/>
      <c r="AC79" s="104"/>
      <c r="AD79" s="104"/>
      <c r="AE79" s="104"/>
      <c r="AF79" s="104"/>
      <c r="AG79" s="104"/>
      <c r="AH79" s="104"/>
      <c r="AI79" s="104"/>
      <c r="AJ79" s="104"/>
      <c r="AK79" s="104"/>
      <c r="AL79" s="104"/>
      <c r="AM79" s="104"/>
      <c r="AN79" s="104"/>
      <c r="AO79" s="104"/>
      <c r="AP79" s="104"/>
      <c r="AQ79" s="104"/>
      <c r="AR79" s="104"/>
      <c r="AS79" s="104"/>
      <c r="AT79" s="104"/>
      <c r="AU79" s="104"/>
      <c r="AV79" s="104"/>
      <c r="AW79" s="104"/>
      <c r="AX79" s="104"/>
      <c r="AY79" s="104"/>
      <c r="AZ79" s="104"/>
      <c r="BA79" s="104"/>
      <c r="BB79" s="104"/>
      <c r="BC79" s="104"/>
      <c r="BD79" s="104"/>
      <c r="BE79" s="104"/>
      <c r="BF79" s="104"/>
      <c r="BG79" s="104"/>
      <c r="BH79" s="104"/>
      <c r="BI79" s="104"/>
      <c r="BJ79" s="104"/>
      <c r="BK79" s="104"/>
      <c r="BL79" s="104"/>
      <c r="BM79" s="104"/>
      <c r="BN79" s="104"/>
      <c r="BO79" s="104"/>
      <c r="BP79" s="104"/>
      <c r="BQ79" s="104"/>
      <c r="BR79" s="104"/>
      <c r="BS79" s="104"/>
      <c r="BT79" s="104"/>
      <c r="BU79" s="104"/>
      <c r="BV79" s="104"/>
      <c r="BW79" s="104"/>
      <c r="BX79" s="104"/>
      <c r="BY79" s="104"/>
      <c r="BZ79" s="104"/>
      <c r="CA79" s="104"/>
      <c r="CB79" s="104"/>
      <c r="CC79" s="104"/>
      <c r="CD79" s="104"/>
      <c r="CE79" s="104"/>
      <c r="CF79" s="104"/>
      <c r="CG79" s="104"/>
      <c r="CH79" s="104"/>
      <c r="CI79" s="104"/>
      <c r="CJ79" s="104"/>
      <c r="CK79" s="104"/>
      <c r="CL79" s="104"/>
      <c r="CM79" s="104"/>
      <c r="CN79" s="104"/>
      <c r="CO79" s="104"/>
      <c r="CP79" s="104"/>
      <c r="CQ79" s="104"/>
      <c r="CR79" s="104"/>
      <c r="CS79" s="104"/>
      <c r="CT79" s="104"/>
      <c r="CU79" s="104"/>
      <c r="CV79" s="104"/>
      <c r="CW79" s="104"/>
      <c r="CX79" s="104"/>
      <c r="CY79" s="104"/>
      <c r="CZ79" s="104"/>
      <c r="DA79" s="104"/>
      <c r="DB79" s="104"/>
      <c r="DC79" s="104"/>
      <c r="DD79" s="104"/>
      <c r="DE79" s="104"/>
      <c r="DF79" s="104"/>
      <c r="DG79" s="104"/>
      <c r="DH79" s="104"/>
      <c r="DI79" s="104"/>
      <c r="DJ79" s="104"/>
      <c r="DK79" s="104"/>
      <c r="DL79" s="104"/>
      <c r="DM79" s="104"/>
      <c r="DN79" s="104"/>
      <c r="DO79" s="104"/>
      <c r="DP79" s="104"/>
      <c r="DQ79" s="104"/>
      <c r="DR79" s="104"/>
      <c r="DS79" s="104"/>
      <c r="DT79" s="104"/>
      <c r="DU79" s="104"/>
      <c r="DV79" s="104"/>
      <c r="DW79" s="104"/>
      <c r="DX79" s="104"/>
      <c r="DY79" s="104"/>
      <c r="DZ79" s="104"/>
      <c r="EA79" s="104"/>
      <c r="EB79" s="104"/>
      <c r="EC79" s="104"/>
      <c r="ED79" s="104"/>
      <c r="EE79" s="104"/>
      <c r="EF79" s="104"/>
      <c r="EG79" s="104"/>
      <c r="EH79" s="104"/>
      <c r="EI79" s="104"/>
      <c r="EJ79" s="104"/>
      <c r="EK79" s="104"/>
      <c r="EL79" s="104"/>
      <c r="EM79" s="104"/>
      <c r="EN79" s="104"/>
      <c r="EO79" s="104"/>
      <c r="EP79" s="104"/>
      <c r="EQ79" s="104"/>
      <c r="ER79" s="104"/>
      <c r="ES79" s="104"/>
      <c r="ET79" s="104"/>
      <c r="EU79" s="104"/>
      <c r="EV79" s="104"/>
      <c r="EW79" s="104"/>
      <c r="EX79" s="104"/>
      <c r="EY79" s="104"/>
      <c r="EZ79" s="104"/>
      <c r="FA79" s="104"/>
      <c r="FB79" s="104"/>
      <c r="FC79" s="104"/>
      <c r="FD79" s="104"/>
      <c r="FE79" s="104"/>
      <c r="FF79" s="104"/>
      <c r="FG79" s="104"/>
      <c r="FH79" s="104"/>
      <c r="FI79" s="104"/>
      <c r="FJ79" s="104"/>
      <c r="FK79" s="104"/>
      <c r="FL79" s="104"/>
      <c r="FM79" s="104"/>
      <c r="FN79" s="104"/>
      <c r="FO79" s="104"/>
      <c r="FP79" s="104"/>
      <c r="FQ79" s="104"/>
      <c r="FR79" s="104"/>
      <c r="FS79" s="104"/>
      <c r="FT79" s="104"/>
      <c r="FU79" s="104"/>
      <c r="FV79" s="104"/>
      <c r="FW79" s="104"/>
      <c r="FX79" s="104"/>
      <c r="FY79" s="104"/>
      <c r="FZ79" s="104"/>
      <c r="GA79" s="104"/>
      <c r="GB79" s="104"/>
      <c r="GC79" s="104"/>
      <c r="GD79" s="104"/>
      <c r="GE79" s="104"/>
      <c r="GF79" s="104"/>
      <c r="GG79" s="104"/>
      <c r="GH79" s="104"/>
      <c r="GI79" s="104"/>
      <c r="GJ79" s="104"/>
      <c r="GK79" s="104"/>
      <c r="GL79" s="104"/>
      <c r="GM79" s="104"/>
      <c r="GN79" s="104"/>
      <c r="GO79" s="104"/>
      <c r="GP79" s="104"/>
      <c r="GQ79" s="104"/>
      <c r="GR79" s="104"/>
      <c r="GS79" s="104"/>
      <c r="GT79" s="104"/>
      <c r="GU79" s="104"/>
      <c r="GV79" s="104"/>
      <c r="GW79" s="104"/>
      <c r="GX79" s="104"/>
      <c r="GY79" s="104"/>
      <c r="GZ79" s="104"/>
      <c r="HA79" s="104"/>
      <c r="HB79" s="104"/>
      <c r="HC79" s="104"/>
      <c r="HD79" s="104"/>
      <c r="HE79" s="104"/>
      <c r="HF79" s="104"/>
      <c r="HG79" s="104"/>
      <c r="HH79" s="104"/>
      <c r="HI79" s="104"/>
      <c r="HJ79" s="104"/>
      <c r="HK79" s="104"/>
      <c r="HL79" s="104"/>
      <c r="HM79" s="104"/>
      <c r="HN79" s="104"/>
      <c r="HO79" s="104"/>
      <c r="HP79" s="104"/>
      <c r="HQ79" s="104"/>
      <c r="HR79" s="104"/>
      <c r="HS79" s="104"/>
      <c r="HT79" s="104"/>
      <c r="HU79" s="104"/>
      <c r="HV79" s="104"/>
      <c r="HW79" s="104"/>
      <c r="HX79" s="104"/>
      <c r="HY79" s="104"/>
      <c r="HZ79" s="104"/>
      <c r="IA79" s="104"/>
      <c r="IB79" s="104"/>
      <c r="IC79" s="104"/>
      <c r="ID79" s="104"/>
      <c r="IE79" s="104"/>
      <c r="IF79" s="104"/>
      <c r="IG79" s="104"/>
      <c r="IH79" s="104"/>
      <c r="II79" s="104"/>
      <c r="IJ79" s="104"/>
      <c r="IK79" s="104"/>
      <c r="IL79" s="104"/>
      <c r="IM79" s="104"/>
      <c r="IN79" s="104"/>
      <c r="IO79" s="104"/>
      <c r="IP79" s="104"/>
      <c r="IQ79" s="104"/>
      <c r="IR79" s="104"/>
      <c r="IS79" s="104"/>
      <c r="IT79" s="104"/>
      <c r="IU79" s="104"/>
      <c r="IV79" s="104"/>
    </row>
    <row r="80" spans="1:256" s="104" customFormat="1">
      <c r="A80" s="107"/>
      <c r="B80" s="106"/>
      <c r="C80" s="140"/>
      <c r="D80" s="106"/>
      <c r="E80" s="106"/>
      <c r="F80" s="140"/>
      <c r="G80" s="106"/>
      <c r="H80" s="106"/>
      <c r="I80" s="140"/>
      <c r="J80" s="106"/>
      <c r="K80" s="106"/>
      <c r="L80" s="140"/>
      <c r="M80" s="106"/>
      <c r="N80" s="106"/>
      <c r="O80" s="140"/>
      <c r="Q80" s="106"/>
      <c r="R80" s="140"/>
    </row>
    <row r="81" spans="2:19" s="104" customFormat="1">
      <c r="B81" s="106"/>
      <c r="C81" s="141"/>
      <c r="D81" s="106"/>
      <c r="E81" s="106"/>
      <c r="F81" s="141"/>
      <c r="G81" s="106"/>
      <c r="H81" s="106"/>
      <c r="I81" s="141"/>
      <c r="J81" s="106"/>
      <c r="K81" s="106"/>
      <c r="L81" s="141"/>
      <c r="M81" s="106"/>
      <c r="N81" s="106"/>
      <c r="O81" s="141"/>
      <c r="Q81" s="106"/>
      <c r="R81" s="141"/>
      <c r="S81" s="106"/>
    </row>
    <row r="82" spans="2:19" s="104" customFormat="1">
      <c r="B82" s="106"/>
      <c r="C82" s="141"/>
      <c r="D82" s="106"/>
      <c r="E82" s="106"/>
      <c r="F82" s="141"/>
      <c r="G82" s="106"/>
      <c r="H82" s="106"/>
      <c r="I82" s="141"/>
      <c r="J82" s="106"/>
      <c r="K82" s="106"/>
      <c r="L82" s="141"/>
      <c r="M82" s="106"/>
      <c r="N82" s="106"/>
      <c r="O82" s="141"/>
      <c r="Q82" s="106"/>
      <c r="R82" s="141"/>
    </row>
    <row r="83" spans="2:19" s="104" customFormat="1">
      <c r="B83" s="106"/>
      <c r="C83" s="106"/>
      <c r="D83" s="106"/>
      <c r="E83" s="106"/>
      <c r="F83" s="106"/>
      <c r="G83" s="106"/>
      <c r="H83" s="106"/>
      <c r="I83" s="106"/>
      <c r="J83" s="106"/>
      <c r="K83" s="106"/>
      <c r="L83" s="106"/>
      <c r="M83" s="106"/>
      <c r="N83" s="105"/>
    </row>
    <row r="84" spans="2:19" s="104" customFormat="1">
      <c r="B84" s="162"/>
      <c r="C84" s="162"/>
      <c r="D84" s="13"/>
      <c r="E84" s="124"/>
      <c r="F84" s="13"/>
      <c r="G84" s="124"/>
      <c r="H84" s="124"/>
      <c r="I84" s="13"/>
      <c r="J84" s="142"/>
      <c r="K84" s="125"/>
      <c r="L84" s="143"/>
      <c r="M84" s="142"/>
      <c r="N84" s="125"/>
      <c r="O84" s="143"/>
      <c r="P84" s="142"/>
      <c r="Q84" s="127"/>
      <c r="R84" s="11"/>
    </row>
    <row r="85" spans="2:19" s="104" customFormat="1">
      <c r="B85" s="162"/>
      <c r="C85" s="162"/>
      <c r="D85" s="134"/>
      <c r="E85" s="13"/>
      <c r="F85" s="13"/>
      <c r="G85" s="124"/>
      <c r="H85" s="13"/>
      <c r="I85" s="13"/>
      <c r="J85" s="13"/>
      <c r="K85" s="13"/>
      <c r="L85" s="142"/>
      <c r="M85" s="142"/>
      <c r="N85" s="13"/>
      <c r="O85" s="13"/>
      <c r="P85" s="142"/>
      <c r="Q85" s="142"/>
      <c r="R85" s="117"/>
    </row>
    <row r="86" spans="2:19" s="104" customFormat="1">
      <c r="B86" s="13"/>
      <c r="C86" s="13"/>
      <c r="D86" s="13"/>
      <c r="E86" s="144"/>
      <c r="F86" s="124"/>
      <c r="G86" s="124"/>
      <c r="H86" s="13"/>
      <c r="I86" s="124"/>
      <c r="J86" s="142"/>
      <c r="K86" s="13"/>
      <c r="L86" s="131"/>
      <c r="M86" s="16"/>
      <c r="N86" s="13"/>
      <c r="O86" s="125"/>
      <c r="P86" s="142"/>
      <c r="Q86" s="139"/>
      <c r="R86" s="145"/>
    </row>
    <row r="87" spans="2:19" s="104" customFormat="1">
      <c r="E87" s="139"/>
      <c r="F87" s="139"/>
      <c r="G87" s="139"/>
      <c r="H87" s="139"/>
      <c r="I87" s="139"/>
      <c r="J87" s="139"/>
      <c r="K87" s="139"/>
      <c r="L87" s="139"/>
      <c r="M87" s="139"/>
      <c r="N87" s="139"/>
      <c r="O87" s="139"/>
      <c r="P87" s="139"/>
      <c r="Q87" s="139"/>
      <c r="R87" s="139"/>
    </row>
    <row r="88" spans="2:19" s="104" customFormat="1"/>
    <row r="89" spans="2:19" s="104" customFormat="1"/>
    <row r="90" spans="2:19" s="104" customFormat="1"/>
    <row r="91" spans="2:19" s="104" customFormat="1"/>
    <row r="92" spans="2:19" s="104" customFormat="1"/>
    <row r="93" spans="2:19" s="104" customFormat="1"/>
    <row r="94" spans="2:19" s="104" customFormat="1"/>
    <row r="95" spans="2:19" s="104" customFormat="1"/>
    <row r="96" spans="2:19" s="104" customFormat="1"/>
    <row r="97" s="104" customFormat="1"/>
    <row r="98" s="104" customFormat="1"/>
    <row r="99" s="104" customFormat="1"/>
    <row r="100" s="104" customFormat="1"/>
    <row r="101" s="104" customFormat="1"/>
    <row r="102" s="104" customFormat="1"/>
    <row r="103" s="104" customFormat="1"/>
    <row r="104" s="104" customFormat="1"/>
    <row r="105" s="104" customFormat="1"/>
    <row r="106" s="104" customFormat="1"/>
    <row r="107" s="104" customFormat="1"/>
    <row r="108" s="104" customFormat="1"/>
    <row r="109" s="104" customFormat="1"/>
    <row r="110" s="104" customFormat="1"/>
    <row r="111" s="104" customFormat="1"/>
    <row r="112" s="104" customFormat="1"/>
    <row r="113" s="104" customFormat="1"/>
    <row r="114" s="104" customFormat="1"/>
    <row r="115" s="104" customFormat="1"/>
    <row r="116" s="104" customFormat="1"/>
    <row r="117" s="104" customFormat="1"/>
    <row r="118" s="104" customFormat="1"/>
    <row r="119" s="104" customFormat="1"/>
    <row r="120" s="104" customFormat="1"/>
    <row r="121" s="104" customFormat="1"/>
    <row r="122" s="104" customFormat="1"/>
    <row r="123" s="104" customFormat="1"/>
    <row r="124" s="104" customFormat="1"/>
    <row r="125" s="104" customFormat="1"/>
    <row r="126" s="104" customFormat="1"/>
    <row r="127" s="104" customFormat="1"/>
    <row r="128" s="104" customFormat="1"/>
    <row r="129" s="104" customFormat="1"/>
    <row r="130" s="104" customFormat="1"/>
    <row r="131" s="104" customFormat="1"/>
    <row r="132" s="104" customFormat="1"/>
    <row r="133" s="104" customFormat="1"/>
    <row r="134" s="104" customFormat="1"/>
    <row r="135" s="104" customFormat="1"/>
    <row r="136" s="104" customFormat="1"/>
    <row r="137" s="104" customFormat="1"/>
    <row r="138" s="104" customFormat="1"/>
    <row r="139" s="104" customFormat="1"/>
    <row r="140" s="104" customFormat="1"/>
    <row r="141" s="104" customFormat="1"/>
    <row r="142" s="104" customFormat="1"/>
    <row r="143" s="104" customFormat="1"/>
    <row r="144" s="104" customFormat="1"/>
    <row r="145" s="104" customFormat="1"/>
    <row r="146" s="104" customFormat="1"/>
    <row r="147" s="104" customFormat="1"/>
    <row r="148" s="104" customFormat="1"/>
    <row r="149" s="104" customFormat="1"/>
    <row r="150" s="104" customFormat="1"/>
    <row r="151" s="104" customFormat="1"/>
    <row r="152" s="104" customFormat="1"/>
    <row r="153" s="104" customFormat="1"/>
    <row r="154" s="104" customFormat="1"/>
    <row r="155" s="104" customFormat="1"/>
    <row r="156" s="104" customFormat="1"/>
    <row r="157" s="104" customFormat="1"/>
    <row r="158" s="104" customFormat="1"/>
    <row r="159" s="104" customFormat="1"/>
    <row r="160" s="104" customFormat="1"/>
    <row r="161" s="104" customFormat="1"/>
    <row r="162" s="104" customFormat="1"/>
    <row r="163" s="104" customFormat="1"/>
    <row r="164" s="104" customFormat="1"/>
    <row r="165" s="104" customFormat="1"/>
    <row r="166" s="104" customFormat="1"/>
    <row r="167" s="104" customFormat="1"/>
    <row r="168" s="104" customFormat="1"/>
    <row r="169" s="104" customFormat="1"/>
    <row r="170" s="104" customFormat="1"/>
    <row r="171" s="104" customFormat="1"/>
    <row r="172" s="104" customFormat="1"/>
    <row r="173" s="104" customFormat="1"/>
    <row r="174" s="104" customFormat="1"/>
    <row r="175" s="104" customFormat="1"/>
    <row r="176" s="104" customFormat="1"/>
    <row r="177" s="104" customFormat="1"/>
    <row r="178" s="104" customFormat="1"/>
    <row r="179" s="104" customFormat="1"/>
    <row r="180" s="104" customFormat="1"/>
    <row r="181" s="104" customFormat="1"/>
    <row r="182" s="104" customFormat="1"/>
    <row r="183" s="104" customFormat="1"/>
    <row r="184" s="104" customFormat="1"/>
    <row r="185" s="104" customFormat="1"/>
    <row r="186" s="104" customFormat="1"/>
    <row r="187" s="104" customFormat="1"/>
    <row r="188" s="104" customFormat="1"/>
    <row r="189" s="104" customFormat="1"/>
    <row r="190" s="104" customFormat="1"/>
    <row r="191" s="104" customFormat="1"/>
    <row r="192" s="104" customFormat="1"/>
    <row r="193" s="104" customFormat="1"/>
    <row r="194" s="104" customFormat="1"/>
    <row r="195" s="104" customFormat="1"/>
    <row r="196" s="104" customFormat="1"/>
    <row r="197" s="104" customFormat="1"/>
    <row r="198" s="104" customFormat="1"/>
    <row r="199" s="104" customFormat="1"/>
    <row r="200" s="104" customFormat="1"/>
    <row r="201" s="104" customFormat="1"/>
    <row r="202" s="104" customFormat="1"/>
    <row r="203" s="104" customFormat="1"/>
    <row r="204" s="104" customFormat="1"/>
    <row r="205" s="104" customFormat="1"/>
    <row r="206" s="104" customFormat="1"/>
    <row r="207" s="104" customFormat="1"/>
    <row r="208" s="104" customFormat="1"/>
    <row r="209" s="104" customFormat="1"/>
    <row r="210" s="104" customFormat="1"/>
    <row r="211" s="104" customFormat="1"/>
    <row r="212" s="104" customFormat="1"/>
    <row r="213" s="104" customFormat="1"/>
    <row r="214" s="104" customFormat="1"/>
    <row r="215" s="104" customFormat="1"/>
    <row r="216" s="104" customFormat="1"/>
    <row r="217" s="104" customFormat="1"/>
    <row r="218" s="104" customFormat="1"/>
    <row r="219" s="104" customFormat="1"/>
    <row r="220" s="104" customFormat="1"/>
    <row r="221" s="104" customFormat="1"/>
    <row r="222" s="104" customFormat="1"/>
    <row r="223" s="104" customFormat="1"/>
    <row r="224" s="104" customFormat="1"/>
    <row r="225" s="104" customFormat="1"/>
    <row r="226" s="104" customFormat="1"/>
    <row r="227" s="104" customFormat="1"/>
    <row r="228" s="104" customFormat="1"/>
    <row r="229" s="104" customFormat="1"/>
    <row r="230" s="104" customFormat="1"/>
    <row r="231" s="104" customFormat="1"/>
    <row r="232" s="104" customFormat="1"/>
    <row r="233" s="104" customFormat="1"/>
  </sheetData>
  <mergeCells count="4">
    <mergeCell ref="B39:C39"/>
    <mergeCell ref="B40:C40"/>
    <mergeCell ref="B84:C84"/>
    <mergeCell ref="B85:C85"/>
  </mergeCells>
  <phoneticPr fontId="2" type="noConversion"/>
  <conditionalFormatting sqref="B89:R65536 A80:A65536 S80:S65536 T2:W4 X2:IV65536 B80:R83 A2:R2 S2:S47 B35:P38 Q35:R47 B45:P47 A35:A47 T6:U65536 W6:W65536 V6:V31 V33:V65536">
    <cfRule type="cellIs" priority="1" stopIfTrue="1" operator="equal">
      <formula>mDF</formula>
    </cfRule>
  </conditionalFormatting>
  <conditionalFormatting sqref="F64:F79 R34 F49:F62 F33:F34">
    <cfRule type="expression" dxfId="39" priority="2" stopIfTrue="1">
      <formula>AND(WEEKDAY(E33,2)&gt;5,E33&lt;&gt;"")</formula>
    </cfRule>
  </conditionalFormatting>
  <conditionalFormatting sqref="O49:O79">
    <cfRule type="expression" dxfId="38" priority="3" stopIfTrue="1">
      <formula>AND(WEEKDAY(N49,2)&gt;5,N49&lt;&gt;"")</formula>
    </cfRule>
    <cfRule type="expression" dxfId="37" priority="4" stopIfTrue="1">
      <formula>AND(COUNTIF(fériés,N49)&gt;0,N49&lt;&gt;"")</formula>
    </cfRule>
  </conditionalFormatting>
  <conditionalFormatting sqref="F63 L49:L79 R49:S79">
    <cfRule type="expression" dxfId="36" priority="5" stopIfTrue="1">
      <formula>AND(WEEKDAY(E49,2)&gt;5,E49&lt;&gt;"")</formula>
    </cfRule>
    <cfRule type="expression" dxfId="35" priority="6" stopIfTrue="1">
      <formula>AND(COUNTIF(fériés,E49)&gt;0,E49&lt;&gt;"")</formula>
    </cfRule>
  </conditionalFormatting>
  <conditionalFormatting sqref="I49:I79">
    <cfRule type="expression" dxfId="34" priority="7" stopIfTrue="1">
      <formula>AND(WEEKDAY(H49,2)&gt;5,H49&lt;&gt;"")</formula>
    </cfRule>
    <cfRule type="expression" dxfId="33" priority="8" stopIfTrue="1">
      <formula>AND(COUNTIF(fériés,H49)&gt;0,H49&lt;&gt;"")</formula>
    </cfRule>
  </conditionalFormatting>
  <conditionalFormatting sqref="C63:C79 C50:C61">
    <cfRule type="expression" dxfId="32" priority="9" stopIfTrue="1">
      <formula>AND(WEEKDAY(B50,2)&gt;5,B50&lt;&gt;"")</formula>
    </cfRule>
    <cfRule type="expression" dxfId="31" priority="10" stopIfTrue="1">
      <formula>AND(COUNTIF(fériés,B50)&gt;0,B50&lt;&gt;"")</formula>
    </cfRule>
    <cfRule type="expression" dxfId="30" priority="11" stopIfTrue="1">
      <formula>OR(AND(COUNTIF(Absences,B50)&gt;0,B50&lt;&gt;""),WEEKDAY(B50,1)=tempsPartiel)</formula>
    </cfRule>
  </conditionalFormatting>
  <conditionalFormatting sqref="C62">
    <cfRule type="expression" dxfId="29" priority="12" stopIfTrue="1">
      <formula>AND(WEEKDAY(B62,2)&gt;5,B62&lt;&gt;"")</formula>
    </cfRule>
    <cfRule type="expression" dxfId="28" priority="13" stopIfTrue="1">
      <formula>AND(COUNTIF(fériés,B62)&gt;0,B62&lt;&gt;"")</formula>
    </cfRule>
  </conditionalFormatting>
  <conditionalFormatting sqref="A49:A79">
    <cfRule type="expression" dxfId="27" priority="14" stopIfTrue="1">
      <formula>AND(WEEKDAY(XES19,2)&gt;5,XES19&lt;&gt;"")</formula>
    </cfRule>
  </conditionalFormatting>
  <conditionalFormatting sqref="Q4:Q34 E4:E34 H4:H34 K4:K34 N4:N34 Q49:Q79 H49:H79 N49:N79 B49:B79 E49:E79 K49:K79">
    <cfRule type="expression" dxfId="26" priority="15" stopIfTrue="1">
      <formula>AND(WEEKDAY(B4,2)&gt;6,B4&lt;&gt;"")</formula>
    </cfRule>
  </conditionalFormatting>
  <conditionalFormatting sqref="C4:C34 F4:F32 I4:I34 L4:L33 O4:O34 R4:R33">
    <cfRule type="cellIs" dxfId="25" priority="16" stopIfTrue="1" operator="equal">
      <formula>mDF</formula>
    </cfRule>
    <cfRule type="expression" dxfId="18" priority="17" stopIfTrue="1">
      <formula>AND(COUNTIF(fériés,B4)&gt;0,B4&lt;&gt;"")</formula>
    </cfRule>
    <cfRule type="expression" dxfId="24" priority="18" stopIfTrue="1">
      <formula>AND(WEEKDAY(B4,2)&gt;5,B4&lt;&gt;"")</formula>
    </cfRule>
  </conditionalFormatting>
  <conditionalFormatting sqref="B4:B34">
    <cfRule type="expression" dxfId="23" priority="19" stopIfTrue="1">
      <formula>AND(WEEKDAY(B4,2)&gt;6,B4&lt;&gt;"")</formula>
    </cfRule>
    <cfRule type="expression" dxfId="22" priority="20" stopIfTrue="1">
      <formula>"jOURSEM(B4;1)=tempsPartiel)"</formula>
    </cfRule>
  </conditionalFormatting>
  <conditionalFormatting sqref="C49">
    <cfRule type="expression" dxfId="21" priority="21" stopIfTrue="1">
      <formula>AND(WEEKDAY(B49,2)&gt;5,B49&lt;&gt;"")</formula>
    </cfRule>
    <cfRule type="expression" dxfId="20" priority="22" stopIfTrue="1">
      <formula>AND(COUNTIF(fériés,B49)&gt;0,B49&lt;&gt;"")</formula>
    </cfRule>
    <cfRule type="expression" dxfId="19" priority="23" stopIfTrue="1">
      <formula>OR(AND(COUNTIF(Absences,B49)&gt;0,B49&lt;&gt;""),WEEKDAY(B49,1)=tempsPartiel)</formula>
    </cfRule>
  </conditionalFormatting>
  <pageMargins left="0.31" right="0.26" top="0.48" bottom="0.22" header="0.17" footer="0.17"/>
  <pageSetup paperSize="9" scale="83" orientation="landscape" r:id="rId1"/>
  <headerFooter alignWithMargins="0"/>
  <rowBreaks count="1" manualBreakCount="1">
    <brk id="44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46"/>
  </sheetPr>
  <dimension ref="A1:AE98"/>
  <sheetViews>
    <sheetView tabSelected="1" zoomScale="85" zoomScaleNormal="85" workbookViewId="0">
      <selection activeCell="N5" sqref="N5"/>
    </sheetView>
  </sheetViews>
  <sheetFormatPr baseColWidth="10" defaultRowHeight="12.75"/>
  <cols>
    <col min="1" max="9" width="11.42578125" style="10"/>
    <col min="10" max="10" width="13" style="10" bestFit="1" customWidth="1"/>
    <col min="11" max="13" width="11.42578125" style="10"/>
    <col min="14" max="14" width="13" style="10" bestFit="1" customWidth="1"/>
    <col min="15" max="16384" width="11.42578125" style="10"/>
  </cols>
  <sheetData>
    <row r="1" spans="1:31">
      <c r="A1" s="25"/>
      <c r="B1" s="25"/>
      <c r="C1" s="25"/>
      <c r="D1" s="25"/>
      <c r="E1" s="25"/>
      <c r="F1" s="26"/>
      <c r="G1" s="26"/>
      <c r="H1" s="26"/>
      <c r="I1" s="26"/>
      <c r="J1" s="26"/>
      <c r="K1" s="26"/>
      <c r="L1" s="26"/>
      <c r="M1" s="26"/>
      <c r="N1" s="26"/>
      <c r="O1" s="27"/>
      <c r="P1"/>
    </row>
    <row r="2" spans="1:31">
      <c r="A2" s="24"/>
      <c r="B2"/>
      <c r="C2" s="2"/>
      <c r="D2" s="2"/>
      <c r="E2" s="28"/>
      <c r="F2" s="29"/>
      <c r="G2" s="24"/>
      <c r="H2"/>
      <c r="I2" s="29"/>
      <c r="J2" s="29"/>
      <c r="K2" s="29"/>
      <c r="L2" s="29"/>
      <c r="M2" s="29"/>
      <c r="N2" s="4"/>
      <c r="O2" s="29"/>
      <c r="P2"/>
    </row>
    <row r="3" spans="1:31">
      <c r="A3" s="24" t="s">
        <v>28</v>
      </c>
      <c r="B3" s="24"/>
      <c r="C3" s="15"/>
      <c r="D3" s="30"/>
      <c r="E3" s="31" t="s">
        <v>29</v>
      </c>
      <c r="F3" s="32"/>
      <c r="G3" s="32"/>
      <c r="H3"/>
      <c r="I3"/>
      <c r="J3" s="32"/>
      <c r="K3" s="32"/>
      <c r="L3"/>
      <c r="M3" s="32"/>
      <c r="N3" s="4" t="s">
        <v>30</v>
      </c>
      <c r="O3" s="33"/>
      <c r="P3"/>
    </row>
    <row r="4" spans="1:31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/>
    </row>
    <row r="5" spans="1:31" ht="78.75">
      <c r="A5" s="35"/>
      <c r="B5" s="36" t="s">
        <v>31</v>
      </c>
      <c r="C5" s="163" t="s">
        <v>32</v>
      </c>
      <c r="D5" s="164"/>
      <c r="E5" s="164"/>
      <c r="F5" s="165"/>
      <c r="G5" s="37" t="s">
        <v>33</v>
      </c>
      <c r="H5" s="37" t="s">
        <v>34</v>
      </c>
      <c r="I5" s="37" t="s">
        <v>35</v>
      </c>
      <c r="J5" s="37" t="s">
        <v>36</v>
      </c>
      <c r="K5" s="38" t="s">
        <v>37</v>
      </c>
      <c r="L5" s="36"/>
      <c r="M5" s="39" t="s">
        <v>38</v>
      </c>
      <c r="N5" s="76" t="s">
        <v>56</v>
      </c>
      <c r="O5" s="40"/>
      <c r="P5"/>
    </row>
    <row r="6" spans="1:31">
      <c r="A6" s="41"/>
      <c r="B6" s="36"/>
      <c r="C6" s="42" t="s">
        <v>39</v>
      </c>
      <c r="D6" s="42"/>
      <c r="E6" s="42" t="s">
        <v>40</v>
      </c>
      <c r="F6" s="42"/>
      <c r="G6" s="37"/>
      <c r="H6" s="37"/>
      <c r="I6" s="37"/>
      <c r="J6" s="37"/>
      <c r="K6" s="38"/>
      <c r="L6" s="43"/>
      <c r="M6" s="44"/>
      <c r="N6" s="45"/>
      <c r="O6" s="46"/>
      <c r="P6"/>
    </row>
    <row r="7" spans="1:31">
      <c r="A7" s="41"/>
      <c r="B7" s="47"/>
      <c r="C7" s="48" t="s">
        <v>41</v>
      </c>
      <c r="D7" s="48" t="s">
        <v>42</v>
      </c>
      <c r="E7" s="48" t="s">
        <v>41</v>
      </c>
      <c r="F7" s="48" t="s">
        <v>42</v>
      </c>
      <c r="G7" s="37"/>
      <c r="H7" s="37"/>
      <c r="I7" s="37"/>
      <c r="J7" s="37"/>
      <c r="K7" s="38"/>
      <c r="L7" s="36"/>
      <c r="M7" s="7"/>
      <c r="N7" s="7"/>
      <c r="O7" s="7"/>
      <c r="P7"/>
    </row>
    <row r="8" spans="1:31">
      <c r="A8" s="168" t="str">
        <f>TEXT(DATE(an,MONTH(1&amp;$N$5),ROW()-7),"jjj jj")</f>
        <v>sam 01</v>
      </c>
      <c r="B8" s="170"/>
      <c r="C8" s="50"/>
      <c r="D8" s="50"/>
      <c r="E8" s="50"/>
      <c r="F8" s="50"/>
      <c r="G8" s="50"/>
      <c r="H8" s="51">
        <f t="shared" ref="H8:H38" si="0">IF(B8="1/2c",4,IF(B8="",8,""))</f>
        <v>8</v>
      </c>
      <c r="I8" s="50"/>
      <c r="J8" s="50"/>
      <c r="K8" s="50"/>
      <c r="L8" s="50"/>
      <c r="M8" s="50"/>
      <c r="N8" s="50"/>
      <c r="O8" s="50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</row>
    <row r="9" spans="1:31">
      <c r="A9" s="168" t="str">
        <f>TEXT(DATE(an,MONTH(1&amp;$N$5),ROW()-7),"jjj jj")</f>
        <v>dim 02</v>
      </c>
      <c r="B9" s="54" t="str">
        <f>IF(AND(Calendrier!C5&gt;0),(Calendrier!C5),(""))</f>
        <v/>
      </c>
      <c r="C9" s="50"/>
      <c r="D9" s="50"/>
      <c r="E9" s="50"/>
      <c r="F9" s="50"/>
      <c r="G9" s="50"/>
      <c r="H9" s="51">
        <f t="shared" si="0"/>
        <v>8</v>
      </c>
      <c r="I9" s="50"/>
      <c r="J9" s="54"/>
      <c r="K9" s="50"/>
      <c r="L9" s="50"/>
      <c r="M9" s="50"/>
      <c r="N9" s="50"/>
      <c r="O9" s="50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</row>
    <row r="10" spans="1:31">
      <c r="A10" s="168" t="str">
        <f>TEXT(DATE(an,MONTH(1&amp;$N$5),ROW()-7),"jjj jj")</f>
        <v>lun 03</v>
      </c>
      <c r="B10" s="54" t="str">
        <f>IF(AND(Calendrier!C6&gt;0),(Calendrier!C6),(""))</f>
        <v/>
      </c>
      <c r="C10" s="50"/>
      <c r="D10" s="50"/>
      <c r="E10" s="50"/>
      <c r="F10" s="50"/>
      <c r="G10" s="50"/>
      <c r="H10" s="51">
        <f t="shared" si="0"/>
        <v>8</v>
      </c>
      <c r="I10" s="50"/>
      <c r="J10" s="50"/>
      <c r="K10" s="50"/>
      <c r="L10" s="50"/>
      <c r="M10" s="50"/>
      <c r="N10" s="50"/>
      <c r="O10" s="50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</row>
    <row r="11" spans="1:31">
      <c r="A11" s="168" t="str">
        <f>TEXT(DATE(an,MONTH(1&amp;$N$5),ROW()-7),"jjj jj")</f>
        <v>mar 04</v>
      </c>
      <c r="B11" s="54" t="str">
        <f>IF(AND(Calendrier!C7&gt;0),(Calendrier!C7),(""))</f>
        <v/>
      </c>
      <c r="C11" s="50"/>
      <c r="D11" s="50"/>
      <c r="E11" s="50"/>
      <c r="F11" s="50"/>
      <c r="G11" s="50"/>
      <c r="H11" s="51">
        <f t="shared" si="0"/>
        <v>8</v>
      </c>
      <c r="I11" s="50"/>
      <c r="J11" s="54"/>
      <c r="K11" s="50"/>
      <c r="L11" s="50"/>
      <c r="M11" s="50"/>
      <c r="N11" s="50"/>
      <c r="O11" s="50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</row>
    <row r="12" spans="1:31">
      <c r="A12" s="168" t="str">
        <f>TEXT(DATE(an,MONTH(1&amp;$N$5),ROW()-7),"jjj jj")</f>
        <v>mer 05</v>
      </c>
      <c r="B12" s="54" t="str">
        <f>IF(AND(Calendrier!C8&gt;0),(Calendrier!C8),(""))</f>
        <v/>
      </c>
      <c r="C12" s="50"/>
      <c r="D12" s="50"/>
      <c r="E12" s="50"/>
      <c r="F12" s="50"/>
      <c r="G12" s="50"/>
      <c r="H12" s="51">
        <f t="shared" si="0"/>
        <v>8</v>
      </c>
      <c r="I12" s="50"/>
      <c r="J12" s="50"/>
      <c r="K12" s="50"/>
      <c r="L12" s="50"/>
      <c r="M12" s="50"/>
      <c r="N12" s="50"/>
      <c r="O12" s="50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</row>
    <row r="13" spans="1:31">
      <c r="A13" s="168" t="str">
        <f>TEXT(DATE(an,MONTH(1&amp;$N$5),ROW()-7),"jjj jj")</f>
        <v>jeu 06</v>
      </c>
      <c r="B13" s="54" t="str">
        <f>IF(AND(Calendrier!C9&gt;0),(Calendrier!C9),(""))</f>
        <v/>
      </c>
      <c r="C13" s="50"/>
      <c r="D13" s="50"/>
      <c r="E13" s="50"/>
      <c r="F13" s="50"/>
      <c r="G13" s="50"/>
      <c r="H13" s="51">
        <f t="shared" si="0"/>
        <v>8</v>
      </c>
      <c r="I13" s="50"/>
      <c r="J13" s="54"/>
      <c r="K13" s="50"/>
      <c r="L13" s="50"/>
      <c r="M13" s="50"/>
      <c r="N13" s="50"/>
      <c r="O13" s="50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</row>
    <row r="14" spans="1:31">
      <c r="A14" s="168" t="str">
        <f>TEXT(DATE(an,MONTH(1&amp;$N$5),ROW()-7),"jjj jj")</f>
        <v>ven 07</v>
      </c>
      <c r="B14" s="54" t="str">
        <f>IF(AND(Calendrier!C10&gt;0),(Calendrier!C10),(""))</f>
        <v/>
      </c>
      <c r="C14" s="50"/>
      <c r="D14" s="50"/>
      <c r="E14" s="50"/>
      <c r="F14" s="50"/>
      <c r="G14" s="50"/>
      <c r="H14" s="51">
        <f t="shared" si="0"/>
        <v>8</v>
      </c>
      <c r="I14" s="50"/>
      <c r="J14" s="50"/>
      <c r="K14" s="50"/>
      <c r="L14" s="50"/>
      <c r="M14" s="50"/>
      <c r="N14" s="50"/>
      <c r="O14" s="50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</row>
    <row r="15" spans="1:31">
      <c r="A15" s="168" t="str">
        <f>TEXT(DATE(an,MONTH(1&amp;$N$5),ROW()-7),"jjj jj")</f>
        <v>sam 08</v>
      </c>
      <c r="B15" s="54" t="str">
        <f>IF(AND(Calendrier!C11&gt;0),(Calendrier!C11),(""))</f>
        <v/>
      </c>
      <c r="C15" s="50"/>
      <c r="D15" s="50"/>
      <c r="E15" s="50"/>
      <c r="F15" s="50"/>
      <c r="G15" s="50"/>
      <c r="H15" s="51">
        <f t="shared" si="0"/>
        <v>8</v>
      </c>
      <c r="I15" s="50"/>
      <c r="J15" s="50"/>
      <c r="K15" s="50"/>
      <c r="L15" s="50"/>
      <c r="M15" s="50"/>
      <c r="N15" s="50"/>
      <c r="O15" s="50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</row>
    <row r="16" spans="1:31">
      <c r="A16" s="168" t="str">
        <f>TEXT(DATE(an,MONTH(1&amp;$N$5),ROW()-7),"jjj jj")</f>
        <v>dim 09</v>
      </c>
      <c r="B16" s="54" t="str">
        <f>IF(AND(Calendrier!C12&gt;0),(Calendrier!C12),(""))</f>
        <v/>
      </c>
      <c r="C16" s="50"/>
      <c r="D16" s="50"/>
      <c r="E16" s="50"/>
      <c r="F16" s="50"/>
      <c r="G16" s="50"/>
      <c r="H16" s="51">
        <f t="shared" si="0"/>
        <v>8</v>
      </c>
      <c r="I16" s="50"/>
      <c r="J16" s="54"/>
      <c r="K16" s="50"/>
      <c r="L16" s="50"/>
      <c r="M16" s="50"/>
      <c r="N16" s="50"/>
      <c r="O16" s="50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</row>
    <row r="17" spans="1:31">
      <c r="A17" s="168" t="str">
        <f>TEXT(DATE(an,MONTH(1&amp;$N$5),ROW()-7),"jjj jj")</f>
        <v>lun 10</v>
      </c>
      <c r="B17" s="54" t="str">
        <f>IF(AND(Calendrier!C13&gt;0),(Calendrier!C13),(""))</f>
        <v/>
      </c>
      <c r="C17" s="50"/>
      <c r="D17" s="50"/>
      <c r="E17" s="50"/>
      <c r="F17" s="50"/>
      <c r="G17" s="50"/>
      <c r="H17" s="51">
        <f t="shared" si="0"/>
        <v>8</v>
      </c>
      <c r="I17" s="50"/>
      <c r="J17" s="50"/>
      <c r="K17" s="50"/>
      <c r="L17" s="50"/>
      <c r="M17" s="50"/>
      <c r="N17" s="50"/>
      <c r="O17" s="50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</row>
    <row r="18" spans="1:31">
      <c r="A18" s="168" t="str">
        <f>TEXT(DATE(an,MONTH(1&amp;$N$5),ROW()-7),"jjj jj")</f>
        <v>mar 11</v>
      </c>
      <c r="B18" s="54" t="str">
        <f>IF(AND(Calendrier!C14&gt;0),(Calendrier!C14),(""))</f>
        <v/>
      </c>
      <c r="C18" s="50"/>
      <c r="D18" s="50"/>
      <c r="E18" s="50"/>
      <c r="F18" s="50"/>
      <c r="G18" s="50"/>
      <c r="H18" s="51">
        <f t="shared" si="0"/>
        <v>8</v>
      </c>
      <c r="I18" s="50"/>
      <c r="J18" s="54"/>
      <c r="K18" s="50"/>
      <c r="L18" s="50"/>
      <c r="M18" s="50"/>
      <c r="N18" s="50"/>
      <c r="O18" s="50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</row>
    <row r="19" spans="1:31">
      <c r="A19" s="168" t="str">
        <f>TEXT(DATE(an,MONTH(1&amp;$N$5),ROW()-7),"jjj jj")</f>
        <v>mer 12</v>
      </c>
      <c r="B19" s="54" t="str">
        <f>IF(AND(Calendrier!C15&gt;0),(Calendrier!C15),(""))</f>
        <v/>
      </c>
      <c r="C19" s="50"/>
      <c r="D19" s="50"/>
      <c r="E19" s="50"/>
      <c r="F19" s="50"/>
      <c r="G19" s="50"/>
      <c r="H19" s="51">
        <f t="shared" si="0"/>
        <v>8</v>
      </c>
      <c r="I19" s="50"/>
      <c r="J19" s="50"/>
      <c r="K19" s="50"/>
      <c r="L19" s="50"/>
      <c r="M19" s="50"/>
      <c r="N19" s="50"/>
      <c r="O19" s="50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</row>
    <row r="20" spans="1:31">
      <c r="A20" s="168" t="str">
        <f>TEXT(DATE(an,MONTH(1&amp;$N$5),ROW()-7),"jjj jj")</f>
        <v>jeu 13</v>
      </c>
      <c r="B20" s="54" t="str">
        <f>IF(AND(Calendrier!C16&gt;0),(Calendrier!C16),(""))</f>
        <v/>
      </c>
      <c r="C20" s="50"/>
      <c r="D20" s="50"/>
      <c r="E20" s="50"/>
      <c r="F20" s="50"/>
      <c r="G20" s="50"/>
      <c r="H20" s="51">
        <f t="shared" si="0"/>
        <v>8</v>
      </c>
      <c r="I20" s="50"/>
      <c r="J20" s="54"/>
      <c r="K20" s="50"/>
      <c r="L20" s="50"/>
      <c r="M20" s="50"/>
      <c r="N20" s="50"/>
      <c r="O20" s="50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</row>
    <row r="21" spans="1:31">
      <c r="A21" s="168" t="str">
        <f>TEXT(DATE(an,MONTH(1&amp;$N$5),ROW()-7),"jjj jj")</f>
        <v>ven 14</v>
      </c>
      <c r="B21" s="54" t="str">
        <f>IF(AND(Calendrier!C17&gt;0),(Calendrier!C17),(""))</f>
        <v/>
      </c>
      <c r="C21" s="50"/>
      <c r="D21" s="50"/>
      <c r="E21" s="50"/>
      <c r="F21" s="50"/>
      <c r="G21" s="50"/>
      <c r="H21" s="51">
        <f t="shared" si="0"/>
        <v>8</v>
      </c>
      <c r="I21" s="50"/>
      <c r="J21" s="50"/>
      <c r="K21" s="50"/>
      <c r="L21" s="50"/>
      <c r="M21" s="50"/>
      <c r="N21" s="50"/>
      <c r="O21" s="50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</row>
    <row r="22" spans="1:31">
      <c r="A22" s="168" t="str">
        <f>TEXT(DATE(an,MONTH(1&amp;$N$5),ROW()-7),"jjj jj")</f>
        <v>sam 15</v>
      </c>
      <c r="B22" s="54" t="str">
        <f>IF(AND(Calendrier!C18&gt;0),(Calendrier!C18),(""))</f>
        <v/>
      </c>
      <c r="C22" s="50"/>
      <c r="D22" s="50"/>
      <c r="E22" s="50"/>
      <c r="F22" s="50"/>
      <c r="G22" s="50"/>
      <c r="H22" s="51">
        <f t="shared" si="0"/>
        <v>8</v>
      </c>
      <c r="I22" s="50"/>
      <c r="J22" s="50"/>
      <c r="K22" s="50"/>
      <c r="L22" s="50"/>
      <c r="M22" s="50"/>
      <c r="N22" s="50"/>
      <c r="O22" s="50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</row>
    <row r="23" spans="1:31">
      <c r="A23" s="168" t="str">
        <f>TEXT(DATE(an,MONTH(1&amp;$N$5),ROW()-7),"jjj jj")</f>
        <v>dim 16</v>
      </c>
      <c r="B23" s="54" t="str">
        <f>IF(AND(Calendrier!C19&gt;0),(Calendrier!C19),(""))</f>
        <v/>
      </c>
      <c r="C23" s="50"/>
      <c r="D23" s="50"/>
      <c r="E23" s="50"/>
      <c r="F23" s="50"/>
      <c r="G23" s="50"/>
      <c r="H23" s="51">
        <f t="shared" si="0"/>
        <v>8</v>
      </c>
      <c r="I23" s="50"/>
      <c r="J23" s="54"/>
      <c r="K23" s="50"/>
      <c r="L23" s="50"/>
      <c r="M23" s="50"/>
      <c r="N23" s="50"/>
      <c r="O23" s="50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</row>
    <row r="24" spans="1:31">
      <c r="A24" s="168" t="str">
        <f>TEXT(DATE(an,MONTH(1&amp;$N$5),ROW()-7),"jjj jj")</f>
        <v>lun 17</v>
      </c>
      <c r="B24" s="54" t="str">
        <f>IF(AND(Calendrier!C20&gt;0),(Calendrier!C20),(""))</f>
        <v/>
      </c>
      <c r="C24" s="50"/>
      <c r="D24" s="50"/>
      <c r="E24" s="50"/>
      <c r="F24" s="50"/>
      <c r="G24" s="50"/>
      <c r="H24" s="51">
        <f t="shared" si="0"/>
        <v>8</v>
      </c>
      <c r="I24" s="50"/>
      <c r="J24" s="50"/>
      <c r="K24" s="50"/>
      <c r="L24" s="50"/>
      <c r="M24" s="50"/>
      <c r="N24" s="50"/>
      <c r="O24" s="50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</row>
    <row r="25" spans="1:31">
      <c r="A25" s="168" t="str">
        <f>TEXT(DATE(an,MONTH(1&amp;$N$5),ROW()-7),"jjj jj")</f>
        <v>mar 18</v>
      </c>
      <c r="B25" s="54" t="str">
        <f>IF(AND(Calendrier!C21&gt;0),(Calendrier!C21),(""))</f>
        <v/>
      </c>
      <c r="C25" s="50"/>
      <c r="D25" s="50"/>
      <c r="E25" s="50"/>
      <c r="F25" s="50"/>
      <c r="G25" s="50"/>
      <c r="H25" s="51">
        <f t="shared" si="0"/>
        <v>8</v>
      </c>
      <c r="I25" s="50"/>
      <c r="J25" s="54"/>
      <c r="K25" s="50"/>
      <c r="L25" s="50"/>
      <c r="M25" s="50"/>
      <c r="N25" s="50"/>
      <c r="O25" s="50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</row>
    <row r="26" spans="1:31">
      <c r="A26" s="168" t="str">
        <f>TEXT(DATE(an,MONTH(1&amp;$N$5),ROW()-7),"jjj jj")</f>
        <v>mer 19</v>
      </c>
      <c r="B26" s="54" t="str">
        <f>IF(AND(Calendrier!C22&gt;0),(Calendrier!C22),(""))</f>
        <v/>
      </c>
      <c r="C26" s="50"/>
      <c r="D26" s="50"/>
      <c r="E26" s="50"/>
      <c r="F26" s="50"/>
      <c r="G26" s="50"/>
      <c r="H26" s="51">
        <f t="shared" si="0"/>
        <v>8</v>
      </c>
      <c r="I26" s="50"/>
      <c r="J26" s="50"/>
      <c r="K26" s="50"/>
      <c r="L26" s="50"/>
      <c r="M26" s="50"/>
      <c r="N26" s="50"/>
      <c r="O26" s="50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</row>
    <row r="27" spans="1:31">
      <c r="A27" s="168" t="str">
        <f>TEXT(DATE(an,MONTH(1&amp;$N$5),ROW()-7),"jjj jj")</f>
        <v>jeu 20</v>
      </c>
      <c r="B27" s="54" t="str">
        <f>IF(AND(Calendrier!C23&gt;0),(Calendrier!C23),(""))</f>
        <v/>
      </c>
      <c r="C27" s="50"/>
      <c r="D27" s="50"/>
      <c r="E27" s="50"/>
      <c r="F27" s="50"/>
      <c r="G27" s="50"/>
      <c r="H27" s="51">
        <f t="shared" si="0"/>
        <v>8</v>
      </c>
      <c r="I27" s="50"/>
      <c r="J27" s="54"/>
      <c r="K27" s="50"/>
      <c r="L27" s="50"/>
      <c r="M27" s="50"/>
      <c r="N27" s="50"/>
      <c r="O27" s="50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</row>
    <row r="28" spans="1:31">
      <c r="A28" s="168" t="str">
        <f>TEXT(DATE(an,MONTH(1&amp;$N$5),ROW()-7),"jjj jj")</f>
        <v>ven 21</v>
      </c>
      <c r="B28" s="54" t="str">
        <f>IF(AND(Calendrier!C24&gt;0),(Calendrier!C24),(""))</f>
        <v/>
      </c>
      <c r="C28" s="50"/>
      <c r="D28" s="50"/>
      <c r="E28" s="50"/>
      <c r="F28" s="50"/>
      <c r="G28" s="50"/>
      <c r="H28" s="51">
        <f t="shared" si="0"/>
        <v>8</v>
      </c>
      <c r="I28" s="50"/>
      <c r="J28" s="50"/>
      <c r="K28" s="50"/>
      <c r="L28" s="50"/>
      <c r="M28" s="50"/>
      <c r="N28" s="50"/>
      <c r="O28" s="50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</row>
    <row r="29" spans="1:31">
      <c r="A29" s="168" t="str">
        <f>TEXT(DATE(an,MONTH(1&amp;$N$5),ROW()-7),"jjj jj")</f>
        <v>sam 22</v>
      </c>
      <c r="B29" s="54" t="str">
        <f>IF(AND(Calendrier!C25&gt;0),(Calendrier!C25),(""))</f>
        <v/>
      </c>
      <c r="C29" s="50"/>
      <c r="D29" s="50"/>
      <c r="E29" s="50"/>
      <c r="F29" s="50"/>
      <c r="G29" s="50"/>
      <c r="H29" s="51">
        <f t="shared" si="0"/>
        <v>8</v>
      </c>
      <c r="I29" s="50"/>
      <c r="J29" s="50"/>
      <c r="K29" s="50"/>
      <c r="L29" s="50"/>
      <c r="M29" s="50"/>
      <c r="N29" s="50"/>
      <c r="O29" s="50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</row>
    <row r="30" spans="1:31">
      <c r="A30" s="168" t="str">
        <f>TEXT(DATE(an,MONTH(1&amp;$N$5),ROW()-7),"jjj jj")</f>
        <v>dim 23</v>
      </c>
      <c r="B30" s="54" t="str">
        <f>IF(AND(Calendrier!C26&gt;0),(Calendrier!C26),(""))</f>
        <v/>
      </c>
      <c r="C30" s="50"/>
      <c r="D30" s="50"/>
      <c r="E30" s="50"/>
      <c r="F30" s="50"/>
      <c r="G30" s="50"/>
      <c r="H30" s="51">
        <f t="shared" si="0"/>
        <v>8</v>
      </c>
      <c r="I30" s="50"/>
      <c r="J30" s="54"/>
      <c r="K30" s="50"/>
      <c r="L30" s="50"/>
      <c r="M30" s="50"/>
      <c r="N30" s="50"/>
      <c r="O30" s="50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</row>
    <row r="31" spans="1:31">
      <c r="A31" s="168" t="str">
        <f>TEXT(DATE(an,MONTH(1&amp;$N$5),ROW()-7),"jjj jj")</f>
        <v>lun 24</v>
      </c>
      <c r="B31" s="54" t="str">
        <f>IF(AND(Calendrier!C27&gt;0),(Calendrier!C27),(""))</f>
        <v/>
      </c>
      <c r="C31" s="50"/>
      <c r="D31" s="50"/>
      <c r="E31" s="50"/>
      <c r="F31" s="50"/>
      <c r="G31" s="50"/>
      <c r="H31" s="51">
        <f t="shared" si="0"/>
        <v>8</v>
      </c>
      <c r="I31" s="50"/>
      <c r="J31" s="50"/>
      <c r="K31" s="50"/>
      <c r="L31" s="50"/>
      <c r="M31" s="50"/>
      <c r="N31" s="50"/>
      <c r="O31" s="50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</row>
    <row r="32" spans="1:31">
      <c r="A32" s="168" t="str">
        <f>TEXT(DATE(an,MONTH(1&amp;$N$5),ROW()-7),"jjj jj")</f>
        <v>mar 25</v>
      </c>
      <c r="B32" s="54" t="str">
        <f>IF(AND(Calendrier!C28&gt;0),(Calendrier!C28),(""))</f>
        <v/>
      </c>
      <c r="C32" s="50"/>
      <c r="D32" s="50"/>
      <c r="E32" s="50"/>
      <c r="F32" s="50"/>
      <c r="G32" s="50"/>
      <c r="H32" s="51">
        <f t="shared" si="0"/>
        <v>8</v>
      </c>
      <c r="I32" s="50"/>
      <c r="J32" s="54"/>
      <c r="K32" s="50"/>
      <c r="L32" s="50"/>
      <c r="M32" s="50"/>
      <c r="N32" s="50"/>
      <c r="O32" s="50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</row>
    <row r="33" spans="1:31">
      <c r="A33" s="168" t="str">
        <f>TEXT(DATE(an,MONTH(1&amp;$N$5),ROW()-7),"jjj jj")</f>
        <v>mer 26</v>
      </c>
      <c r="B33" s="54" t="str">
        <f>IF(AND(Calendrier!C29&gt;0),(Calendrier!C29),(""))</f>
        <v/>
      </c>
      <c r="C33" s="50"/>
      <c r="D33" s="50"/>
      <c r="E33" s="50"/>
      <c r="F33" s="50"/>
      <c r="G33" s="50"/>
      <c r="H33" s="51">
        <f t="shared" si="0"/>
        <v>8</v>
      </c>
      <c r="I33" s="50"/>
      <c r="J33" s="50"/>
      <c r="K33" s="50"/>
      <c r="L33" s="50"/>
      <c r="M33" s="50"/>
      <c r="N33" s="50"/>
      <c r="O33" s="50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</row>
    <row r="34" spans="1:31">
      <c r="A34" s="168" t="str">
        <f>TEXT(DATE(an,MONTH(1&amp;$N$5),ROW()-7),"jjj jj")</f>
        <v>jeu 27</v>
      </c>
      <c r="B34" s="54" t="str">
        <f>IF(AND(Calendrier!C30&gt;0),(Calendrier!C30),(""))</f>
        <v/>
      </c>
      <c r="C34" s="50"/>
      <c r="D34" s="50"/>
      <c r="E34" s="50"/>
      <c r="F34" s="50"/>
      <c r="G34" s="50"/>
      <c r="H34" s="51">
        <f t="shared" si="0"/>
        <v>8</v>
      </c>
      <c r="I34" s="50"/>
      <c r="J34" s="54"/>
      <c r="K34" s="50"/>
      <c r="L34" s="50"/>
      <c r="M34" s="50"/>
      <c r="N34" s="50"/>
      <c r="O34" s="50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</row>
    <row r="35" spans="1:31">
      <c r="A35" s="168" t="str">
        <f>TEXT(DATE(an,MONTH(1&amp;$N$5),ROW()-7),"jjj jj")</f>
        <v>ven 28</v>
      </c>
      <c r="B35" s="54" t="str">
        <f>IF(AND(Calendrier!C31&gt;0),(Calendrier!C31),(""))</f>
        <v/>
      </c>
      <c r="C35" s="50"/>
      <c r="D35" s="50"/>
      <c r="E35" s="50"/>
      <c r="F35" s="50"/>
      <c r="G35" s="50"/>
      <c r="H35" s="51">
        <f t="shared" si="0"/>
        <v>8</v>
      </c>
      <c r="I35" s="50"/>
      <c r="J35" s="50"/>
      <c r="K35" s="50"/>
      <c r="L35" s="50"/>
      <c r="M35" s="50"/>
      <c r="N35" s="50"/>
      <c r="O35" s="50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</row>
    <row r="36" spans="1:31">
      <c r="A36" s="168" t="str">
        <f>TEXT(DATE(an,MONTH(1&amp;$N$5),ROW()-7),"jjj jj")</f>
        <v>sam 29</v>
      </c>
      <c r="B36" s="54" t="str">
        <f>IF(AND(Calendrier!C32&gt;0),(Calendrier!C32),(""))</f>
        <v/>
      </c>
      <c r="C36" s="50"/>
      <c r="D36" s="50"/>
      <c r="E36" s="50"/>
      <c r="F36" s="50"/>
      <c r="G36" s="50"/>
      <c r="H36" s="51">
        <f t="shared" si="0"/>
        <v>8</v>
      </c>
      <c r="I36" s="50"/>
      <c r="J36" s="50"/>
      <c r="K36" s="50"/>
      <c r="L36" s="50"/>
      <c r="M36" s="50"/>
      <c r="N36" s="50"/>
      <c r="O36" s="50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</row>
    <row r="37" spans="1:31">
      <c r="A37" s="168" t="str">
        <f>TEXT(DATE(an,MONTH(1&amp;$N$5),ROW()-7),"jjj jj")</f>
        <v>dim 30</v>
      </c>
      <c r="B37" s="54" t="str">
        <f>IF(AND(Calendrier!C33&gt;0),(Calendrier!C33),(""))</f>
        <v/>
      </c>
      <c r="C37" s="50"/>
      <c r="D37" s="50"/>
      <c r="E37" s="50"/>
      <c r="F37" s="50"/>
      <c r="G37" s="50"/>
      <c r="H37" s="51">
        <f t="shared" si="0"/>
        <v>8</v>
      </c>
      <c r="I37" s="50"/>
      <c r="J37" s="54"/>
      <c r="K37" s="50"/>
      <c r="L37" s="50"/>
      <c r="M37" s="50"/>
      <c r="N37" s="50"/>
      <c r="O37" s="50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</row>
    <row r="38" spans="1:31">
      <c r="A38" s="168" t="str">
        <f>TEXT(DATE(an,MONTH(1&amp;$N$5),ROW()-7),"jjj jj")</f>
        <v>lun 01</v>
      </c>
      <c r="B38" s="54" t="str">
        <f>IF(AND(Calendrier!C34&gt;0),(Calendrier!C34),(""))</f>
        <v/>
      </c>
      <c r="C38" s="50"/>
      <c r="D38" s="50"/>
      <c r="E38" s="50"/>
      <c r="F38" s="50"/>
      <c r="G38" s="50"/>
      <c r="H38" s="51">
        <f t="shared" si="0"/>
        <v>8</v>
      </c>
      <c r="I38" s="50"/>
      <c r="J38" s="54"/>
      <c r="K38" s="50"/>
      <c r="L38" s="50"/>
      <c r="M38" s="50"/>
      <c r="N38" s="50"/>
      <c r="O38" s="50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</row>
    <row r="39" spans="1:31">
      <c r="A39" s="166" t="s">
        <v>43</v>
      </c>
      <c r="B39" s="166"/>
      <c r="C39" s="166"/>
      <c r="D39" s="166"/>
      <c r="E39" s="166"/>
      <c r="F39" s="166"/>
      <c r="G39" s="56"/>
      <c r="H39" s="57">
        <f>SUM(H8:H38)</f>
        <v>248</v>
      </c>
      <c r="I39" s="57"/>
      <c r="J39" s="79"/>
      <c r="K39" s="58"/>
      <c r="L39" s="58"/>
      <c r="M39" s="59" t="s">
        <v>44</v>
      </c>
      <c r="N39" s="59"/>
      <c r="O39" s="59"/>
      <c r="P39" s="60"/>
    </row>
    <row r="40" spans="1:31">
      <c r="A40" s="61"/>
      <c r="B40"/>
      <c r="C40" s="61"/>
      <c r="D40" s="61"/>
      <c r="E40" s="61"/>
      <c r="F40" s="61"/>
      <c r="G40" s="61"/>
      <c r="H40" s="80"/>
      <c r="I40" s="60"/>
      <c r="J40" s="74"/>
      <c r="K40" s="80"/>
      <c r="L40"/>
      <c r="M40" s="62"/>
      <c r="N40" s="63"/>
      <c r="O40" s="64"/>
      <c r="P40" s="60"/>
    </row>
    <row r="41" spans="1:31">
      <c r="A41" s="61"/>
      <c r="B41"/>
      <c r="C41" s="61"/>
      <c r="D41" s="61"/>
      <c r="E41" s="61"/>
      <c r="F41" s="61"/>
      <c r="G41" s="167"/>
      <c r="H41" s="167"/>
      <c r="I41" s="167"/>
      <c r="J41" s="78"/>
      <c r="K41" s="60"/>
      <c r="L41"/>
      <c r="M41" s="62"/>
      <c r="N41" s="63"/>
      <c r="O41" s="64"/>
      <c r="P41"/>
    </row>
    <row r="42" spans="1:31">
      <c r="A42"/>
      <c r="B42"/>
      <c r="C42"/>
      <c r="D42"/>
      <c r="E42"/>
      <c r="F42"/>
      <c r="G42"/>
      <c r="H42"/>
      <c r="I42"/>
      <c r="J42"/>
      <c r="K42"/>
      <c r="L42"/>
      <c r="M42" s="65"/>
      <c r="N42" s="66"/>
      <c r="O42" s="67"/>
      <c r="P42"/>
    </row>
    <row r="43" spans="1:31">
      <c r="E43" s="68"/>
      <c r="F43" s="68"/>
      <c r="G43" s="68"/>
      <c r="H43" s="69"/>
      <c r="I43" s="70"/>
    </row>
    <row r="44" spans="1:31">
      <c r="H44" s="71"/>
      <c r="I44" s="70"/>
    </row>
    <row r="45" spans="1:31">
      <c r="E45" s="68"/>
      <c r="F45" s="68"/>
      <c r="G45" s="68"/>
      <c r="H45" s="72"/>
      <c r="I45" s="70"/>
    </row>
    <row r="46" spans="1:31">
      <c r="E46" s="68"/>
      <c r="F46" s="68"/>
      <c r="G46" s="68"/>
      <c r="H46" s="69"/>
      <c r="I46" s="70"/>
    </row>
    <row r="47" spans="1:31">
      <c r="H47" s="71"/>
      <c r="I47" s="70"/>
    </row>
    <row r="48" spans="1:31">
      <c r="E48" s="68"/>
      <c r="F48" s="68"/>
      <c r="G48" s="68"/>
      <c r="H48" s="72"/>
      <c r="I48" s="70"/>
    </row>
    <row r="49" spans="5:10">
      <c r="E49" s="68"/>
      <c r="F49" s="68"/>
      <c r="G49" s="68"/>
      <c r="H49" s="69"/>
      <c r="I49" s="70"/>
    </row>
    <row r="50" spans="5:10">
      <c r="H50" s="71"/>
      <c r="I50" s="73"/>
    </row>
    <row r="51" spans="5:10">
      <c r="H51" s="71"/>
    </row>
    <row r="52" spans="5:10">
      <c r="H52" s="71"/>
    </row>
    <row r="53" spans="5:10">
      <c r="H53" s="71"/>
    </row>
    <row r="54" spans="5:10">
      <c r="H54" s="71"/>
    </row>
    <row r="55" spans="5:10">
      <c r="H55" s="71"/>
    </row>
    <row r="56" spans="5:10">
      <c r="E56" s="68"/>
      <c r="F56" s="68"/>
      <c r="G56" s="68"/>
      <c r="H56" s="72"/>
      <c r="I56" s="74"/>
    </row>
    <row r="57" spans="5:10">
      <c r="E57" s="68"/>
      <c r="F57" s="68"/>
      <c r="G57" s="68"/>
      <c r="H57" s="69"/>
      <c r="I57" s="70"/>
    </row>
    <row r="58" spans="5:10">
      <c r="H58" s="71"/>
      <c r="I58" s="70"/>
    </row>
    <row r="59" spans="5:10">
      <c r="E59" s="68"/>
      <c r="F59" s="68"/>
      <c r="G59" s="68"/>
      <c r="H59" s="72"/>
      <c r="I59" s="70"/>
    </row>
    <row r="60" spans="5:10">
      <c r="E60" s="68"/>
      <c r="F60" s="68"/>
      <c r="G60" s="68"/>
      <c r="H60" s="69"/>
      <c r="I60" s="70"/>
      <c r="J60" s="68"/>
    </row>
    <row r="61" spans="5:10">
      <c r="H61" s="71"/>
      <c r="I61" s="70"/>
    </row>
    <row r="62" spans="5:10">
      <c r="E62" s="68"/>
      <c r="F62" s="68"/>
      <c r="G62" s="68"/>
      <c r="H62" s="72"/>
      <c r="I62" s="70"/>
    </row>
    <row r="63" spans="5:10">
      <c r="E63" s="68"/>
      <c r="F63" s="68"/>
      <c r="G63" s="68"/>
      <c r="H63" s="69"/>
      <c r="I63" s="70"/>
    </row>
    <row r="64" spans="5:10">
      <c r="H64" s="71"/>
      <c r="I64" s="70"/>
    </row>
    <row r="65" spans="5:10">
      <c r="E65" s="68"/>
      <c r="F65" s="68"/>
      <c r="G65" s="68"/>
      <c r="H65" s="72"/>
      <c r="I65" s="70"/>
    </row>
    <row r="66" spans="5:10">
      <c r="E66" s="68"/>
      <c r="F66" s="68"/>
      <c r="G66" s="68"/>
      <c r="H66" s="69"/>
      <c r="I66" s="70"/>
    </row>
    <row r="67" spans="5:10">
      <c r="H67" s="71"/>
      <c r="I67" s="70"/>
    </row>
    <row r="68" spans="5:10">
      <c r="E68" s="68"/>
      <c r="F68" s="68"/>
      <c r="G68" s="68"/>
      <c r="H68" s="72"/>
      <c r="I68" s="70"/>
    </row>
    <row r="69" spans="5:10">
      <c r="E69" s="68"/>
      <c r="F69" s="68"/>
      <c r="G69" s="68"/>
      <c r="H69" s="69"/>
      <c r="I69" s="70"/>
    </row>
    <row r="70" spans="5:10">
      <c r="H70" s="71"/>
      <c r="I70" s="73"/>
    </row>
    <row r="71" spans="5:10">
      <c r="H71" s="71"/>
    </row>
    <row r="72" spans="5:10">
      <c r="H72" s="71"/>
    </row>
    <row r="73" spans="5:10">
      <c r="H73" s="71"/>
    </row>
    <row r="74" spans="5:10">
      <c r="H74" s="71"/>
    </row>
    <row r="75" spans="5:10">
      <c r="H75" s="71"/>
    </row>
    <row r="76" spans="5:10">
      <c r="E76" s="68"/>
      <c r="F76" s="68"/>
      <c r="G76" s="68"/>
      <c r="H76" s="72"/>
      <c r="I76" s="74"/>
    </row>
    <row r="77" spans="5:10">
      <c r="E77" s="68"/>
      <c r="F77" s="68"/>
      <c r="G77" s="68"/>
      <c r="H77" s="69"/>
      <c r="I77" s="70"/>
    </row>
    <row r="78" spans="5:10">
      <c r="H78" s="71"/>
      <c r="I78" s="70"/>
    </row>
    <row r="79" spans="5:10">
      <c r="E79" s="68"/>
      <c r="F79" s="68"/>
      <c r="G79" s="68"/>
      <c r="H79" s="72"/>
      <c r="I79" s="70"/>
    </row>
    <row r="80" spans="5:10">
      <c r="E80" s="68"/>
      <c r="F80" s="68"/>
      <c r="G80" s="68"/>
      <c r="H80" s="69"/>
      <c r="I80" s="70"/>
      <c r="J80" s="68"/>
    </row>
    <row r="81" spans="5:10">
      <c r="H81" s="71"/>
      <c r="I81" s="70"/>
    </row>
    <row r="82" spans="5:10">
      <c r="E82" s="68"/>
      <c r="F82" s="68"/>
      <c r="G82" s="68"/>
      <c r="H82" s="72"/>
      <c r="I82" s="70"/>
    </row>
    <row r="83" spans="5:10">
      <c r="E83" s="68"/>
      <c r="F83" s="68"/>
      <c r="G83" s="68"/>
      <c r="H83" s="69"/>
      <c r="I83" s="70"/>
    </row>
    <row r="84" spans="5:10">
      <c r="H84" s="71"/>
      <c r="I84" s="70"/>
    </row>
    <row r="85" spans="5:10">
      <c r="E85" s="68"/>
      <c r="F85" s="68"/>
      <c r="G85" s="68"/>
      <c r="H85" s="72"/>
      <c r="I85" s="70"/>
    </row>
    <row r="86" spans="5:10">
      <c r="E86" s="68"/>
      <c r="F86" s="68"/>
      <c r="G86" s="68"/>
      <c r="H86" s="69"/>
      <c r="I86" s="70"/>
    </row>
    <row r="87" spans="5:10">
      <c r="I87" s="70"/>
    </row>
    <row r="88" spans="5:10">
      <c r="E88" s="68"/>
      <c r="F88" s="68"/>
      <c r="G88" s="68"/>
      <c r="H88" s="72"/>
      <c r="I88" s="70"/>
    </row>
    <row r="89" spans="5:10">
      <c r="E89" s="68"/>
      <c r="F89" s="68"/>
      <c r="G89" s="68"/>
      <c r="H89" s="69"/>
      <c r="I89" s="70"/>
    </row>
    <row r="90" spans="5:10">
      <c r="E90" s="68"/>
      <c r="F90" s="68"/>
      <c r="G90" s="68"/>
      <c r="H90" s="69"/>
      <c r="I90" s="70"/>
    </row>
    <row r="91" spans="5:10">
      <c r="E91" s="68"/>
      <c r="F91" s="68"/>
      <c r="G91" s="68"/>
      <c r="H91" s="69"/>
      <c r="I91" s="73"/>
      <c r="J91" s="73"/>
    </row>
    <row r="92" spans="5:10" ht="15">
      <c r="I92" s="75"/>
      <c r="J92" s="68"/>
    </row>
    <row r="98" spans="10:10">
      <c r="J98" s="73"/>
    </row>
  </sheetData>
  <mergeCells count="3">
    <mergeCell ref="C5:F5"/>
    <mergeCell ref="A39:F39"/>
    <mergeCell ref="G41:I41"/>
  </mergeCells>
  <phoneticPr fontId="2" type="noConversion"/>
  <conditionalFormatting sqref="H8:H38">
    <cfRule type="cellIs" priority="1" stopIfTrue="1" operator="equal">
      <formula>mDF</formula>
    </cfRule>
  </conditionalFormatting>
  <conditionalFormatting sqref="J34 J18 J25 J32 J9 J16 J23 J30 J38 J13 J20 J27 J11">
    <cfRule type="cellIs" priority="4" stopIfTrue="1" operator="equal">
      <formula>mDF</formula>
    </cfRule>
  </conditionalFormatting>
  <conditionalFormatting sqref="I43:I49 I76:I90 I56:I69 I92">
    <cfRule type="cellIs" dxfId="17" priority="7" stopIfTrue="1" operator="lessThan">
      <formula>0</formula>
    </cfRule>
  </conditionalFormatting>
  <conditionalFormatting sqref="B8:B38">
    <cfRule type="cellIs" priority="8" stopIfTrue="1" operator="equal">
      <formula>mDF</formula>
    </cfRule>
    <cfRule type="expression" dxfId="16" priority="9" stopIfTrue="1">
      <formula>K8="Dimanche"</formula>
    </cfRule>
    <cfRule type="expression" dxfId="15" priority="10" stopIfTrue="1">
      <formula>K8="Samedi"</formula>
    </cfRule>
  </conditionalFormatting>
  <conditionalFormatting sqref="N6:N7 B1:M7 O1:P7 N1:N4 A39:P42 A1:A38">
    <cfRule type="cellIs" dxfId="14" priority="11" stopIfTrue="1" operator="equal">
      <formula>0.340277777777778</formula>
    </cfRule>
  </conditionalFormatting>
  <conditionalFormatting sqref="N5">
    <cfRule type="cellIs" dxfId="13" priority="12" stopIfTrue="1" operator="equal">
      <formula>"VT"</formula>
    </cfRule>
    <cfRule type="cellIs" dxfId="12" priority="13" stopIfTrue="1" operator="equal">
      <formula>"Dimanche"</formula>
    </cfRule>
    <cfRule type="cellIs" dxfId="11" priority="14" stopIfTrue="1" operator="equal">
      <formula>"Vendredi"</formula>
    </cfRule>
  </conditionalFormatting>
  <conditionalFormatting sqref="C8:G38 I8:I38 K8:AE38 J31 J10 J17 J24 J8 J28:J29 J14:J15 J21:J22 J12 J19 J26 J33 J35:J37">
    <cfRule type="cellIs" priority="15" stopIfTrue="1" operator="equal">
      <formula>mDF</formula>
    </cfRule>
  </conditionalFormatting>
  <conditionalFormatting sqref="A8:O38">
    <cfRule type="expression" dxfId="9" priority="5" stopIfTrue="1">
      <formula>COUNTIF(fériés,DATE(an,MONTH(1&amp;$N$5),ROW()-7))&gt;0</formula>
    </cfRule>
    <cfRule type="expression" dxfId="10" priority="6" stopIfTrue="1">
      <formula>WEEKDAY(DATE(an,MONTH(1&amp;$N$5),ROW()-7),2)&gt;5</formula>
    </cfRule>
  </conditionalFormatting>
  <dataValidations count="1">
    <dataValidation type="list" allowBlank="1" showInputMessage="1" showErrorMessage="1" sqref="N5">
      <formula1>Mois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46"/>
  </sheetPr>
  <dimension ref="A1:AE97"/>
  <sheetViews>
    <sheetView workbookViewId="0">
      <selection activeCell="E2" sqref="E2"/>
    </sheetView>
  </sheetViews>
  <sheetFormatPr baseColWidth="10" defaultRowHeight="12.75"/>
  <cols>
    <col min="1" max="9" width="11.42578125" style="10"/>
    <col min="10" max="10" width="13" style="10" bestFit="1" customWidth="1"/>
    <col min="11" max="13" width="11.42578125" style="10"/>
    <col min="14" max="14" width="13" style="10" bestFit="1" customWidth="1"/>
    <col min="15" max="16384" width="11.42578125" style="10"/>
  </cols>
  <sheetData>
    <row r="1" spans="1:31">
      <c r="A1" s="25"/>
      <c r="B1" s="25"/>
      <c r="C1" s="25"/>
      <c r="D1" s="25"/>
      <c r="E1" s="25"/>
      <c r="F1" s="26"/>
      <c r="G1" s="26"/>
      <c r="H1" s="26"/>
      <c r="I1" s="26"/>
      <c r="J1" s="26"/>
      <c r="K1" s="26"/>
      <c r="L1" s="26"/>
      <c r="M1" s="26"/>
      <c r="N1" s="26"/>
      <c r="O1" s="27"/>
      <c r="P1"/>
    </row>
    <row r="2" spans="1:31">
      <c r="A2" s="24"/>
      <c r="B2"/>
      <c r="C2" s="2"/>
      <c r="D2" s="2"/>
      <c r="E2" s="28"/>
      <c r="F2" s="29"/>
      <c r="G2" s="24" t="s">
        <v>51</v>
      </c>
      <c r="H2"/>
      <c r="I2" s="29"/>
      <c r="J2" s="29"/>
      <c r="K2" s="29"/>
      <c r="L2" s="29"/>
      <c r="M2" s="29"/>
      <c r="N2" s="4"/>
      <c r="O2" s="29"/>
      <c r="P2"/>
    </row>
    <row r="3" spans="1:31">
      <c r="A3" s="24" t="s">
        <v>28</v>
      </c>
      <c r="B3" s="24"/>
      <c r="C3" s="15"/>
      <c r="D3" s="30"/>
      <c r="E3" s="31" t="s">
        <v>29</v>
      </c>
      <c r="F3" s="32"/>
      <c r="G3" s="32"/>
      <c r="H3"/>
      <c r="I3"/>
      <c r="J3" s="32"/>
      <c r="K3" s="32"/>
      <c r="L3"/>
      <c r="M3" s="32"/>
      <c r="N3" s="4" t="s">
        <v>30</v>
      </c>
      <c r="O3" s="33"/>
      <c r="P3"/>
    </row>
    <row r="4" spans="1:31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/>
    </row>
    <row r="5" spans="1:31" ht="78.75">
      <c r="A5" s="35"/>
      <c r="B5" s="36" t="s">
        <v>31</v>
      </c>
      <c r="C5" s="163" t="s">
        <v>32</v>
      </c>
      <c r="D5" s="164"/>
      <c r="E5" s="164"/>
      <c r="F5" s="165"/>
      <c r="G5" s="37" t="s">
        <v>33</v>
      </c>
      <c r="H5" s="37" t="s">
        <v>34</v>
      </c>
      <c r="I5" s="37" t="s">
        <v>35</v>
      </c>
      <c r="J5" s="37" t="s">
        <v>36</v>
      </c>
      <c r="K5" s="38" t="s">
        <v>37</v>
      </c>
      <c r="L5" s="36"/>
      <c r="M5" s="39" t="s">
        <v>38</v>
      </c>
      <c r="N5" s="76" t="s">
        <v>1</v>
      </c>
      <c r="O5" s="40"/>
      <c r="P5"/>
    </row>
    <row r="6" spans="1:31">
      <c r="A6" s="41"/>
      <c r="B6" s="36"/>
      <c r="C6" s="42" t="s">
        <v>39</v>
      </c>
      <c r="D6" s="42"/>
      <c r="E6" s="42" t="s">
        <v>40</v>
      </c>
      <c r="F6" s="42"/>
      <c r="G6" s="37"/>
      <c r="H6" s="37"/>
      <c r="I6" s="37"/>
      <c r="J6" s="37"/>
      <c r="K6" s="38"/>
      <c r="L6" s="43"/>
      <c r="M6" s="44"/>
      <c r="N6" s="45"/>
      <c r="O6" s="46"/>
      <c r="P6"/>
    </row>
    <row r="7" spans="1:31">
      <c r="A7" s="41"/>
      <c r="B7" s="47"/>
      <c r="C7" s="48" t="s">
        <v>41</v>
      </c>
      <c r="D7" s="48" t="s">
        <v>42</v>
      </c>
      <c r="E7" s="48" t="s">
        <v>41</v>
      </c>
      <c r="F7" s="48" t="s">
        <v>42</v>
      </c>
      <c r="G7" s="37"/>
      <c r="H7" s="37"/>
      <c r="I7" s="37"/>
      <c r="J7" s="37"/>
      <c r="K7" s="38"/>
      <c r="L7" s="36"/>
      <c r="M7" s="7"/>
      <c r="N7" s="7"/>
      <c r="O7" s="7"/>
      <c r="P7"/>
    </row>
    <row r="8" spans="1:31">
      <c r="A8" s="49">
        <v>1</v>
      </c>
      <c r="B8" s="54" t="str">
        <f>IF(AND(Calendrier!F4&gt;0),(Calendrier!F4),(""))</f>
        <v/>
      </c>
      <c r="C8" s="50"/>
      <c r="D8" s="50"/>
      <c r="E8" s="50"/>
      <c r="F8" s="50"/>
      <c r="G8" s="50"/>
      <c r="H8" s="51">
        <f t="shared" ref="H8:H36" si="0">IF(B8="1/2c",4,IF(B8="",8,""))</f>
        <v>8</v>
      </c>
      <c r="I8" s="50"/>
      <c r="J8" s="50"/>
      <c r="K8" s="50"/>
      <c r="L8" s="50"/>
      <c r="M8" s="50"/>
      <c r="N8" s="50"/>
      <c r="O8" s="50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</row>
    <row r="9" spans="1:31">
      <c r="A9" s="49">
        <v>2</v>
      </c>
      <c r="B9" s="54" t="str">
        <f>IF(AND(Calendrier!F5&gt;0),(Calendrier!F5),(""))</f>
        <v/>
      </c>
      <c r="C9" s="50"/>
      <c r="D9" s="50"/>
      <c r="E9" s="50"/>
      <c r="F9" s="50"/>
      <c r="G9" s="50"/>
      <c r="H9" s="51">
        <f t="shared" si="0"/>
        <v>8</v>
      </c>
      <c r="I9" s="50"/>
      <c r="J9" s="54"/>
      <c r="K9" s="50"/>
      <c r="L9" s="50"/>
      <c r="M9" s="50"/>
      <c r="N9" s="50"/>
      <c r="O9" s="50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</row>
    <row r="10" spans="1:31">
      <c r="A10" s="49">
        <v>3</v>
      </c>
      <c r="B10" s="54" t="str">
        <f>IF(AND(Calendrier!F6&gt;0),(Calendrier!F6),(""))</f>
        <v/>
      </c>
      <c r="C10" s="50"/>
      <c r="D10" s="50"/>
      <c r="E10" s="50"/>
      <c r="F10" s="50"/>
      <c r="G10" s="50"/>
      <c r="H10" s="51">
        <f t="shared" si="0"/>
        <v>8</v>
      </c>
      <c r="I10" s="50"/>
      <c r="J10" s="50"/>
      <c r="K10" s="50"/>
      <c r="L10" s="50"/>
      <c r="M10" s="50"/>
      <c r="N10" s="50"/>
      <c r="O10" s="50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</row>
    <row r="11" spans="1:31">
      <c r="A11" s="49">
        <v>4</v>
      </c>
      <c r="B11" s="54" t="str">
        <f>IF(AND(Calendrier!F7&gt;0),(Calendrier!F7),(""))</f>
        <v/>
      </c>
      <c r="C11" s="50"/>
      <c r="D11" s="50"/>
      <c r="E11" s="50"/>
      <c r="F11" s="50"/>
      <c r="G11" s="50"/>
      <c r="H11" s="51">
        <f t="shared" si="0"/>
        <v>8</v>
      </c>
      <c r="I11" s="50"/>
      <c r="J11" s="54"/>
      <c r="K11" s="50"/>
      <c r="L11" s="50"/>
      <c r="M11" s="50"/>
      <c r="N11" s="50"/>
      <c r="O11" s="50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</row>
    <row r="12" spans="1:31">
      <c r="A12" s="53">
        <v>5</v>
      </c>
      <c r="B12" s="54" t="str">
        <f>IF(AND(Calendrier!F8&gt;0),(Calendrier!F8),(""))</f>
        <v/>
      </c>
      <c r="C12" s="50"/>
      <c r="D12" s="50"/>
      <c r="E12" s="50"/>
      <c r="F12" s="50"/>
      <c r="G12" s="50"/>
      <c r="H12" s="51">
        <f t="shared" si="0"/>
        <v>8</v>
      </c>
      <c r="I12" s="50"/>
      <c r="J12" s="50"/>
      <c r="K12" s="50"/>
      <c r="L12" s="50"/>
      <c r="M12" s="50"/>
      <c r="N12" s="50"/>
      <c r="O12" s="50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</row>
    <row r="13" spans="1:31">
      <c r="A13" s="53">
        <v>6</v>
      </c>
      <c r="B13" s="54" t="str">
        <f>IF(AND(Calendrier!F9&gt;0),(Calendrier!F9),(""))</f>
        <v/>
      </c>
      <c r="C13" s="50"/>
      <c r="D13" s="50"/>
      <c r="E13" s="50"/>
      <c r="F13" s="50"/>
      <c r="G13" s="50"/>
      <c r="H13" s="51">
        <f t="shared" si="0"/>
        <v>8</v>
      </c>
      <c r="I13" s="50"/>
      <c r="J13" s="54"/>
      <c r="K13" s="50"/>
      <c r="L13" s="50"/>
      <c r="M13" s="50"/>
      <c r="N13" s="50"/>
      <c r="O13" s="50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</row>
    <row r="14" spans="1:31">
      <c r="A14" s="49">
        <v>7</v>
      </c>
      <c r="B14" s="54" t="str">
        <f>IF(AND(Calendrier!F10&gt;0),(Calendrier!F10),(""))</f>
        <v/>
      </c>
      <c r="C14" s="50"/>
      <c r="D14" s="50"/>
      <c r="E14" s="50"/>
      <c r="F14" s="50"/>
      <c r="G14" s="50"/>
      <c r="H14" s="51">
        <f t="shared" si="0"/>
        <v>8</v>
      </c>
      <c r="I14" s="50"/>
      <c r="J14" s="50"/>
      <c r="K14" s="50"/>
      <c r="L14" s="50"/>
      <c r="M14" s="50"/>
      <c r="N14" s="50"/>
      <c r="O14" s="50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</row>
    <row r="15" spans="1:31">
      <c r="A15" s="49">
        <v>8</v>
      </c>
      <c r="B15" s="54" t="str">
        <f>IF(AND(Calendrier!F11&gt;0),(Calendrier!F11),(""))</f>
        <v/>
      </c>
      <c r="C15" s="50"/>
      <c r="D15" s="50"/>
      <c r="E15" s="50"/>
      <c r="F15" s="50"/>
      <c r="G15" s="50"/>
      <c r="H15" s="51">
        <f t="shared" si="0"/>
        <v>8</v>
      </c>
      <c r="I15" s="50"/>
      <c r="J15" s="50"/>
      <c r="K15" s="50"/>
      <c r="L15" s="50"/>
      <c r="M15" s="50"/>
      <c r="N15" s="50"/>
      <c r="O15" s="50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</row>
    <row r="16" spans="1:31">
      <c r="A16" s="49">
        <v>9</v>
      </c>
      <c r="B16" s="54" t="str">
        <f>IF(AND(Calendrier!F12&gt;0),(Calendrier!F12),(""))</f>
        <v/>
      </c>
      <c r="C16" s="50"/>
      <c r="D16" s="50"/>
      <c r="E16" s="50"/>
      <c r="F16" s="50"/>
      <c r="G16" s="50"/>
      <c r="H16" s="51">
        <f t="shared" si="0"/>
        <v>8</v>
      </c>
      <c r="I16" s="50"/>
      <c r="J16" s="54"/>
      <c r="K16" s="50"/>
      <c r="L16" s="50"/>
      <c r="M16" s="50"/>
      <c r="N16" s="50"/>
      <c r="O16" s="50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</row>
    <row r="17" spans="1:31">
      <c r="A17" s="49">
        <v>10</v>
      </c>
      <c r="B17" s="54" t="str">
        <f>IF(AND(Calendrier!F13&gt;0),(Calendrier!F13),(""))</f>
        <v/>
      </c>
      <c r="C17" s="50"/>
      <c r="D17" s="50"/>
      <c r="E17" s="50"/>
      <c r="F17" s="50"/>
      <c r="G17" s="50"/>
      <c r="H17" s="51">
        <f t="shared" si="0"/>
        <v>8</v>
      </c>
      <c r="I17" s="50"/>
      <c r="J17" s="50"/>
      <c r="K17" s="50"/>
      <c r="L17" s="50"/>
      <c r="M17" s="50"/>
      <c r="N17" s="50"/>
      <c r="O17" s="50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</row>
    <row r="18" spans="1:31">
      <c r="A18" s="49">
        <v>11</v>
      </c>
      <c r="B18" s="54" t="str">
        <f>IF(AND(Calendrier!F14&gt;0),(Calendrier!F14),(""))</f>
        <v/>
      </c>
      <c r="C18" s="50"/>
      <c r="D18" s="50"/>
      <c r="E18" s="50"/>
      <c r="F18" s="50"/>
      <c r="G18" s="50"/>
      <c r="H18" s="51">
        <f t="shared" si="0"/>
        <v>8</v>
      </c>
      <c r="I18" s="50"/>
      <c r="J18" s="54"/>
      <c r="K18" s="50"/>
      <c r="L18" s="50"/>
      <c r="M18" s="50"/>
      <c r="N18" s="50"/>
      <c r="O18" s="50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</row>
    <row r="19" spans="1:31">
      <c r="A19" s="53">
        <v>12</v>
      </c>
      <c r="B19" s="54" t="str">
        <f>IF(AND(Calendrier!F15&gt;0),(Calendrier!F15),(""))</f>
        <v/>
      </c>
      <c r="C19" s="50"/>
      <c r="D19" s="50"/>
      <c r="E19" s="50"/>
      <c r="F19" s="50"/>
      <c r="G19" s="50"/>
      <c r="H19" s="51">
        <f t="shared" si="0"/>
        <v>8</v>
      </c>
      <c r="I19" s="50"/>
      <c r="J19" s="50"/>
      <c r="K19" s="50"/>
      <c r="L19" s="50"/>
      <c r="M19" s="50"/>
      <c r="N19" s="50"/>
      <c r="O19" s="50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</row>
    <row r="20" spans="1:31">
      <c r="A20" s="53">
        <v>13</v>
      </c>
      <c r="B20" s="54" t="str">
        <f>IF(AND(Calendrier!F16&gt;0),(Calendrier!F16),(""))</f>
        <v/>
      </c>
      <c r="C20" s="50"/>
      <c r="D20" s="50"/>
      <c r="E20" s="50"/>
      <c r="F20" s="50"/>
      <c r="G20" s="50"/>
      <c r="H20" s="51">
        <f t="shared" si="0"/>
        <v>8</v>
      </c>
      <c r="I20" s="50"/>
      <c r="J20" s="54"/>
      <c r="K20" s="50"/>
      <c r="L20" s="50"/>
      <c r="M20" s="50"/>
      <c r="N20" s="50"/>
      <c r="O20" s="50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</row>
    <row r="21" spans="1:31">
      <c r="A21" s="49">
        <v>14</v>
      </c>
      <c r="B21" s="54" t="str">
        <f>IF(AND(Calendrier!F17&gt;0),(Calendrier!F17),(""))</f>
        <v/>
      </c>
      <c r="C21" s="50"/>
      <c r="D21" s="50"/>
      <c r="E21" s="50"/>
      <c r="F21" s="50"/>
      <c r="G21" s="50"/>
      <c r="H21" s="51">
        <f t="shared" si="0"/>
        <v>8</v>
      </c>
      <c r="I21" s="50"/>
      <c r="J21" s="50"/>
      <c r="K21" s="50"/>
      <c r="L21" s="50"/>
      <c r="M21" s="50"/>
      <c r="N21" s="50"/>
      <c r="O21" s="50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</row>
    <row r="22" spans="1:31">
      <c r="A22" s="49">
        <v>15</v>
      </c>
      <c r="B22" s="54" t="str">
        <f>IF(AND(Calendrier!F18&gt;0),(Calendrier!F18),(""))</f>
        <v/>
      </c>
      <c r="C22" s="50"/>
      <c r="D22" s="50"/>
      <c r="E22" s="50"/>
      <c r="F22" s="50"/>
      <c r="G22" s="50"/>
      <c r="H22" s="51">
        <f t="shared" si="0"/>
        <v>8</v>
      </c>
      <c r="I22" s="50"/>
      <c r="J22" s="50"/>
      <c r="K22" s="50"/>
      <c r="L22" s="50"/>
      <c r="M22" s="50"/>
      <c r="N22" s="50"/>
      <c r="O22" s="50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</row>
    <row r="23" spans="1:31">
      <c r="A23" s="49">
        <v>16</v>
      </c>
      <c r="B23" s="54" t="str">
        <f>IF(AND(Calendrier!F19&gt;0),(Calendrier!F19),(""))</f>
        <v/>
      </c>
      <c r="C23" s="50"/>
      <c r="D23" s="50"/>
      <c r="E23" s="50"/>
      <c r="F23" s="50"/>
      <c r="G23" s="50"/>
      <c r="H23" s="51">
        <f t="shared" si="0"/>
        <v>8</v>
      </c>
      <c r="I23" s="50"/>
      <c r="J23" s="54"/>
      <c r="K23" s="50"/>
      <c r="L23" s="50"/>
      <c r="M23" s="50"/>
      <c r="N23" s="50"/>
      <c r="O23" s="50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</row>
    <row r="24" spans="1:31">
      <c r="A24" s="49">
        <v>17</v>
      </c>
      <c r="B24" s="54" t="str">
        <f>IF(AND(Calendrier!F20&gt;0),(Calendrier!F20),(""))</f>
        <v/>
      </c>
      <c r="C24" s="50"/>
      <c r="D24" s="50"/>
      <c r="E24" s="50"/>
      <c r="F24" s="50"/>
      <c r="G24" s="50"/>
      <c r="H24" s="51">
        <f t="shared" si="0"/>
        <v>8</v>
      </c>
      <c r="I24" s="50"/>
      <c r="J24" s="50"/>
      <c r="K24" s="50"/>
      <c r="L24" s="50"/>
      <c r="M24" s="50"/>
      <c r="N24" s="50"/>
      <c r="O24" s="50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</row>
    <row r="25" spans="1:31">
      <c r="A25" s="49">
        <v>18</v>
      </c>
      <c r="B25" s="54" t="str">
        <f>IF(AND(Calendrier!F21&gt;0),(Calendrier!F21),(""))</f>
        <v/>
      </c>
      <c r="C25" s="50"/>
      <c r="D25" s="50"/>
      <c r="E25" s="50"/>
      <c r="F25" s="50"/>
      <c r="G25" s="50"/>
      <c r="H25" s="51">
        <f t="shared" si="0"/>
        <v>8</v>
      </c>
      <c r="I25" s="50"/>
      <c r="J25" s="54"/>
      <c r="K25" s="50"/>
      <c r="L25" s="50"/>
      <c r="M25" s="50"/>
      <c r="N25" s="50"/>
      <c r="O25" s="50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</row>
    <row r="26" spans="1:31">
      <c r="A26" s="53">
        <v>19</v>
      </c>
      <c r="B26" s="54" t="str">
        <f>IF(AND(Calendrier!F22&gt;0),(Calendrier!F22),(""))</f>
        <v/>
      </c>
      <c r="C26" s="50"/>
      <c r="D26" s="50"/>
      <c r="E26" s="50"/>
      <c r="F26" s="50"/>
      <c r="G26" s="50"/>
      <c r="H26" s="51">
        <f t="shared" si="0"/>
        <v>8</v>
      </c>
      <c r="I26" s="50"/>
      <c r="J26" s="50"/>
      <c r="K26" s="50"/>
      <c r="L26" s="50"/>
      <c r="M26" s="50"/>
      <c r="N26" s="50"/>
      <c r="O26" s="50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</row>
    <row r="27" spans="1:31">
      <c r="A27" s="55">
        <v>20</v>
      </c>
      <c r="B27" s="54" t="str">
        <f>IF(AND(Calendrier!F23&gt;0),(Calendrier!F23),(""))</f>
        <v/>
      </c>
      <c r="C27" s="50"/>
      <c r="D27" s="50"/>
      <c r="E27" s="50"/>
      <c r="F27" s="50"/>
      <c r="G27" s="50"/>
      <c r="H27" s="51">
        <f t="shared" si="0"/>
        <v>8</v>
      </c>
      <c r="I27" s="50"/>
      <c r="J27" s="54"/>
      <c r="K27" s="50"/>
      <c r="L27" s="50"/>
      <c r="M27" s="50"/>
      <c r="N27" s="50"/>
      <c r="O27" s="50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</row>
    <row r="28" spans="1:31">
      <c r="A28" s="53">
        <v>21</v>
      </c>
      <c r="B28" s="54" t="str">
        <f>IF(AND(Calendrier!F24&gt;0),(Calendrier!F24),(""))</f>
        <v/>
      </c>
      <c r="C28" s="50"/>
      <c r="D28" s="50"/>
      <c r="E28" s="50"/>
      <c r="F28" s="50"/>
      <c r="G28" s="50"/>
      <c r="H28" s="51">
        <f t="shared" si="0"/>
        <v>8</v>
      </c>
      <c r="I28" s="50"/>
      <c r="J28" s="50"/>
      <c r="K28" s="50"/>
      <c r="L28" s="50"/>
      <c r="M28" s="50"/>
      <c r="N28" s="50"/>
      <c r="O28" s="50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</row>
    <row r="29" spans="1:31">
      <c r="A29" s="53">
        <v>22</v>
      </c>
      <c r="B29" s="54" t="str">
        <f>IF(AND(Calendrier!F25&gt;0),(Calendrier!F25),(""))</f>
        <v/>
      </c>
      <c r="C29" s="50"/>
      <c r="D29" s="50"/>
      <c r="E29" s="50"/>
      <c r="F29" s="50"/>
      <c r="G29" s="50"/>
      <c r="H29" s="51">
        <f t="shared" si="0"/>
        <v>8</v>
      </c>
      <c r="I29" s="50"/>
      <c r="J29" s="50"/>
      <c r="K29" s="50"/>
      <c r="L29" s="50"/>
      <c r="M29" s="50"/>
      <c r="N29" s="50"/>
      <c r="O29" s="50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</row>
    <row r="30" spans="1:31">
      <c r="A30" s="49">
        <v>23</v>
      </c>
      <c r="B30" s="54" t="str">
        <f>IF(AND(Calendrier!F26&gt;0),(Calendrier!F26),(""))</f>
        <v/>
      </c>
      <c r="C30" s="50"/>
      <c r="D30" s="50"/>
      <c r="E30" s="50"/>
      <c r="F30" s="50"/>
      <c r="G30" s="50"/>
      <c r="H30" s="51">
        <f t="shared" si="0"/>
        <v>8</v>
      </c>
      <c r="I30" s="50"/>
      <c r="J30" s="54"/>
      <c r="K30" s="50"/>
      <c r="L30" s="50"/>
      <c r="M30" s="50"/>
      <c r="N30" s="50"/>
      <c r="O30" s="50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</row>
    <row r="31" spans="1:31">
      <c r="A31" s="49">
        <v>24</v>
      </c>
      <c r="B31" s="54" t="str">
        <f>IF(AND(Calendrier!F27&gt;0),(Calendrier!F27),(""))</f>
        <v/>
      </c>
      <c r="C31" s="50"/>
      <c r="D31" s="50"/>
      <c r="E31" s="50"/>
      <c r="F31" s="50"/>
      <c r="G31" s="50"/>
      <c r="H31" s="51">
        <f t="shared" si="0"/>
        <v>8</v>
      </c>
      <c r="I31" s="50"/>
      <c r="J31" s="50"/>
      <c r="K31" s="50"/>
      <c r="L31" s="50"/>
      <c r="M31" s="50"/>
      <c r="N31" s="50"/>
      <c r="O31" s="50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</row>
    <row r="32" spans="1:31">
      <c r="A32" s="49">
        <v>25</v>
      </c>
      <c r="B32" s="54" t="str">
        <f>IF(AND(Calendrier!F28&gt;0),(Calendrier!F28),(""))</f>
        <v/>
      </c>
      <c r="C32" s="50"/>
      <c r="D32" s="50"/>
      <c r="E32" s="50"/>
      <c r="F32" s="50"/>
      <c r="G32" s="50"/>
      <c r="H32" s="51">
        <f t="shared" si="0"/>
        <v>8</v>
      </c>
      <c r="I32" s="50"/>
      <c r="J32" s="54"/>
      <c r="K32" s="50"/>
      <c r="L32" s="50"/>
      <c r="M32" s="50"/>
      <c r="N32" s="50"/>
      <c r="O32" s="50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</row>
    <row r="33" spans="1:31">
      <c r="A33" s="53">
        <v>26</v>
      </c>
      <c r="B33" s="54" t="str">
        <f>IF(AND(Calendrier!F29&gt;0),(Calendrier!F29),(""))</f>
        <v/>
      </c>
      <c r="C33" s="50"/>
      <c r="D33" s="50"/>
      <c r="E33" s="50"/>
      <c r="F33" s="50"/>
      <c r="G33" s="50"/>
      <c r="H33" s="51">
        <f t="shared" si="0"/>
        <v>8</v>
      </c>
      <c r="I33" s="50"/>
      <c r="J33" s="50"/>
      <c r="K33" s="50"/>
      <c r="L33" s="50"/>
      <c r="M33" s="50"/>
      <c r="N33" s="50"/>
      <c r="O33" s="50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</row>
    <row r="34" spans="1:31">
      <c r="A34" s="53">
        <v>27</v>
      </c>
      <c r="B34" s="54" t="str">
        <f>IF(AND(Calendrier!F30&gt;0),(Calendrier!F30),(""))</f>
        <v/>
      </c>
      <c r="C34" s="50"/>
      <c r="D34" s="50"/>
      <c r="E34" s="50"/>
      <c r="F34" s="50"/>
      <c r="G34" s="50"/>
      <c r="H34" s="51">
        <f t="shared" si="0"/>
        <v>8</v>
      </c>
      <c r="I34" s="50"/>
      <c r="J34" s="54"/>
      <c r="K34" s="50"/>
      <c r="L34" s="50"/>
      <c r="M34" s="50"/>
      <c r="N34" s="50"/>
      <c r="O34" s="50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</row>
    <row r="35" spans="1:31">
      <c r="A35" s="53">
        <v>28</v>
      </c>
      <c r="B35" s="54" t="str">
        <f>IF(AND(Calendrier!F31&gt;0),(Calendrier!F31),(""))</f>
        <v/>
      </c>
      <c r="C35" s="50"/>
      <c r="D35" s="50"/>
      <c r="E35" s="50"/>
      <c r="F35" s="50"/>
      <c r="G35" s="50"/>
      <c r="H35" s="51">
        <f t="shared" si="0"/>
        <v>8</v>
      </c>
      <c r="I35" s="50"/>
      <c r="J35" s="50"/>
      <c r="K35" s="50"/>
      <c r="L35" s="50"/>
      <c r="M35" s="50"/>
      <c r="N35" s="50"/>
      <c r="O35" s="50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</row>
    <row r="36" spans="1:31">
      <c r="A36" s="49">
        <v>29</v>
      </c>
      <c r="B36" s="54" t="str">
        <f>IF(AND(Calendrier!F32&gt;0),(Calendrier!F32),(""))</f>
        <v/>
      </c>
      <c r="C36" s="50"/>
      <c r="D36" s="50"/>
      <c r="E36" s="50"/>
      <c r="F36" s="50"/>
      <c r="G36" s="50"/>
      <c r="H36" s="51">
        <f t="shared" si="0"/>
        <v>8</v>
      </c>
      <c r="I36" s="50"/>
      <c r="J36" s="50"/>
      <c r="K36" s="50"/>
      <c r="L36" s="50"/>
      <c r="M36" s="50"/>
      <c r="N36" s="50"/>
      <c r="O36" s="50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</row>
    <row r="37" spans="1:31">
      <c r="A37" s="49"/>
      <c r="B37" s="54" t="str">
        <f>IF(AND(Calendrier!F34&gt;0),(Calendrier!F34),(""))</f>
        <v/>
      </c>
      <c r="C37" s="50"/>
      <c r="D37" s="50"/>
      <c r="E37" s="50"/>
      <c r="F37" s="50"/>
      <c r="G37" s="50"/>
      <c r="H37" s="51"/>
      <c r="I37" s="50"/>
      <c r="J37" s="54"/>
      <c r="K37" s="50"/>
      <c r="L37" s="50"/>
      <c r="M37" s="50"/>
      <c r="N37" s="50"/>
      <c r="O37" s="50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</row>
    <row r="38" spans="1:31">
      <c r="A38" s="166" t="s">
        <v>43</v>
      </c>
      <c r="B38" s="166"/>
      <c r="C38" s="166"/>
      <c r="D38" s="166"/>
      <c r="E38" s="166"/>
      <c r="F38" s="166"/>
      <c r="G38" s="56"/>
      <c r="H38" s="57">
        <f>SUM(H8:H37)</f>
        <v>232</v>
      </c>
      <c r="I38" s="57"/>
      <c r="J38" s="79"/>
      <c r="K38" s="58"/>
      <c r="L38" s="58"/>
      <c r="M38" s="59" t="s">
        <v>44</v>
      </c>
      <c r="N38" s="59"/>
      <c r="O38" s="59"/>
      <c r="P38" s="60"/>
    </row>
    <row r="39" spans="1:31">
      <c r="A39" s="61"/>
      <c r="B39"/>
      <c r="C39" s="61"/>
      <c r="D39" s="61"/>
      <c r="E39" s="61"/>
      <c r="F39" s="61"/>
      <c r="G39" s="61"/>
      <c r="H39" s="80"/>
      <c r="I39" s="60"/>
      <c r="J39" s="74"/>
      <c r="K39" s="80"/>
      <c r="L39"/>
      <c r="M39" s="62"/>
      <c r="N39" s="63"/>
      <c r="O39" s="64"/>
      <c r="P39" s="60"/>
    </row>
    <row r="40" spans="1:31">
      <c r="A40" s="61"/>
      <c r="B40"/>
      <c r="C40" s="61"/>
      <c r="D40" s="61"/>
      <c r="E40" s="61"/>
      <c r="F40" s="61"/>
      <c r="G40" s="167"/>
      <c r="H40" s="167"/>
      <c r="I40" s="167"/>
      <c r="J40" s="78"/>
      <c r="K40" s="60"/>
      <c r="L40"/>
      <c r="M40" s="62"/>
      <c r="N40" s="63"/>
      <c r="O40" s="64"/>
      <c r="P40"/>
    </row>
    <row r="41" spans="1:31">
      <c r="A41"/>
      <c r="B41"/>
      <c r="C41"/>
      <c r="D41"/>
      <c r="E41"/>
      <c r="F41"/>
      <c r="G41"/>
      <c r="H41"/>
      <c r="I41"/>
      <c r="J41"/>
      <c r="K41"/>
      <c r="L41"/>
      <c r="M41" s="65"/>
      <c r="N41" s="66"/>
      <c r="O41" s="67"/>
      <c r="P41"/>
    </row>
    <row r="42" spans="1:31">
      <c r="E42" s="68"/>
      <c r="F42" s="68"/>
      <c r="G42" s="68"/>
      <c r="H42" s="69"/>
      <c r="I42" s="70"/>
    </row>
    <row r="43" spans="1:31">
      <c r="H43" s="71"/>
      <c r="I43" s="70"/>
    </row>
    <row r="44" spans="1:31">
      <c r="E44" s="68"/>
      <c r="F44" s="68"/>
      <c r="G44" s="68"/>
      <c r="H44" s="72"/>
      <c r="I44" s="70"/>
    </row>
    <row r="45" spans="1:31">
      <c r="E45" s="68"/>
      <c r="F45" s="68"/>
      <c r="G45" s="68"/>
      <c r="H45" s="69"/>
      <c r="I45" s="70"/>
    </row>
    <row r="46" spans="1:31">
      <c r="H46" s="71"/>
      <c r="I46" s="70"/>
    </row>
    <row r="47" spans="1:31">
      <c r="E47" s="68"/>
      <c r="F47" s="68"/>
      <c r="G47" s="68"/>
      <c r="H47" s="72"/>
      <c r="I47" s="70"/>
    </row>
    <row r="48" spans="1:31">
      <c r="E48" s="68"/>
      <c r="F48" s="68"/>
      <c r="G48" s="68"/>
      <c r="H48" s="69"/>
      <c r="I48" s="70"/>
    </row>
    <row r="49" spans="5:10">
      <c r="H49" s="71"/>
      <c r="I49" s="73"/>
    </row>
    <row r="50" spans="5:10">
      <c r="H50" s="71"/>
    </row>
    <row r="51" spans="5:10">
      <c r="H51" s="71"/>
    </row>
    <row r="52" spans="5:10">
      <c r="H52" s="71"/>
    </row>
    <row r="53" spans="5:10">
      <c r="H53" s="71"/>
    </row>
    <row r="54" spans="5:10">
      <c r="H54" s="71"/>
    </row>
    <row r="55" spans="5:10">
      <c r="E55" s="68"/>
      <c r="F55" s="68"/>
      <c r="G55" s="68"/>
      <c r="H55" s="72"/>
      <c r="I55" s="74"/>
    </row>
    <row r="56" spans="5:10">
      <c r="E56" s="68"/>
      <c r="F56" s="68"/>
      <c r="G56" s="68"/>
      <c r="H56" s="69"/>
      <c r="I56" s="70"/>
    </row>
    <row r="57" spans="5:10">
      <c r="H57" s="71"/>
      <c r="I57" s="70"/>
    </row>
    <row r="58" spans="5:10">
      <c r="E58" s="68"/>
      <c r="F58" s="68"/>
      <c r="G58" s="68"/>
      <c r="H58" s="72"/>
      <c r="I58" s="70"/>
    </row>
    <row r="59" spans="5:10">
      <c r="E59" s="68"/>
      <c r="F59" s="68"/>
      <c r="G59" s="68"/>
      <c r="H59" s="69"/>
      <c r="I59" s="70"/>
      <c r="J59" s="68"/>
    </row>
    <row r="60" spans="5:10">
      <c r="H60" s="71"/>
      <c r="I60" s="70"/>
    </row>
    <row r="61" spans="5:10">
      <c r="E61" s="68"/>
      <c r="F61" s="68"/>
      <c r="G61" s="68"/>
      <c r="H61" s="72"/>
      <c r="I61" s="70"/>
    </row>
    <row r="62" spans="5:10">
      <c r="E62" s="68"/>
      <c r="F62" s="68"/>
      <c r="G62" s="68"/>
      <c r="H62" s="69"/>
      <c r="I62" s="70"/>
    </row>
    <row r="63" spans="5:10">
      <c r="H63" s="71"/>
      <c r="I63" s="70"/>
    </row>
    <row r="64" spans="5:10">
      <c r="E64" s="68"/>
      <c r="F64" s="68"/>
      <c r="G64" s="68"/>
      <c r="H64" s="72"/>
      <c r="I64" s="70"/>
    </row>
    <row r="65" spans="5:10">
      <c r="E65" s="68"/>
      <c r="F65" s="68"/>
      <c r="G65" s="68"/>
      <c r="H65" s="69"/>
      <c r="I65" s="70"/>
    </row>
    <row r="66" spans="5:10">
      <c r="H66" s="71"/>
      <c r="I66" s="70"/>
    </row>
    <row r="67" spans="5:10">
      <c r="E67" s="68"/>
      <c r="F67" s="68"/>
      <c r="G67" s="68"/>
      <c r="H67" s="72"/>
      <c r="I67" s="70"/>
    </row>
    <row r="68" spans="5:10">
      <c r="E68" s="68"/>
      <c r="F68" s="68"/>
      <c r="G68" s="68"/>
      <c r="H68" s="69"/>
      <c r="I68" s="70"/>
    </row>
    <row r="69" spans="5:10">
      <c r="H69" s="71"/>
      <c r="I69" s="73"/>
    </row>
    <row r="70" spans="5:10">
      <c r="H70" s="71"/>
    </row>
    <row r="71" spans="5:10">
      <c r="H71" s="71"/>
    </row>
    <row r="72" spans="5:10">
      <c r="H72" s="71"/>
    </row>
    <row r="73" spans="5:10">
      <c r="H73" s="71"/>
    </row>
    <row r="74" spans="5:10">
      <c r="H74" s="71"/>
    </row>
    <row r="75" spans="5:10">
      <c r="E75" s="68"/>
      <c r="F75" s="68"/>
      <c r="G75" s="68"/>
      <c r="H75" s="72"/>
      <c r="I75" s="74"/>
    </row>
    <row r="76" spans="5:10">
      <c r="E76" s="68"/>
      <c r="F76" s="68"/>
      <c r="G76" s="68"/>
      <c r="H76" s="69"/>
      <c r="I76" s="70"/>
    </row>
    <row r="77" spans="5:10">
      <c r="H77" s="71"/>
      <c r="I77" s="70"/>
    </row>
    <row r="78" spans="5:10">
      <c r="E78" s="68"/>
      <c r="F78" s="68"/>
      <c r="G78" s="68"/>
      <c r="H78" s="72"/>
      <c r="I78" s="70"/>
    </row>
    <row r="79" spans="5:10">
      <c r="E79" s="68"/>
      <c r="F79" s="68"/>
      <c r="G79" s="68"/>
      <c r="H79" s="69"/>
      <c r="I79" s="70"/>
      <c r="J79" s="68"/>
    </row>
    <row r="80" spans="5:10">
      <c r="H80" s="71"/>
      <c r="I80" s="70"/>
    </row>
    <row r="81" spans="5:10">
      <c r="E81" s="68"/>
      <c r="F81" s="68"/>
      <c r="G81" s="68"/>
      <c r="H81" s="72"/>
      <c r="I81" s="70"/>
    </row>
    <row r="82" spans="5:10">
      <c r="E82" s="68"/>
      <c r="F82" s="68"/>
      <c r="G82" s="68"/>
      <c r="H82" s="69"/>
      <c r="I82" s="70"/>
    </row>
    <row r="83" spans="5:10">
      <c r="H83" s="71"/>
      <c r="I83" s="70"/>
    </row>
    <row r="84" spans="5:10">
      <c r="E84" s="68"/>
      <c r="F84" s="68"/>
      <c r="G84" s="68"/>
      <c r="H84" s="72"/>
      <c r="I84" s="70"/>
    </row>
    <row r="85" spans="5:10">
      <c r="E85" s="68"/>
      <c r="F85" s="68"/>
      <c r="G85" s="68"/>
      <c r="H85" s="69"/>
      <c r="I85" s="70"/>
    </row>
    <row r="86" spans="5:10">
      <c r="I86" s="70"/>
    </row>
    <row r="87" spans="5:10">
      <c r="E87" s="68"/>
      <c r="F87" s="68"/>
      <c r="G87" s="68"/>
      <c r="H87" s="72"/>
      <c r="I87" s="70"/>
    </row>
    <row r="88" spans="5:10">
      <c r="E88" s="68"/>
      <c r="F88" s="68"/>
      <c r="G88" s="68"/>
      <c r="H88" s="69"/>
      <c r="I88" s="70"/>
    </row>
    <row r="89" spans="5:10">
      <c r="E89" s="68"/>
      <c r="F89" s="68"/>
      <c r="G89" s="68"/>
      <c r="H89" s="69"/>
      <c r="I89" s="70"/>
    </row>
    <row r="90" spans="5:10">
      <c r="E90" s="68"/>
      <c r="F90" s="68"/>
      <c r="G90" s="68"/>
      <c r="H90" s="69"/>
      <c r="I90" s="73"/>
      <c r="J90" s="73"/>
    </row>
    <row r="91" spans="5:10" ht="15">
      <c r="I91" s="75"/>
      <c r="J91" s="68"/>
    </row>
    <row r="97" spans="10:10">
      <c r="J97" s="73"/>
    </row>
  </sheetData>
  <mergeCells count="3">
    <mergeCell ref="C5:F5"/>
    <mergeCell ref="A38:F38"/>
    <mergeCell ref="G40:I40"/>
  </mergeCells>
  <phoneticPr fontId="2" type="noConversion"/>
  <conditionalFormatting sqref="H8:H37">
    <cfRule type="cellIs" priority="1" stopIfTrue="1" operator="equal">
      <formula>mDF</formula>
    </cfRule>
    <cfRule type="expression" dxfId="105" priority="2" stopIfTrue="1">
      <formula>G8="Dimanche"</formula>
    </cfRule>
    <cfRule type="expression" dxfId="104" priority="3" stopIfTrue="1">
      <formula>G8="Samedi"</formula>
    </cfRule>
  </conditionalFormatting>
  <conditionalFormatting sqref="J34 J18 J25 J32 J9 J16 J23 J30 J37 J13 J20 J27 J11">
    <cfRule type="cellIs" priority="4" stopIfTrue="1" operator="equal">
      <formula>mDF</formula>
    </cfRule>
    <cfRule type="expression" dxfId="103" priority="5" stopIfTrue="1">
      <formula>K9="Dimanche"</formula>
    </cfRule>
    <cfRule type="expression" dxfId="102" priority="6" stopIfTrue="1">
      <formula>K9="Samedi"</formula>
    </cfRule>
  </conditionalFormatting>
  <conditionalFormatting sqref="I42:I48 I75:I89 I55:I68 I91">
    <cfRule type="cellIs" dxfId="101" priority="7" stopIfTrue="1" operator="lessThan">
      <formula>0</formula>
    </cfRule>
  </conditionalFormatting>
  <conditionalFormatting sqref="B8:B37">
    <cfRule type="cellIs" priority="8" stopIfTrue="1" operator="equal">
      <formula>mDF</formula>
    </cfRule>
    <cfRule type="expression" dxfId="100" priority="9" stopIfTrue="1">
      <formula>K8="Dimanche"</formula>
    </cfRule>
    <cfRule type="expression" dxfId="99" priority="10" stopIfTrue="1">
      <formula>K8="Samedi"</formula>
    </cfRule>
  </conditionalFormatting>
  <conditionalFormatting sqref="A1:A41 B38:P41 B1:M7 O1:P7 N1:N4 N6:N7">
    <cfRule type="cellIs" dxfId="98" priority="11" stopIfTrue="1" operator="equal">
      <formula>0.340277777777778</formula>
    </cfRule>
  </conditionalFormatting>
  <conditionalFormatting sqref="N5">
    <cfRule type="cellIs" dxfId="97" priority="12" stopIfTrue="1" operator="equal">
      <formula>"VT"</formula>
    </cfRule>
    <cfRule type="cellIs" dxfId="96" priority="13" stopIfTrue="1" operator="equal">
      <formula>"Dimanche"</formula>
    </cfRule>
    <cfRule type="cellIs" dxfId="95" priority="14" stopIfTrue="1" operator="equal">
      <formula>"Vendredi"</formula>
    </cfRule>
  </conditionalFormatting>
  <conditionalFormatting sqref="C8:G37 I8:I37 K8:AE37 J31 J10 J17 J24 J8 J28:J29 J14:J15 J21:J22 J12 J19 J26 J33 J35:J36">
    <cfRule type="cellIs" priority="15" stopIfTrue="1" operator="equal">
      <formula>mDF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46"/>
  </sheetPr>
  <dimension ref="A1:AE98"/>
  <sheetViews>
    <sheetView workbookViewId="0">
      <selection activeCell="E2" sqref="E2"/>
    </sheetView>
  </sheetViews>
  <sheetFormatPr baseColWidth="10" defaultRowHeight="12.75"/>
  <cols>
    <col min="1" max="9" width="11.42578125" style="10"/>
    <col min="10" max="10" width="13" style="10" bestFit="1" customWidth="1"/>
    <col min="11" max="13" width="11.42578125" style="10"/>
    <col min="14" max="14" width="13" style="10" bestFit="1" customWidth="1"/>
    <col min="15" max="16384" width="11.42578125" style="10"/>
  </cols>
  <sheetData>
    <row r="1" spans="1:31">
      <c r="A1" s="25"/>
      <c r="B1" s="25"/>
      <c r="C1" s="25"/>
      <c r="D1" s="25"/>
      <c r="E1" s="25"/>
      <c r="F1" s="26"/>
      <c r="G1" s="26"/>
      <c r="H1" s="26"/>
      <c r="I1" s="26"/>
      <c r="J1" s="26"/>
      <c r="K1" s="26"/>
      <c r="L1" s="26"/>
      <c r="M1" s="26"/>
      <c r="N1" s="26"/>
      <c r="O1" s="27"/>
      <c r="P1"/>
    </row>
    <row r="2" spans="1:31">
      <c r="A2" s="24"/>
      <c r="B2"/>
      <c r="C2" s="2"/>
      <c r="D2" s="2"/>
      <c r="E2" s="28"/>
      <c r="F2" s="29"/>
      <c r="G2" s="24" t="s">
        <v>51</v>
      </c>
      <c r="H2"/>
      <c r="I2" s="29"/>
      <c r="J2" s="29"/>
      <c r="K2" s="29"/>
      <c r="L2" s="29"/>
      <c r="M2" s="29"/>
      <c r="N2" s="4"/>
      <c r="O2" s="29"/>
      <c r="P2"/>
    </row>
    <row r="3" spans="1:31">
      <c r="A3" s="24" t="s">
        <v>28</v>
      </c>
      <c r="B3" s="24"/>
      <c r="C3" s="15"/>
      <c r="D3" s="30"/>
      <c r="E3" s="31" t="s">
        <v>29</v>
      </c>
      <c r="F3" s="32"/>
      <c r="G3" s="32"/>
      <c r="H3"/>
      <c r="I3"/>
      <c r="J3" s="32"/>
      <c r="K3" s="32"/>
      <c r="L3"/>
      <c r="M3" s="32"/>
      <c r="N3" s="4" t="s">
        <v>30</v>
      </c>
      <c r="O3" s="33"/>
      <c r="P3"/>
    </row>
    <row r="4" spans="1:31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/>
    </row>
    <row r="5" spans="1:31" ht="78.75">
      <c r="A5" s="35"/>
      <c r="B5" s="36" t="s">
        <v>31</v>
      </c>
      <c r="C5" s="163" t="s">
        <v>32</v>
      </c>
      <c r="D5" s="164"/>
      <c r="E5" s="164"/>
      <c r="F5" s="165"/>
      <c r="G5" s="37" t="s">
        <v>33</v>
      </c>
      <c r="H5" s="37" t="s">
        <v>34</v>
      </c>
      <c r="I5" s="37" t="s">
        <v>35</v>
      </c>
      <c r="J5" s="37" t="s">
        <v>36</v>
      </c>
      <c r="K5" s="38" t="s">
        <v>37</v>
      </c>
      <c r="L5" s="36"/>
      <c r="M5" s="39" t="s">
        <v>38</v>
      </c>
      <c r="N5" s="76" t="s">
        <v>2</v>
      </c>
      <c r="O5" s="40"/>
      <c r="P5"/>
    </row>
    <row r="6" spans="1:31">
      <c r="A6" s="41"/>
      <c r="B6" s="36"/>
      <c r="C6" s="42" t="s">
        <v>39</v>
      </c>
      <c r="D6" s="42"/>
      <c r="E6" s="42" t="s">
        <v>40</v>
      </c>
      <c r="F6" s="42"/>
      <c r="G6" s="37"/>
      <c r="H6" s="37"/>
      <c r="I6" s="37"/>
      <c r="J6" s="37"/>
      <c r="K6" s="38"/>
      <c r="L6" s="43"/>
      <c r="M6" s="44"/>
      <c r="N6" s="45"/>
      <c r="O6" s="46"/>
      <c r="P6"/>
    </row>
    <row r="7" spans="1:31">
      <c r="A7" s="41"/>
      <c r="B7" s="47"/>
      <c r="C7" s="48" t="s">
        <v>41</v>
      </c>
      <c r="D7" s="48" t="s">
        <v>42</v>
      </c>
      <c r="E7" s="48" t="s">
        <v>41</v>
      </c>
      <c r="F7" s="48" t="s">
        <v>42</v>
      </c>
      <c r="G7" s="37"/>
      <c r="H7" s="37"/>
      <c r="I7" s="37"/>
      <c r="J7" s="37"/>
      <c r="K7" s="38"/>
      <c r="L7" s="36"/>
      <c r="M7" s="7"/>
      <c r="N7" s="7"/>
      <c r="O7" s="7"/>
      <c r="P7"/>
    </row>
    <row r="8" spans="1:31">
      <c r="A8" s="49">
        <v>1</v>
      </c>
      <c r="B8" s="54" t="str">
        <f>IF(AND(Calendrier!I4&gt;0),(Calendrier!I4),(""))</f>
        <v/>
      </c>
      <c r="C8" s="50"/>
      <c r="D8" s="50"/>
      <c r="E8" s="50"/>
      <c r="F8" s="50"/>
      <c r="G8" s="50"/>
      <c r="H8" s="51">
        <f t="shared" ref="H8:H38" si="0">IF(B8="1/2c",4,IF(B8="",8,""))</f>
        <v>8</v>
      </c>
      <c r="I8" s="50"/>
      <c r="J8" s="50"/>
      <c r="K8" s="50"/>
      <c r="L8" s="50"/>
      <c r="M8" s="50"/>
      <c r="N8" s="50"/>
      <c r="O8" s="50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</row>
    <row r="9" spans="1:31">
      <c r="A9" s="49">
        <v>2</v>
      </c>
      <c r="B9" s="54" t="str">
        <f>IF(AND(Calendrier!I5&gt;0),(Calendrier!I5),(""))</f>
        <v/>
      </c>
      <c r="C9" s="50"/>
      <c r="D9" s="50"/>
      <c r="E9" s="50"/>
      <c r="F9" s="50"/>
      <c r="G9" s="50"/>
      <c r="H9" s="51">
        <f t="shared" si="0"/>
        <v>8</v>
      </c>
      <c r="I9" s="50"/>
      <c r="J9" s="54"/>
      <c r="K9" s="50"/>
      <c r="L9" s="50"/>
      <c r="M9" s="50"/>
      <c r="N9" s="50"/>
      <c r="O9" s="50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</row>
    <row r="10" spans="1:31">
      <c r="A10" s="49">
        <v>3</v>
      </c>
      <c r="B10" s="54" t="str">
        <f>IF(AND(Calendrier!I6&gt;0),(Calendrier!I6),(""))</f>
        <v/>
      </c>
      <c r="C10" s="50"/>
      <c r="D10" s="50"/>
      <c r="E10" s="50"/>
      <c r="F10" s="50"/>
      <c r="G10" s="50"/>
      <c r="H10" s="51">
        <f t="shared" si="0"/>
        <v>8</v>
      </c>
      <c r="I10" s="50"/>
      <c r="J10" s="50"/>
      <c r="K10" s="50"/>
      <c r="L10" s="50"/>
      <c r="M10" s="50"/>
      <c r="N10" s="50"/>
      <c r="O10" s="50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</row>
    <row r="11" spans="1:31">
      <c r="A11" s="49">
        <v>4</v>
      </c>
      <c r="B11" s="54" t="str">
        <f>IF(AND(Calendrier!I7&gt;0),(Calendrier!I7),(""))</f>
        <v/>
      </c>
      <c r="C11" s="50"/>
      <c r="D11" s="50"/>
      <c r="E11" s="50"/>
      <c r="F11" s="50"/>
      <c r="G11" s="50"/>
      <c r="H11" s="51">
        <f t="shared" si="0"/>
        <v>8</v>
      </c>
      <c r="I11" s="50"/>
      <c r="J11" s="54"/>
      <c r="K11" s="50"/>
      <c r="L11" s="50"/>
      <c r="M11" s="50"/>
      <c r="N11" s="50"/>
      <c r="O11" s="50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</row>
    <row r="12" spans="1:31">
      <c r="A12" s="53">
        <v>5</v>
      </c>
      <c r="B12" s="54" t="str">
        <f>IF(AND(Calendrier!I8&gt;0),(Calendrier!I8),(""))</f>
        <v/>
      </c>
      <c r="C12" s="50"/>
      <c r="D12" s="50"/>
      <c r="E12" s="50"/>
      <c r="F12" s="50"/>
      <c r="G12" s="50"/>
      <c r="H12" s="51">
        <f t="shared" si="0"/>
        <v>8</v>
      </c>
      <c r="I12" s="50"/>
      <c r="J12" s="50"/>
      <c r="K12" s="50"/>
      <c r="L12" s="50"/>
      <c r="M12" s="50"/>
      <c r="N12" s="50"/>
      <c r="O12" s="50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</row>
    <row r="13" spans="1:31">
      <c r="A13" s="53">
        <v>6</v>
      </c>
      <c r="B13" s="54" t="str">
        <f>IF(AND(Calendrier!I9&gt;0),(Calendrier!I9),(""))</f>
        <v/>
      </c>
      <c r="C13" s="50"/>
      <c r="D13" s="50"/>
      <c r="E13" s="50"/>
      <c r="F13" s="50"/>
      <c r="G13" s="50"/>
      <c r="H13" s="51">
        <f t="shared" si="0"/>
        <v>8</v>
      </c>
      <c r="I13" s="50"/>
      <c r="J13" s="54"/>
      <c r="K13" s="50"/>
      <c r="L13" s="50"/>
      <c r="M13" s="50"/>
      <c r="N13" s="50"/>
      <c r="O13" s="50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</row>
    <row r="14" spans="1:31">
      <c r="A14" s="49">
        <v>7</v>
      </c>
      <c r="B14" s="54" t="str">
        <f>IF(AND(Calendrier!I10&gt;0),(Calendrier!I10),(""))</f>
        <v/>
      </c>
      <c r="C14" s="50"/>
      <c r="D14" s="50"/>
      <c r="E14" s="50"/>
      <c r="F14" s="50"/>
      <c r="G14" s="50"/>
      <c r="H14" s="51">
        <f t="shared" si="0"/>
        <v>8</v>
      </c>
      <c r="I14" s="50"/>
      <c r="J14" s="50"/>
      <c r="K14" s="50"/>
      <c r="L14" s="50"/>
      <c r="M14" s="50"/>
      <c r="N14" s="50"/>
      <c r="O14" s="50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</row>
    <row r="15" spans="1:31">
      <c r="A15" s="49">
        <v>8</v>
      </c>
      <c r="B15" s="54" t="str">
        <f>IF(AND(Calendrier!I11&gt;0),(Calendrier!I11),(""))</f>
        <v/>
      </c>
      <c r="C15" s="50"/>
      <c r="D15" s="50"/>
      <c r="E15" s="50"/>
      <c r="F15" s="50"/>
      <c r="G15" s="50"/>
      <c r="H15" s="51">
        <f t="shared" si="0"/>
        <v>8</v>
      </c>
      <c r="I15" s="50"/>
      <c r="J15" s="50"/>
      <c r="K15" s="50"/>
      <c r="L15" s="50"/>
      <c r="M15" s="50"/>
      <c r="N15" s="50"/>
      <c r="O15" s="50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</row>
    <row r="16" spans="1:31">
      <c r="A16" s="49">
        <v>9</v>
      </c>
      <c r="B16" s="54" t="str">
        <f>IF(AND(Calendrier!I12&gt;0),(Calendrier!I12),(""))</f>
        <v/>
      </c>
      <c r="C16" s="50"/>
      <c r="D16" s="50"/>
      <c r="E16" s="50"/>
      <c r="F16" s="50"/>
      <c r="G16" s="50"/>
      <c r="H16" s="51">
        <f t="shared" si="0"/>
        <v>8</v>
      </c>
      <c r="I16" s="50"/>
      <c r="J16" s="54"/>
      <c r="K16" s="50"/>
      <c r="L16" s="50"/>
      <c r="M16" s="50"/>
      <c r="N16" s="50"/>
      <c r="O16" s="50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</row>
    <row r="17" spans="1:31">
      <c r="A17" s="49">
        <v>10</v>
      </c>
      <c r="B17" s="54" t="str">
        <f>IF(AND(Calendrier!I13&gt;0),(Calendrier!I13),(""))</f>
        <v/>
      </c>
      <c r="C17" s="50"/>
      <c r="D17" s="50"/>
      <c r="E17" s="50"/>
      <c r="F17" s="50"/>
      <c r="G17" s="50"/>
      <c r="H17" s="51">
        <f t="shared" si="0"/>
        <v>8</v>
      </c>
      <c r="I17" s="50"/>
      <c r="J17" s="50"/>
      <c r="K17" s="50"/>
      <c r="L17" s="50"/>
      <c r="M17" s="50"/>
      <c r="N17" s="50"/>
      <c r="O17" s="50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</row>
    <row r="18" spans="1:31">
      <c r="A18" s="49">
        <v>11</v>
      </c>
      <c r="B18" s="54" t="str">
        <f>IF(AND(Calendrier!I14&gt;0),(Calendrier!I14),(""))</f>
        <v/>
      </c>
      <c r="C18" s="50"/>
      <c r="D18" s="50"/>
      <c r="E18" s="50"/>
      <c r="F18" s="50"/>
      <c r="G18" s="50"/>
      <c r="H18" s="51">
        <f t="shared" si="0"/>
        <v>8</v>
      </c>
      <c r="I18" s="50"/>
      <c r="J18" s="54"/>
      <c r="K18" s="50"/>
      <c r="L18" s="50"/>
      <c r="M18" s="50"/>
      <c r="N18" s="50"/>
      <c r="O18" s="50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</row>
    <row r="19" spans="1:31">
      <c r="A19" s="53">
        <v>12</v>
      </c>
      <c r="B19" s="54" t="str">
        <f>IF(AND(Calendrier!I15&gt;0),(Calendrier!I15),(""))</f>
        <v/>
      </c>
      <c r="C19" s="50"/>
      <c r="D19" s="50"/>
      <c r="E19" s="50"/>
      <c r="F19" s="50"/>
      <c r="G19" s="50"/>
      <c r="H19" s="51">
        <f t="shared" si="0"/>
        <v>8</v>
      </c>
      <c r="I19" s="50"/>
      <c r="J19" s="50"/>
      <c r="K19" s="50"/>
      <c r="L19" s="50"/>
      <c r="M19" s="50"/>
      <c r="N19" s="50"/>
      <c r="O19" s="50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</row>
    <row r="20" spans="1:31">
      <c r="A20" s="53">
        <v>13</v>
      </c>
      <c r="B20" s="54" t="str">
        <f>IF(AND(Calendrier!I16&gt;0),(Calendrier!I16),(""))</f>
        <v/>
      </c>
      <c r="C20" s="50"/>
      <c r="D20" s="50"/>
      <c r="E20" s="50"/>
      <c r="F20" s="50"/>
      <c r="G20" s="50"/>
      <c r="H20" s="51">
        <f t="shared" si="0"/>
        <v>8</v>
      </c>
      <c r="I20" s="50"/>
      <c r="J20" s="54"/>
      <c r="K20" s="50"/>
      <c r="L20" s="50"/>
      <c r="M20" s="50"/>
      <c r="N20" s="50"/>
      <c r="O20" s="50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</row>
    <row r="21" spans="1:31">
      <c r="A21" s="49">
        <v>14</v>
      </c>
      <c r="B21" s="54" t="str">
        <f>IF(AND(Calendrier!I17&gt;0),(Calendrier!I17),(""))</f>
        <v/>
      </c>
      <c r="C21" s="50"/>
      <c r="D21" s="50"/>
      <c r="E21" s="50"/>
      <c r="F21" s="50"/>
      <c r="G21" s="50"/>
      <c r="H21" s="51">
        <f t="shared" si="0"/>
        <v>8</v>
      </c>
      <c r="I21" s="50"/>
      <c r="J21" s="50"/>
      <c r="K21" s="50"/>
      <c r="L21" s="50"/>
      <c r="M21" s="50"/>
      <c r="N21" s="50"/>
      <c r="O21" s="50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</row>
    <row r="22" spans="1:31">
      <c r="A22" s="49">
        <v>15</v>
      </c>
      <c r="B22" s="54" t="str">
        <f>IF(AND(Calendrier!I18&gt;0),(Calendrier!I18),(""))</f>
        <v/>
      </c>
      <c r="C22" s="50"/>
      <c r="D22" s="50"/>
      <c r="E22" s="50"/>
      <c r="F22" s="50"/>
      <c r="G22" s="50"/>
      <c r="H22" s="51">
        <f t="shared" si="0"/>
        <v>8</v>
      </c>
      <c r="I22" s="50"/>
      <c r="J22" s="50"/>
      <c r="K22" s="50"/>
      <c r="L22" s="50"/>
      <c r="M22" s="50"/>
      <c r="N22" s="50"/>
      <c r="O22" s="50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</row>
    <row r="23" spans="1:31">
      <c r="A23" s="49">
        <v>16</v>
      </c>
      <c r="B23" s="54" t="str">
        <f>IF(AND(Calendrier!I19&gt;0),(Calendrier!I19),(""))</f>
        <v/>
      </c>
      <c r="C23" s="50"/>
      <c r="D23" s="50"/>
      <c r="E23" s="50"/>
      <c r="F23" s="50"/>
      <c r="G23" s="50"/>
      <c r="H23" s="51">
        <f t="shared" si="0"/>
        <v>8</v>
      </c>
      <c r="I23" s="50"/>
      <c r="J23" s="54"/>
      <c r="K23" s="50"/>
      <c r="L23" s="50"/>
      <c r="M23" s="50"/>
      <c r="N23" s="50"/>
      <c r="O23" s="50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</row>
    <row r="24" spans="1:31">
      <c r="A24" s="49">
        <v>17</v>
      </c>
      <c r="B24" s="54" t="str">
        <f>IF(AND(Calendrier!I20&gt;0),(Calendrier!I20),(""))</f>
        <v/>
      </c>
      <c r="C24" s="50"/>
      <c r="D24" s="50"/>
      <c r="E24" s="50"/>
      <c r="F24" s="50"/>
      <c r="G24" s="50"/>
      <c r="H24" s="51">
        <f t="shared" si="0"/>
        <v>8</v>
      </c>
      <c r="I24" s="50"/>
      <c r="J24" s="50"/>
      <c r="K24" s="50"/>
      <c r="L24" s="50"/>
      <c r="M24" s="50"/>
      <c r="N24" s="50"/>
      <c r="O24" s="50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</row>
    <row r="25" spans="1:31">
      <c r="A25" s="49">
        <v>18</v>
      </c>
      <c r="B25" s="54" t="str">
        <f>IF(AND(Calendrier!I21&gt;0),(Calendrier!I21),(""))</f>
        <v/>
      </c>
      <c r="C25" s="50"/>
      <c r="D25" s="50"/>
      <c r="E25" s="50"/>
      <c r="F25" s="50"/>
      <c r="G25" s="50"/>
      <c r="H25" s="51">
        <f t="shared" si="0"/>
        <v>8</v>
      </c>
      <c r="I25" s="50"/>
      <c r="J25" s="54"/>
      <c r="K25" s="50"/>
      <c r="L25" s="50"/>
      <c r="M25" s="50"/>
      <c r="N25" s="50"/>
      <c r="O25" s="50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</row>
    <row r="26" spans="1:31">
      <c r="A26" s="53">
        <v>19</v>
      </c>
      <c r="B26" s="54" t="str">
        <f>IF(AND(Calendrier!I22&gt;0),(Calendrier!I22),(""))</f>
        <v/>
      </c>
      <c r="C26" s="50"/>
      <c r="D26" s="50"/>
      <c r="E26" s="50"/>
      <c r="F26" s="50"/>
      <c r="G26" s="50"/>
      <c r="H26" s="51">
        <f t="shared" si="0"/>
        <v>8</v>
      </c>
      <c r="I26" s="50"/>
      <c r="J26" s="50"/>
      <c r="K26" s="50"/>
      <c r="L26" s="50"/>
      <c r="M26" s="50"/>
      <c r="N26" s="50"/>
      <c r="O26" s="50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</row>
    <row r="27" spans="1:31">
      <c r="A27" s="55">
        <v>20</v>
      </c>
      <c r="B27" s="54" t="str">
        <f>IF(AND(Calendrier!I23&gt;0),(Calendrier!I23),(""))</f>
        <v/>
      </c>
      <c r="C27" s="50"/>
      <c r="D27" s="50"/>
      <c r="E27" s="50"/>
      <c r="F27" s="50"/>
      <c r="G27" s="50"/>
      <c r="H27" s="51">
        <f t="shared" si="0"/>
        <v>8</v>
      </c>
      <c r="I27" s="50"/>
      <c r="J27" s="54"/>
      <c r="K27" s="50"/>
      <c r="L27" s="50"/>
      <c r="M27" s="50"/>
      <c r="N27" s="50"/>
      <c r="O27" s="50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</row>
    <row r="28" spans="1:31">
      <c r="A28" s="53">
        <v>21</v>
      </c>
      <c r="B28" s="54" t="str">
        <f>IF(AND(Calendrier!I24&gt;0),(Calendrier!I24),(""))</f>
        <v/>
      </c>
      <c r="C28" s="50"/>
      <c r="D28" s="50"/>
      <c r="E28" s="50"/>
      <c r="F28" s="50"/>
      <c r="G28" s="50"/>
      <c r="H28" s="51">
        <f t="shared" si="0"/>
        <v>8</v>
      </c>
      <c r="I28" s="50"/>
      <c r="J28" s="50"/>
      <c r="K28" s="50"/>
      <c r="L28" s="50"/>
      <c r="M28" s="50"/>
      <c r="N28" s="50"/>
      <c r="O28" s="50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</row>
    <row r="29" spans="1:31">
      <c r="A29" s="53">
        <v>22</v>
      </c>
      <c r="B29" s="54" t="str">
        <f>IF(AND(Calendrier!I25&gt;0),(Calendrier!I25),(""))</f>
        <v/>
      </c>
      <c r="C29" s="50"/>
      <c r="D29" s="50"/>
      <c r="E29" s="50"/>
      <c r="F29" s="50"/>
      <c r="G29" s="50"/>
      <c r="H29" s="51">
        <f t="shared" si="0"/>
        <v>8</v>
      </c>
      <c r="I29" s="50"/>
      <c r="J29" s="50"/>
      <c r="K29" s="50"/>
      <c r="L29" s="50"/>
      <c r="M29" s="50"/>
      <c r="N29" s="50"/>
      <c r="O29" s="50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</row>
    <row r="30" spans="1:31">
      <c r="A30" s="49">
        <v>23</v>
      </c>
      <c r="B30" s="54" t="str">
        <f>IF(AND(Calendrier!I26&gt;0),(Calendrier!I26),(""))</f>
        <v/>
      </c>
      <c r="C30" s="50"/>
      <c r="D30" s="50"/>
      <c r="E30" s="50"/>
      <c r="F30" s="50"/>
      <c r="G30" s="50"/>
      <c r="H30" s="51">
        <f t="shared" si="0"/>
        <v>8</v>
      </c>
      <c r="I30" s="50"/>
      <c r="J30" s="54"/>
      <c r="K30" s="50"/>
      <c r="L30" s="50"/>
      <c r="M30" s="50"/>
      <c r="N30" s="50"/>
      <c r="O30" s="50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</row>
    <row r="31" spans="1:31">
      <c r="A31" s="49">
        <v>24</v>
      </c>
      <c r="B31" s="54" t="str">
        <f>IF(AND(Calendrier!I27&gt;0),(Calendrier!I27),(""))</f>
        <v/>
      </c>
      <c r="C31" s="50"/>
      <c r="D31" s="50"/>
      <c r="E31" s="50"/>
      <c r="F31" s="50"/>
      <c r="G31" s="50"/>
      <c r="H31" s="51">
        <f t="shared" si="0"/>
        <v>8</v>
      </c>
      <c r="I31" s="50"/>
      <c r="J31" s="50"/>
      <c r="K31" s="50"/>
      <c r="L31" s="50"/>
      <c r="M31" s="50"/>
      <c r="N31" s="50"/>
      <c r="O31" s="50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</row>
    <row r="32" spans="1:31">
      <c r="A32" s="49">
        <v>25</v>
      </c>
      <c r="B32" s="54" t="str">
        <f>IF(AND(Calendrier!I28&gt;0),(Calendrier!I28),(""))</f>
        <v/>
      </c>
      <c r="C32" s="50"/>
      <c r="D32" s="50"/>
      <c r="E32" s="50"/>
      <c r="F32" s="50"/>
      <c r="G32" s="50"/>
      <c r="H32" s="51">
        <f t="shared" si="0"/>
        <v>8</v>
      </c>
      <c r="I32" s="50"/>
      <c r="J32" s="54"/>
      <c r="K32" s="50"/>
      <c r="L32" s="50"/>
      <c r="M32" s="50"/>
      <c r="N32" s="50"/>
      <c r="O32" s="50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</row>
    <row r="33" spans="1:31">
      <c r="A33" s="53">
        <v>26</v>
      </c>
      <c r="B33" s="54" t="str">
        <f>IF(AND(Calendrier!I29&gt;0),(Calendrier!I29),(""))</f>
        <v/>
      </c>
      <c r="C33" s="50"/>
      <c r="D33" s="50"/>
      <c r="E33" s="50"/>
      <c r="F33" s="50"/>
      <c r="G33" s="50"/>
      <c r="H33" s="51">
        <f t="shared" si="0"/>
        <v>8</v>
      </c>
      <c r="I33" s="50"/>
      <c r="J33" s="50"/>
      <c r="K33" s="50"/>
      <c r="L33" s="50"/>
      <c r="M33" s="50"/>
      <c r="N33" s="50"/>
      <c r="O33" s="50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</row>
    <row r="34" spans="1:31">
      <c r="A34" s="53">
        <v>27</v>
      </c>
      <c r="B34" s="54" t="str">
        <f>IF(AND(Calendrier!I30&gt;0),(Calendrier!I30),(""))</f>
        <v/>
      </c>
      <c r="C34" s="50"/>
      <c r="D34" s="50"/>
      <c r="E34" s="50"/>
      <c r="F34" s="50"/>
      <c r="G34" s="50"/>
      <c r="H34" s="51">
        <f t="shared" si="0"/>
        <v>8</v>
      </c>
      <c r="I34" s="50"/>
      <c r="J34" s="54"/>
      <c r="K34" s="50"/>
      <c r="L34" s="50"/>
      <c r="M34" s="50"/>
      <c r="N34" s="50"/>
      <c r="O34" s="50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</row>
    <row r="35" spans="1:31">
      <c r="A35" s="53">
        <v>28</v>
      </c>
      <c r="B35" s="54" t="str">
        <f>IF(AND(Calendrier!I31&gt;0),(Calendrier!I31),(""))</f>
        <v/>
      </c>
      <c r="C35" s="50"/>
      <c r="D35" s="50"/>
      <c r="E35" s="50"/>
      <c r="F35" s="50"/>
      <c r="G35" s="50"/>
      <c r="H35" s="51">
        <f t="shared" si="0"/>
        <v>8</v>
      </c>
      <c r="I35" s="50"/>
      <c r="J35" s="50"/>
      <c r="K35" s="50"/>
      <c r="L35" s="50"/>
      <c r="M35" s="50"/>
      <c r="N35" s="50"/>
      <c r="O35" s="50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</row>
    <row r="36" spans="1:31">
      <c r="A36" s="49">
        <v>29</v>
      </c>
      <c r="B36" s="54" t="str">
        <f>IF(AND(Calendrier!I32&gt;0),(Calendrier!I32),(""))</f>
        <v/>
      </c>
      <c r="C36" s="50"/>
      <c r="D36" s="50"/>
      <c r="E36" s="50"/>
      <c r="F36" s="50"/>
      <c r="G36" s="50"/>
      <c r="H36" s="51">
        <f t="shared" si="0"/>
        <v>8</v>
      </c>
      <c r="I36" s="50"/>
      <c r="J36" s="50"/>
      <c r="K36" s="50"/>
      <c r="L36" s="50"/>
      <c r="M36" s="50"/>
      <c r="N36" s="50"/>
      <c r="O36" s="50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</row>
    <row r="37" spans="1:31">
      <c r="A37" s="49">
        <v>30</v>
      </c>
      <c r="B37" s="54" t="str">
        <f>IF(AND(Calendrier!I33&gt;0),(Calendrier!I33),(""))</f>
        <v/>
      </c>
      <c r="C37" s="50"/>
      <c r="D37" s="50"/>
      <c r="E37" s="50"/>
      <c r="F37" s="50"/>
      <c r="G37" s="50"/>
      <c r="H37" s="51">
        <f t="shared" si="0"/>
        <v>8</v>
      </c>
      <c r="I37" s="50"/>
      <c r="J37" s="54"/>
      <c r="K37" s="50"/>
      <c r="L37" s="50"/>
      <c r="M37" s="50"/>
      <c r="N37" s="50"/>
      <c r="O37" s="50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</row>
    <row r="38" spans="1:31">
      <c r="A38" s="49">
        <v>31</v>
      </c>
      <c r="B38" s="54" t="str">
        <f>IF(AND(Calendrier!I34&gt;0),(Calendrier!I34),(""))</f>
        <v/>
      </c>
      <c r="C38" s="50"/>
      <c r="D38" s="50"/>
      <c r="E38" s="50"/>
      <c r="F38" s="50"/>
      <c r="G38" s="50"/>
      <c r="H38" s="51">
        <f t="shared" si="0"/>
        <v>8</v>
      </c>
      <c r="I38" s="50"/>
      <c r="J38" s="54"/>
      <c r="K38" s="50"/>
      <c r="L38" s="50"/>
      <c r="M38" s="50"/>
      <c r="N38" s="50"/>
      <c r="O38" s="50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</row>
    <row r="39" spans="1:31">
      <c r="A39" s="166" t="s">
        <v>43</v>
      </c>
      <c r="B39" s="166"/>
      <c r="C39" s="166"/>
      <c r="D39" s="166"/>
      <c r="E39" s="166"/>
      <c r="F39" s="166"/>
      <c r="G39" s="56"/>
      <c r="H39" s="57">
        <f>SUM(H8:H38)</f>
        <v>248</v>
      </c>
      <c r="I39" s="57"/>
      <c r="J39" s="79"/>
      <c r="K39" s="58"/>
      <c r="L39" s="58"/>
      <c r="M39" s="59" t="s">
        <v>44</v>
      </c>
      <c r="N39" s="59"/>
      <c r="O39" s="59"/>
      <c r="P39" s="60"/>
    </row>
    <row r="40" spans="1:31">
      <c r="A40" s="61"/>
      <c r="B40"/>
      <c r="C40" s="61"/>
      <c r="D40" s="61"/>
      <c r="E40" s="61"/>
      <c r="F40" s="61"/>
      <c r="G40" s="61"/>
      <c r="H40" s="80"/>
      <c r="I40" s="60"/>
      <c r="J40" s="74"/>
      <c r="K40" s="80"/>
      <c r="L40"/>
      <c r="M40" s="62"/>
      <c r="N40" s="63"/>
      <c r="O40" s="64"/>
      <c r="P40" s="60"/>
    </row>
    <row r="41" spans="1:31">
      <c r="A41" s="61"/>
      <c r="B41"/>
      <c r="C41" s="61"/>
      <c r="D41" s="61"/>
      <c r="E41" s="61"/>
      <c r="F41" s="61"/>
      <c r="G41" s="167"/>
      <c r="H41" s="167"/>
      <c r="I41" s="167"/>
      <c r="J41" s="78"/>
      <c r="K41" s="60"/>
      <c r="L41"/>
      <c r="M41" s="62"/>
      <c r="N41" s="63"/>
      <c r="O41" s="64"/>
      <c r="P41"/>
    </row>
    <row r="42" spans="1:31">
      <c r="A42"/>
      <c r="B42"/>
      <c r="C42"/>
      <c r="D42"/>
      <c r="E42"/>
      <c r="F42"/>
      <c r="G42"/>
      <c r="H42"/>
      <c r="I42"/>
      <c r="J42"/>
      <c r="K42"/>
      <c r="L42"/>
      <c r="M42" s="65"/>
      <c r="N42" s="66"/>
      <c r="O42" s="67"/>
      <c r="P42"/>
    </row>
    <row r="43" spans="1:31">
      <c r="E43" s="68"/>
      <c r="F43" s="68"/>
      <c r="G43" s="68"/>
      <c r="H43" s="69"/>
      <c r="I43" s="70"/>
    </row>
    <row r="44" spans="1:31">
      <c r="H44" s="71"/>
      <c r="I44" s="70"/>
    </row>
    <row r="45" spans="1:31">
      <c r="E45" s="68"/>
      <c r="F45" s="68"/>
      <c r="G45" s="68"/>
      <c r="H45" s="72"/>
      <c r="I45" s="70"/>
    </row>
    <row r="46" spans="1:31">
      <c r="E46" s="68"/>
      <c r="F46" s="68"/>
      <c r="G46" s="68"/>
      <c r="H46" s="69"/>
      <c r="I46" s="70"/>
    </row>
    <row r="47" spans="1:31">
      <c r="H47" s="71"/>
      <c r="I47" s="70"/>
    </row>
    <row r="48" spans="1:31">
      <c r="E48" s="68"/>
      <c r="F48" s="68"/>
      <c r="G48" s="68"/>
      <c r="H48" s="72"/>
      <c r="I48" s="70"/>
    </row>
    <row r="49" spans="5:10">
      <c r="E49" s="68"/>
      <c r="F49" s="68"/>
      <c r="G49" s="68"/>
      <c r="H49" s="69"/>
      <c r="I49" s="70"/>
    </row>
    <row r="50" spans="5:10">
      <c r="H50" s="71"/>
      <c r="I50" s="73"/>
    </row>
    <row r="51" spans="5:10">
      <c r="H51" s="71"/>
    </row>
    <row r="52" spans="5:10">
      <c r="H52" s="71"/>
    </row>
    <row r="53" spans="5:10">
      <c r="H53" s="71"/>
    </row>
    <row r="54" spans="5:10">
      <c r="H54" s="71"/>
    </row>
    <row r="55" spans="5:10">
      <c r="H55" s="71"/>
    </row>
    <row r="56" spans="5:10">
      <c r="E56" s="68"/>
      <c r="F56" s="68"/>
      <c r="G56" s="68"/>
      <c r="H56" s="72"/>
      <c r="I56" s="74"/>
    </row>
    <row r="57" spans="5:10">
      <c r="E57" s="68"/>
      <c r="F57" s="68"/>
      <c r="G57" s="68"/>
      <c r="H57" s="69"/>
      <c r="I57" s="70"/>
    </row>
    <row r="58" spans="5:10">
      <c r="H58" s="71"/>
      <c r="I58" s="70"/>
    </row>
    <row r="59" spans="5:10">
      <c r="E59" s="68"/>
      <c r="F59" s="68"/>
      <c r="G59" s="68"/>
      <c r="H59" s="72"/>
      <c r="I59" s="70"/>
    </row>
    <row r="60" spans="5:10">
      <c r="E60" s="68"/>
      <c r="F60" s="68"/>
      <c r="G60" s="68"/>
      <c r="H60" s="69"/>
      <c r="I60" s="70"/>
      <c r="J60" s="68"/>
    </row>
    <row r="61" spans="5:10">
      <c r="H61" s="71"/>
      <c r="I61" s="70"/>
    </row>
    <row r="62" spans="5:10">
      <c r="E62" s="68"/>
      <c r="F62" s="68"/>
      <c r="G62" s="68"/>
      <c r="H62" s="72"/>
      <c r="I62" s="70"/>
    </row>
    <row r="63" spans="5:10">
      <c r="E63" s="68"/>
      <c r="F63" s="68"/>
      <c r="G63" s="68"/>
      <c r="H63" s="69"/>
      <c r="I63" s="70"/>
    </row>
    <row r="64" spans="5:10">
      <c r="H64" s="71"/>
      <c r="I64" s="70"/>
    </row>
    <row r="65" spans="5:10">
      <c r="E65" s="68"/>
      <c r="F65" s="68"/>
      <c r="G65" s="68"/>
      <c r="H65" s="72"/>
      <c r="I65" s="70"/>
    </row>
    <row r="66" spans="5:10">
      <c r="E66" s="68"/>
      <c r="F66" s="68"/>
      <c r="G66" s="68"/>
      <c r="H66" s="69"/>
      <c r="I66" s="70"/>
    </row>
    <row r="67" spans="5:10">
      <c r="H67" s="71"/>
      <c r="I67" s="70"/>
    </row>
    <row r="68" spans="5:10">
      <c r="E68" s="68"/>
      <c r="F68" s="68"/>
      <c r="G68" s="68"/>
      <c r="H68" s="72"/>
      <c r="I68" s="70"/>
    </row>
    <row r="69" spans="5:10">
      <c r="E69" s="68"/>
      <c r="F69" s="68"/>
      <c r="G69" s="68"/>
      <c r="H69" s="69"/>
      <c r="I69" s="70"/>
    </row>
    <row r="70" spans="5:10">
      <c r="H70" s="71"/>
      <c r="I70" s="73"/>
    </row>
    <row r="71" spans="5:10">
      <c r="H71" s="71"/>
    </row>
    <row r="72" spans="5:10">
      <c r="H72" s="71"/>
    </row>
    <row r="73" spans="5:10">
      <c r="H73" s="71"/>
    </row>
    <row r="74" spans="5:10">
      <c r="H74" s="71"/>
    </row>
    <row r="75" spans="5:10">
      <c r="H75" s="71"/>
    </row>
    <row r="76" spans="5:10">
      <c r="E76" s="68"/>
      <c r="F76" s="68"/>
      <c r="G76" s="68"/>
      <c r="H76" s="72"/>
      <c r="I76" s="74"/>
    </row>
    <row r="77" spans="5:10">
      <c r="E77" s="68"/>
      <c r="F77" s="68"/>
      <c r="G77" s="68"/>
      <c r="H77" s="69"/>
      <c r="I77" s="70"/>
    </row>
    <row r="78" spans="5:10">
      <c r="H78" s="71"/>
      <c r="I78" s="70"/>
    </row>
    <row r="79" spans="5:10">
      <c r="E79" s="68"/>
      <c r="F79" s="68"/>
      <c r="G79" s="68"/>
      <c r="H79" s="72"/>
      <c r="I79" s="70"/>
    </row>
    <row r="80" spans="5:10">
      <c r="E80" s="68"/>
      <c r="F80" s="68"/>
      <c r="G80" s="68"/>
      <c r="H80" s="69"/>
      <c r="I80" s="70"/>
      <c r="J80" s="68"/>
    </row>
    <row r="81" spans="5:10">
      <c r="H81" s="71"/>
      <c r="I81" s="70"/>
    </row>
    <row r="82" spans="5:10">
      <c r="E82" s="68"/>
      <c r="F82" s="68"/>
      <c r="G82" s="68"/>
      <c r="H82" s="72"/>
      <c r="I82" s="70"/>
    </row>
    <row r="83" spans="5:10">
      <c r="E83" s="68"/>
      <c r="F83" s="68"/>
      <c r="G83" s="68"/>
      <c r="H83" s="69"/>
      <c r="I83" s="70"/>
    </row>
    <row r="84" spans="5:10">
      <c r="H84" s="71"/>
      <c r="I84" s="70"/>
    </row>
    <row r="85" spans="5:10">
      <c r="E85" s="68"/>
      <c r="F85" s="68"/>
      <c r="G85" s="68"/>
      <c r="H85" s="72"/>
      <c r="I85" s="70"/>
    </row>
    <row r="86" spans="5:10">
      <c r="E86" s="68"/>
      <c r="F86" s="68"/>
      <c r="G86" s="68"/>
      <c r="H86" s="69"/>
      <c r="I86" s="70"/>
    </row>
    <row r="87" spans="5:10">
      <c r="I87" s="70"/>
    </row>
    <row r="88" spans="5:10">
      <c r="E88" s="68"/>
      <c r="F88" s="68"/>
      <c r="G88" s="68"/>
      <c r="H88" s="72"/>
      <c r="I88" s="70"/>
    </row>
    <row r="89" spans="5:10">
      <c r="E89" s="68"/>
      <c r="F89" s="68"/>
      <c r="G89" s="68"/>
      <c r="H89" s="69"/>
      <c r="I89" s="70"/>
    </row>
    <row r="90" spans="5:10">
      <c r="E90" s="68"/>
      <c r="F90" s="68"/>
      <c r="G90" s="68"/>
      <c r="H90" s="69"/>
      <c r="I90" s="70"/>
    </row>
    <row r="91" spans="5:10">
      <c r="E91" s="68"/>
      <c r="F91" s="68"/>
      <c r="G91" s="68"/>
      <c r="H91" s="69"/>
      <c r="I91" s="73"/>
      <c r="J91" s="73"/>
    </row>
    <row r="92" spans="5:10" ht="15">
      <c r="I92" s="75"/>
      <c r="J92" s="68"/>
    </row>
    <row r="98" spans="10:10">
      <c r="J98" s="73"/>
    </row>
  </sheetData>
  <mergeCells count="3">
    <mergeCell ref="C5:F5"/>
    <mergeCell ref="A39:F39"/>
    <mergeCell ref="G41:I41"/>
  </mergeCells>
  <phoneticPr fontId="2" type="noConversion"/>
  <conditionalFormatting sqref="H8:H38">
    <cfRule type="cellIs" priority="1" stopIfTrue="1" operator="equal">
      <formula>mDF</formula>
    </cfRule>
    <cfRule type="expression" dxfId="94" priority="2" stopIfTrue="1">
      <formula>G8="Dimanche"</formula>
    </cfRule>
    <cfRule type="expression" dxfId="93" priority="3" stopIfTrue="1">
      <formula>G8="Samedi"</formula>
    </cfRule>
  </conditionalFormatting>
  <conditionalFormatting sqref="J34 J18 J25 J32 J9 J16 J23 J30 J38 J13 J20 J27 J11">
    <cfRule type="cellIs" priority="4" stopIfTrue="1" operator="equal">
      <formula>mDF</formula>
    </cfRule>
    <cfRule type="expression" dxfId="92" priority="5" stopIfTrue="1">
      <formula>K9="Dimanche"</formula>
    </cfRule>
    <cfRule type="expression" dxfId="91" priority="6" stopIfTrue="1">
      <formula>K9="Samedi"</formula>
    </cfRule>
  </conditionalFormatting>
  <conditionalFormatting sqref="I43:I49 I76:I90 I56:I69 I92">
    <cfRule type="cellIs" dxfId="90" priority="7" stopIfTrue="1" operator="lessThan">
      <formula>0</formula>
    </cfRule>
  </conditionalFormatting>
  <conditionalFormatting sqref="B8:B38">
    <cfRule type="cellIs" priority="8" stopIfTrue="1" operator="equal">
      <formula>mDF</formula>
    </cfRule>
    <cfRule type="expression" dxfId="89" priority="9" stopIfTrue="1">
      <formula>K8="Dimanche"</formula>
    </cfRule>
    <cfRule type="expression" dxfId="88" priority="10" stopIfTrue="1">
      <formula>K8="Samedi"</formula>
    </cfRule>
  </conditionalFormatting>
  <conditionalFormatting sqref="A1:A42 B39:P42 B1:M7 O1:P7 N1:N4 N6:N7">
    <cfRule type="cellIs" dxfId="87" priority="11" stopIfTrue="1" operator="equal">
      <formula>0.340277777777778</formula>
    </cfRule>
  </conditionalFormatting>
  <conditionalFormatting sqref="N5">
    <cfRule type="cellIs" dxfId="86" priority="12" stopIfTrue="1" operator="equal">
      <formula>"VT"</formula>
    </cfRule>
    <cfRule type="cellIs" dxfId="85" priority="13" stopIfTrue="1" operator="equal">
      <formula>"Dimanche"</formula>
    </cfRule>
    <cfRule type="cellIs" dxfId="84" priority="14" stopIfTrue="1" operator="equal">
      <formula>"Vendredi"</formula>
    </cfRule>
  </conditionalFormatting>
  <conditionalFormatting sqref="C8:G38 I8:I38 K8:AE38 J31 J10 J17 J24 J8 J28:J29 J14:J15 J21:J22 J12 J19 J26 J33 J35:J37">
    <cfRule type="cellIs" priority="15" stopIfTrue="1" operator="equal">
      <formula>mDF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46"/>
  </sheetPr>
  <dimension ref="A1:AE97"/>
  <sheetViews>
    <sheetView workbookViewId="0">
      <selection activeCell="E2" sqref="E2"/>
    </sheetView>
  </sheetViews>
  <sheetFormatPr baseColWidth="10" defaultRowHeight="12.75"/>
  <cols>
    <col min="1" max="9" width="11.42578125" style="10"/>
    <col min="10" max="10" width="13" style="10" bestFit="1" customWidth="1"/>
    <col min="11" max="13" width="11.42578125" style="10"/>
    <col min="14" max="14" width="13" style="10" bestFit="1" customWidth="1"/>
    <col min="15" max="16384" width="11.42578125" style="10"/>
  </cols>
  <sheetData>
    <row r="1" spans="1:31">
      <c r="A1" s="25"/>
      <c r="B1" s="25"/>
      <c r="C1" s="25"/>
      <c r="D1" s="25"/>
      <c r="E1" s="25"/>
      <c r="F1" s="26"/>
      <c r="G1" s="26"/>
      <c r="H1" s="26"/>
      <c r="I1" s="26"/>
      <c r="J1" s="26"/>
      <c r="K1" s="26"/>
      <c r="L1" s="26"/>
      <c r="M1" s="26"/>
      <c r="N1" s="26"/>
      <c r="O1" s="27"/>
      <c r="P1"/>
    </row>
    <row r="2" spans="1:31">
      <c r="A2" s="24"/>
      <c r="B2"/>
      <c r="C2" s="2"/>
      <c r="D2" s="2"/>
      <c r="E2" s="28"/>
      <c r="F2" s="29"/>
      <c r="G2" s="24" t="s">
        <v>51</v>
      </c>
      <c r="H2"/>
      <c r="I2" s="29"/>
      <c r="J2" s="29"/>
      <c r="K2" s="29"/>
      <c r="L2" s="29"/>
      <c r="M2" s="29"/>
      <c r="N2" s="4"/>
      <c r="O2" s="29"/>
      <c r="P2"/>
    </row>
    <row r="3" spans="1:31">
      <c r="A3" s="24" t="s">
        <v>28</v>
      </c>
      <c r="B3" s="24"/>
      <c r="C3" s="15"/>
      <c r="D3" s="30"/>
      <c r="E3" s="31" t="s">
        <v>29</v>
      </c>
      <c r="F3" s="32"/>
      <c r="G3" s="32"/>
      <c r="H3"/>
      <c r="I3"/>
      <c r="J3" s="32"/>
      <c r="K3" s="32"/>
      <c r="L3"/>
      <c r="M3" s="32"/>
      <c r="N3" s="4" t="s">
        <v>30</v>
      </c>
      <c r="O3" s="33"/>
      <c r="P3"/>
    </row>
    <row r="4" spans="1:31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/>
    </row>
    <row r="5" spans="1:31" ht="78.75">
      <c r="A5" s="35"/>
      <c r="B5" s="36" t="s">
        <v>31</v>
      </c>
      <c r="C5" s="163" t="s">
        <v>32</v>
      </c>
      <c r="D5" s="164"/>
      <c r="E5" s="164"/>
      <c r="F5" s="165"/>
      <c r="G5" s="37" t="s">
        <v>33</v>
      </c>
      <c r="H5" s="37" t="s">
        <v>34</v>
      </c>
      <c r="I5" s="37" t="s">
        <v>35</v>
      </c>
      <c r="J5" s="37" t="s">
        <v>36</v>
      </c>
      <c r="K5" s="38" t="s">
        <v>37</v>
      </c>
      <c r="L5" s="36"/>
      <c r="M5" s="39" t="s">
        <v>38</v>
      </c>
      <c r="N5" s="76" t="s">
        <v>3</v>
      </c>
      <c r="O5" s="40"/>
      <c r="P5"/>
    </row>
    <row r="6" spans="1:31">
      <c r="A6" s="41"/>
      <c r="B6" s="36"/>
      <c r="C6" s="42" t="s">
        <v>39</v>
      </c>
      <c r="D6" s="42"/>
      <c r="E6" s="42" t="s">
        <v>40</v>
      </c>
      <c r="F6" s="42"/>
      <c r="G6" s="37"/>
      <c r="H6" s="37"/>
      <c r="I6" s="37"/>
      <c r="J6" s="37"/>
      <c r="K6" s="38"/>
      <c r="L6" s="43"/>
      <c r="M6" s="44"/>
      <c r="N6" s="45"/>
      <c r="O6" s="46"/>
      <c r="P6"/>
    </row>
    <row r="7" spans="1:31">
      <c r="A7" s="41"/>
      <c r="B7" s="47"/>
      <c r="C7" s="48" t="s">
        <v>41</v>
      </c>
      <c r="D7" s="48" t="s">
        <v>42</v>
      </c>
      <c r="E7" s="48" t="s">
        <v>41</v>
      </c>
      <c r="F7" s="48" t="s">
        <v>42</v>
      </c>
      <c r="G7" s="37"/>
      <c r="H7" s="37"/>
      <c r="I7" s="37"/>
      <c r="J7" s="37"/>
      <c r="K7" s="38"/>
      <c r="L7" s="36"/>
      <c r="M7" s="7"/>
      <c r="N7" s="7"/>
      <c r="O7" s="7"/>
      <c r="P7"/>
    </row>
    <row r="8" spans="1:31">
      <c r="A8" s="49">
        <v>1</v>
      </c>
      <c r="B8" s="54" t="str">
        <f>IF(AND(Calendrier!L4&gt;0),(Calendrier!L4),(""))</f>
        <v/>
      </c>
      <c r="C8" s="50"/>
      <c r="D8" s="50"/>
      <c r="E8" s="50"/>
      <c r="F8" s="50"/>
      <c r="G8" s="50"/>
      <c r="H8" s="51">
        <f t="shared" ref="H8:H37" si="0">IF(B8="1/2c",4,IF(B8="",8,""))</f>
        <v>8</v>
      </c>
      <c r="I8" s="50"/>
      <c r="J8" s="50"/>
      <c r="K8" s="50"/>
      <c r="L8" s="50"/>
      <c r="M8" s="50"/>
      <c r="N8" s="50"/>
      <c r="O8" s="50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</row>
    <row r="9" spans="1:31">
      <c r="A9" s="49">
        <v>2</v>
      </c>
      <c r="B9" s="54" t="str">
        <f>IF(AND(Calendrier!L5&gt;0),(Calendrier!L5),(""))</f>
        <v/>
      </c>
      <c r="C9" s="50"/>
      <c r="D9" s="50"/>
      <c r="E9" s="50"/>
      <c r="F9" s="50"/>
      <c r="G9" s="50"/>
      <c r="H9" s="51">
        <f t="shared" si="0"/>
        <v>8</v>
      </c>
      <c r="I9" s="50"/>
      <c r="J9" s="54"/>
      <c r="K9" s="50"/>
      <c r="L9" s="50"/>
      <c r="M9" s="50"/>
      <c r="N9" s="50"/>
      <c r="O9" s="50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</row>
    <row r="10" spans="1:31">
      <c r="A10" s="49">
        <v>3</v>
      </c>
      <c r="B10" s="54" t="str">
        <f>IF(AND(Calendrier!L6&gt;0),(Calendrier!L6),(""))</f>
        <v/>
      </c>
      <c r="C10" s="50"/>
      <c r="D10" s="50"/>
      <c r="E10" s="50"/>
      <c r="F10" s="50"/>
      <c r="G10" s="50"/>
      <c r="H10" s="51">
        <f t="shared" si="0"/>
        <v>8</v>
      </c>
      <c r="I10" s="50"/>
      <c r="J10" s="50"/>
      <c r="K10" s="50"/>
      <c r="L10" s="50"/>
      <c r="M10" s="50"/>
      <c r="N10" s="50"/>
      <c r="O10" s="50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</row>
    <row r="11" spans="1:31">
      <c r="A11" s="49">
        <v>4</v>
      </c>
      <c r="B11" s="54" t="str">
        <f>IF(AND(Calendrier!L7&gt;0),(Calendrier!L7),(""))</f>
        <v/>
      </c>
      <c r="C11" s="50"/>
      <c r="D11" s="50"/>
      <c r="E11" s="50"/>
      <c r="F11" s="50"/>
      <c r="G11" s="50"/>
      <c r="H11" s="51">
        <f t="shared" si="0"/>
        <v>8</v>
      </c>
      <c r="I11" s="50"/>
      <c r="J11" s="54"/>
      <c r="K11" s="50"/>
      <c r="L11" s="50"/>
      <c r="M11" s="50"/>
      <c r="N11" s="50"/>
      <c r="O11" s="50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</row>
    <row r="12" spans="1:31">
      <c r="A12" s="53">
        <v>5</v>
      </c>
      <c r="B12" s="54" t="str">
        <f>IF(AND(Calendrier!L8&gt;0),(Calendrier!L8),(""))</f>
        <v/>
      </c>
      <c r="C12" s="50"/>
      <c r="D12" s="50"/>
      <c r="E12" s="50"/>
      <c r="F12" s="50"/>
      <c r="G12" s="50"/>
      <c r="H12" s="51">
        <f t="shared" si="0"/>
        <v>8</v>
      </c>
      <c r="I12" s="50"/>
      <c r="J12" s="50"/>
      <c r="K12" s="50"/>
      <c r="L12" s="50"/>
      <c r="M12" s="50"/>
      <c r="N12" s="50"/>
      <c r="O12" s="50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</row>
    <row r="13" spans="1:31">
      <c r="A13" s="53">
        <v>6</v>
      </c>
      <c r="B13" s="54" t="str">
        <f>IF(AND(Calendrier!L9&gt;0),(Calendrier!L9),(""))</f>
        <v/>
      </c>
      <c r="C13" s="50"/>
      <c r="D13" s="50"/>
      <c r="E13" s="50"/>
      <c r="F13" s="50"/>
      <c r="G13" s="50"/>
      <c r="H13" s="51">
        <f t="shared" si="0"/>
        <v>8</v>
      </c>
      <c r="I13" s="50"/>
      <c r="J13" s="54"/>
      <c r="K13" s="50"/>
      <c r="L13" s="50"/>
      <c r="M13" s="50"/>
      <c r="N13" s="50"/>
      <c r="O13" s="50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</row>
    <row r="14" spans="1:31">
      <c r="A14" s="49">
        <v>7</v>
      </c>
      <c r="B14" s="54" t="str">
        <f>IF(AND(Calendrier!L10&gt;0),(Calendrier!L10),(""))</f>
        <v/>
      </c>
      <c r="C14" s="50"/>
      <c r="D14" s="50"/>
      <c r="E14" s="50"/>
      <c r="F14" s="50"/>
      <c r="G14" s="50"/>
      <c r="H14" s="51">
        <f t="shared" si="0"/>
        <v>8</v>
      </c>
      <c r="I14" s="50"/>
      <c r="J14" s="50"/>
      <c r="K14" s="50"/>
      <c r="L14" s="50"/>
      <c r="M14" s="50"/>
      <c r="N14" s="50"/>
      <c r="O14" s="50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</row>
    <row r="15" spans="1:31">
      <c r="A15" s="49">
        <v>8</v>
      </c>
      <c r="B15" s="54" t="str">
        <f>IF(AND(Calendrier!L11&gt;0),(Calendrier!L11),(""))</f>
        <v/>
      </c>
      <c r="C15" s="50"/>
      <c r="D15" s="50"/>
      <c r="E15" s="50"/>
      <c r="F15" s="50"/>
      <c r="G15" s="50"/>
      <c r="H15" s="51">
        <f t="shared" si="0"/>
        <v>8</v>
      </c>
      <c r="I15" s="50"/>
      <c r="J15" s="50"/>
      <c r="K15" s="50"/>
      <c r="L15" s="50"/>
      <c r="M15" s="50"/>
      <c r="N15" s="50"/>
      <c r="O15" s="50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</row>
    <row r="16" spans="1:31">
      <c r="A16" s="49">
        <v>9</v>
      </c>
      <c r="B16" s="54" t="str">
        <f>IF(AND(Calendrier!L12&gt;0),(Calendrier!L12),(""))</f>
        <v/>
      </c>
      <c r="C16" s="50"/>
      <c r="D16" s="50"/>
      <c r="E16" s="50"/>
      <c r="F16" s="50"/>
      <c r="G16" s="50"/>
      <c r="H16" s="51">
        <f t="shared" si="0"/>
        <v>8</v>
      </c>
      <c r="I16" s="50"/>
      <c r="J16" s="54"/>
      <c r="K16" s="50"/>
      <c r="L16" s="50"/>
      <c r="M16" s="50"/>
      <c r="N16" s="50"/>
      <c r="O16" s="50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</row>
    <row r="17" spans="1:31">
      <c r="A17" s="49">
        <v>10</v>
      </c>
      <c r="B17" s="54" t="str">
        <f>IF(AND(Calendrier!L13&gt;0),(Calendrier!L13),(""))</f>
        <v/>
      </c>
      <c r="C17" s="50"/>
      <c r="D17" s="50"/>
      <c r="E17" s="50"/>
      <c r="F17" s="50"/>
      <c r="G17" s="50"/>
      <c r="H17" s="51">
        <f t="shared" si="0"/>
        <v>8</v>
      </c>
      <c r="I17" s="50"/>
      <c r="J17" s="50"/>
      <c r="K17" s="50"/>
      <c r="L17" s="50"/>
      <c r="M17" s="50"/>
      <c r="N17" s="50"/>
      <c r="O17" s="50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</row>
    <row r="18" spans="1:31">
      <c r="A18" s="49">
        <v>11</v>
      </c>
      <c r="B18" s="54" t="str">
        <f>IF(AND(Calendrier!L14&gt;0),(Calendrier!L14),(""))</f>
        <v/>
      </c>
      <c r="C18" s="50"/>
      <c r="D18" s="50"/>
      <c r="E18" s="50"/>
      <c r="F18" s="50"/>
      <c r="G18" s="50"/>
      <c r="H18" s="51">
        <f t="shared" si="0"/>
        <v>8</v>
      </c>
      <c r="I18" s="50"/>
      <c r="J18" s="54"/>
      <c r="K18" s="50"/>
      <c r="L18" s="50"/>
      <c r="M18" s="50"/>
      <c r="N18" s="50"/>
      <c r="O18" s="50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</row>
    <row r="19" spans="1:31">
      <c r="A19" s="53">
        <v>12</v>
      </c>
      <c r="B19" s="54" t="str">
        <f>IF(AND(Calendrier!L15&gt;0),(Calendrier!L15),(""))</f>
        <v/>
      </c>
      <c r="C19" s="50"/>
      <c r="D19" s="50"/>
      <c r="E19" s="50"/>
      <c r="F19" s="50"/>
      <c r="G19" s="50"/>
      <c r="H19" s="51">
        <f t="shared" si="0"/>
        <v>8</v>
      </c>
      <c r="I19" s="50"/>
      <c r="J19" s="50"/>
      <c r="K19" s="50"/>
      <c r="L19" s="50"/>
      <c r="M19" s="50"/>
      <c r="N19" s="50"/>
      <c r="O19" s="50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</row>
    <row r="20" spans="1:31">
      <c r="A20" s="53">
        <v>13</v>
      </c>
      <c r="B20" s="54" t="str">
        <f>IF(AND(Calendrier!L16&gt;0),(Calendrier!L16),(""))</f>
        <v/>
      </c>
      <c r="C20" s="50"/>
      <c r="D20" s="50"/>
      <c r="E20" s="50"/>
      <c r="F20" s="50"/>
      <c r="G20" s="50"/>
      <c r="H20" s="51">
        <f t="shared" si="0"/>
        <v>8</v>
      </c>
      <c r="I20" s="50"/>
      <c r="J20" s="54"/>
      <c r="K20" s="50"/>
      <c r="L20" s="50"/>
      <c r="M20" s="50"/>
      <c r="N20" s="50"/>
      <c r="O20" s="50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</row>
    <row r="21" spans="1:31">
      <c r="A21" s="49">
        <v>14</v>
      </c>
      <c r="B21" s="54" t="str">
        <f>IF(AND(Calendrier!L17&gt;0),(Calendrier!L17),(""))</f>
        <v/>
      </c>
      <c r="C21" s="50"/>
      <c r="D21" s="50"/>
      <c r="E21" s="50"/>
      <c r="F21" s="50"/>
      <c r="G21" s="50"/>
      <c r="H21" s="51">
        <f t="shared" si="0"/>
        <v>8</v>
      </c>
      <c r="I21" s="50"/>
      <c r="J21" s="50"/>
      <c r="K21" s="50"/>
      <c r="L21" s="50"/>
      <c r="M21" s="50"/>
      <c r="N21" s="50"/>
      <c r="O21" s="50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</row>
    <row r="22" spans="1:31">
      <c r="A22" s="49">
        <v>15</v>
      </c>
      <c r="B22" s="54" t="str">
        <f>IF(AND(Calendrier!L18&gt;0),(Calendrier!L18),(""))</f>
        <v/>
      </c>
      <c r="C22" s="50"/>
      <c r="D22" s="50"/>
      <c r="E22" s="50"/>
      <c r="F22" s="50"/>
      <c r="G22" s="50"/>
      <c r="H22" s="51">
        <f t="shared" si="0"/>
        <v>8</v>
      </c>
      <c r="I22" s="50"/>
      <c r="J22" s="50"/>
      <c r="K22" s="50"/>
      <c r="L22" s="50"/>
      <c r="M22" s="50"/>
      <c r="N22" s="50"/>
      <c r="O22" s="50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</row>
    <row r="23" spans="1:31">
      <c r="A23" s="49">
        <v>16</v>
      </c>
      <c r="B23" s="54" t="str">
        <f>IF(AND(Calendrier!L19&gt;0),(Calendrier!L19),(""))</f>
        <v/>
      </c>
      <c r="C23" s="50"/>
      <c r="D23" s="50"/>
      <c r="E23" s="50"/>
      <c r="F23" s="50"/>
      <c r="G23" s="50"/>
      <c r="H23" s="51">
        <f t="shared" si="0"/>
        <v>8</v>
      </c>
      <c r="I23" s="50"/>
      <c r="J23" s="54"/>
      <c r="K23" s="50"/>
      <c r="L23" s="50"/>
      <c r="M23" s="50"/>
      <c r="N23" s="50"/>
      <c r="O23" s="50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</row>
    <row r="24" spans="1:31">
      <c r="A24" s="49">
        <v>17</v>
      </c>
      <c r="B24" s="54" t="str">
        <f>IF(AND(Calendrier!L20&gt;0),(Calendrier!L20),(""))</f>
        <v/>
      </c>
      <c r="C24" s="50"/>
      <c r="D24" s="50"/>
      <c r="E24" s="50"/>
      <c r="F24" s="50"/>
      <c r="G24" s="50"/>
      <c r="H24" s="51">
        <f t="shared" si="0"/>
        <v>8</v>
      </c>
      <c r="I24" s="50"/>
      <c r="J24" s="50"/>
      <c r="K24" s="50"/>
      <c r="L24" s="50"/>
      <c r="M24" s="50"/>
      <c r="N24" s="50"/>
      <c r="O24" s="50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</row>
    <row r="25" spans="1:31">
      <c r="A25" s="49">
        <v>18</v>
      </c>
      <c r="B25" s="54" t="str">
        <f>IF(AND(Calendrier!L21&gt;0),(Calendrier!L21),(""))</f>
        <v/>
      </c>
      <c r="C25" s="50"/>
      <c r="D25" s="50"/>
      <c r="E25" s="50"/>
      <c r="F25" s="50"/>
      <c r="G25" s="50"/>
      <c r="H25" s="51">
        <f t="shared" si="0"/>
        <v>8</v>
      </c>
      <c r="I25" s="50"/>
      <c r="J25" s="54"/>
      <c r="K25" s="50"/>
      <c r="L25" s="50"/>
      <c r="M25" s="50"/>
      <c r="N25" s="50"/>
      <c r="O25" s="50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</row>
    <row r="26" spans="1:31">
      <c r="A26" s="53">
        <v>19</v>
      </c>
      <c r="B26" s="54" t="str">
        <f>IF(AND(Calendrier!L22&gt;0),(Calendrier!L22),(""))</f>
        <v/>
      </c>
      <c r="C26" s="50"/>
      <c r="D26" s="50"/>
      <c r="E26" s="50"/>
      <c r="F26" s="50"/>
      <c r="G26" s="50"/>
      <c r="H26" s="51">
        <f t="shared" si="0"/>
        <v>8</v>
      </c>
      <c r="I26" s="50"/>
      <c r="J26" s="50"/>
      <c r="K26" s="50"/>
      <c r="L26" s="50"/>
      <c r="M26" s="50"/>
      <c r="N26" s="50"/>
      <c r="O26" s="50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</row>
    <row r="27" spans="1:31">
      <c r="A27" s="55">
        <v>20</v>
      </c>
      <c r="B27" s="54" t="str">
        <f>IF(AND(Calendrier!L23&gt;0),(Calendrier!L23),(""))</f>
        <v/>
      </c>
      <c r="C27" s="50"/>
      <c r="D27" s="50"/>
      <c r="E27" s="50"/>
      <c r="F27" s="50"/>
      <c r="G27" s="50"/>
      <c r="H27" s="51">
        <f t="shared" si="0"/>
        <v>8</v>
      </c>
      <c r="I27" s="50"/>
      <c r="J27" s="54"/>
      <c r="K27" s="50"/>
      <c r="L27" s="50"/>
      <c r="M27" s="50"/>
      <c r="N27" s="50"/>
      <c r="O27" s="50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</row>
    <row r="28" spans="1:31">
      <c r="A28" s="53">
        <v>21</v>
      </c>
      <c r="B28" s="54" t="str">
        <f>IF(AND(Calendrier!L24&gt;0),(Calendrier!L24),(""))</f>
        <v/>
      </c>
      <c r="C28" s="50"/>
      <c r="D28" s="50"/>
      <c r="E28" s="50"/>
      <c r="F28" s="50"/>
      <c r="G28" s="50"/>
      <c r="H28" s="51">
        <f t="shared" si="0"/>
        <v>8</v>
      </c>
      <c r="I28" s="50"/>
      <c r="J28" s="50"/>
      <c r="K28" s="50"/>
      <c r="L28" s="50"/>
      <c r="M28" s="50"/>
      <c r="N28" s="50"/>
      <c r="O28" s="50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</row>
    <row r="29" spans="1:31">
      <c r="A29" s="53">
        <v>22</v>
      </c>
      <c r="B29" s="54" t="str">
        <f>IF(AND(Calendrier!L25&gt;0),(Calendrier!L25),(""))</f>
        <v/>
      </c>
      <c r="C29" s="50"/>
      <c r="D29" s="50"/>
      <c r="E29" s="50"/>
      <c r="F29" s="50"/>
      <c r="G29" s="50"/>
      <c r="H29" s="51">
        <f t="shared" si="0"/>
        <v>8</v>
      </c>
      <c r="I29" s="50"/>
      <c r="J29" s="50"/>
      <c r="K29" s="50"/>
      <c r="L29" s="50"/>
      <c r="M29" s="50"/>
      <c r="N29" s="50"/>
      <c r="O29" s="50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</row>
    <row r="30" spans="1:31">
      <c r="A30" s="49">
        <v>23</v>
      </c>
      <c r="B30" s="54" t="str">
        <f>IF(AND(Calendrier!L26&gt;0),(Calendrier!L26),(""))</f>
        <v/>
      </c>
      <c r="C30" s="50"/>
      <c r="D30" s="50"/>
      <c r="E30" s="50"/>
      <c r="F30" s="50"/>
      <c r="G30" s="50"/>
      <c r="H30" s="51">
        <f t="shared" si="0"/>
        <v>8</v>
      </c>
      <c r="I30" s="50"/>
      <c r="J30" s="54"/>
      <c r="K30" s="50"/>
      <c r="L30" s="50"/>
      <c r="M30" s="50"/>
      <c r="N30" s="50"/>
      <c r="O30" s="50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</row>
    <row r="31" spans="1:31">
      <c r="A31" s="49">
        <v>24</v>
      </c>
      <c r="B31" s="54" t="str">
        <f>IF(AND(Calendrier!L27&gt;0),(Calendrier!L27),(""))</f>
        <v/>
      </c>
      <c r="C31" s="50"/>
      <c r="D31" s="50"/>
      <c r="E31" s="50"/>
      <c r="F31" s="50"/>
      <c r="G31" s="50"/>
      <c r="H31" s="51">
        <f t="shared" si="0"/>
        <v>8</v>
      </c>
      <c r="I31" s="50"/>
      <c r="J31" s="50"/>
      <c r="K31" s="50"/>
      <c r="L31" s="50"/>
      <c r="M31" s="50"/>
      <c r="N31" s="50"/>
      <c r="O31" s="50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</row>
    <row r="32" spans="1:31">
      <c r="A32" s="49">
        <v>25</v>
      </c>
      <c r="B32" s="54" t="str">
        <f>IF(AND(Calendrier!L28&gt;0),(Calendrier!L28),(""))</f>
        <v/>
      </c>
      <c r="C32" s="50"/>
      <c r="D32" s="50"/>
      <c r="E32" s="50"/>
      <c r="F32" s="50"/>
      <c r="G32" s="50"/>
      <c r="H32" s="51">
        <f t="shared" si="0"/>
        <v>8</v>
      </c>
      <c r="I32" s="50"/>
      <c r="J32" s="54"/>
      <c r="K32" s="50"/>
      <c r="L32" s="50"/>
      <c r="M32" s="50"/>
      <c r="N32" s="50"/>
      <c r="O32" s="50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</row>
    <row r="33" spans="1:31">
      <c r="A33" s="53">
        <v>26</v>
      </c>
      <c r="B33" s="54" t="str">
        <f>IF(AND(Calendrier!L29&gt;0),(Calendrier!L29),(""))</f>
        <v/>
      </c>
      <c r="C33" s="50"/>
      <c r="D33" s="50"/>
      <c r="E33" s="50"/>
      <c r="F33" s="50"/>
      <c r="G33" s="50"/>
      <c r="H33" s="51">
        <f t="shared" si="0"/>
        <v>8</v>
      </c>
      <c r="I33" s="50"/>
      <c r="J33" s="50"/>
      <c r="K33" s="50"/>
      <c r="L33" s="50"/>
      <c r="M33" s="50"/>
      <c r="N33" s="50"/>
      <c r="O33" s="50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</row>
    <row r="34" spans="1:31">
      <c r="A34" s="53">
        <v>27</v>
      </c>
      <c r="B34" s="54" t="str">
        <f>IF(AND(Calendrier!L30&gt;0),(Calendrier!L30),(""))</f>
        <v/>
      </c>
      <c r="C34" s="50"/>
      <c r="D34" s="50"/>
      <c r="E34" s="50"/>
      <c r="F34" s="50"/>
      <c r="G34" s="50"/>
      <c r="H34" s="51">
        <f t="shared" si="0"/>
        <v>8</v>
      </c>
      <c r="I34" s="50"/>
      <c r="J34" s="54"/>
      <c r="K34" s="50"/>
      <c r="L34" s="50"/>
      <c r="M34" s="50"/>
      <c r="N34" s="50"/>
      <c r="O34" s="50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</row>
    <row r="35" spans="1:31">
      <c r="A35" s="53">
        <v>28</v>
      </c>
      <c r="B35" s="54" t="str">
        <f>IF(AND(Calendrier!L31&gt;0),(Calendrier!L31),(""))</f>
        <v/>
      </c>
      <c r="C35" s="50"/>
      <c r="D35" s="50"/>
      <c r="E35" s="50"/>
      <c r="F35" s="50"/>
      <c r="G35" s="50"/>
      <c r="H35" s="51">
        <f t="shared" si="0"/>
        <v>8</v>
      </c>
      <c r="I35" s="50"/>
      <c r="J35" s="50"/>
      <c r="K35" s="50"/>
      <c r="L35" s="50"/>
      <c r="M35" s="50"/>
      <c r="N35" s="50"/>
      <c r="O35" s="50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</row>
    <row r="36" spans="1:31">
      <c r="A36" s="49">
        <v>29</v>
      </c>
      <c r="B36" s="54" t="str">
        <f>IF(AND(Calendrier!L32&gt;0),(Calendrier!L32),(""))</f>
        <v/>
      </c>
      <c r="C36" s="50"/>
      <c r="D36" s="50"/>
      <c r="E36" s="50"/>
      <c r="F36" s="50"/>
      <c r="G36" s="50"/>
      <c r="H36" s="51">
        <f t="shared" si="0"/>
        <v>8</v>
      </c>
      <c r="I36" s="50"/>
      <c r="J36" s="50"/>
      <c r="K36" s="50"/>
      <c r="L36" s="50"/>
      <c r="M36" s="50"/>
      <c r="N36" s="50"/>
      <c r="O36" s="50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</row>
    <row r="37" spans="1:31">
      <c r="A37" s="49">
        <v>30</v>
      </c>
      <c r="B37" s="54" t="str">
        <f>IF(AND(Calendrier!L33&gt;0),(Calendrier!L33),(""))</f>
        <v/>
      </c>
      <c r="C37" s="50"/>
      <c r="D37" s="50"/>
      <c r="E37" s="50"/>
      <c r="F37" s="50"/>
      <c r="G37" s="50"/>
      <c r="H37" s="51">
        <f t="shared" si="0"/>
        <v>8</v>
      </c>
      <c r="I37" s="50"/>
      <c r="J37" s="54"/>
      <c r="K37" s="50"/>
      <c r="L37" s="50"/>
      <c r="M37" s="50"/>
      <c r="N37" s="50"/>
      <c r="O37" s="50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</row>
    <row r="38" spans="1:31">
      <c r="A38" s="166" t="s">
        <v>43</v>
      </c>
      <c r="B38" s="166"/>
      <c r="C38" s="166"/>
      <c r="D38" s="166"/>
      <c r="E38" s="166"/>
      <c r="F38" s="166"/>
      <c r="G38" s="56"/>
      <c r="H38" s="57">
        <f>SUM(H8:H37)</f>
        <v>240</v>
      </c>
      <c r="I38" s="57"/>
      <c r="J38" s="79"/>
      <c r="K38" s="58"/>
      <c r="L38" s="58"/>
      <c r="M38" s="59" t="s">
        <v>44</v>
      </c>
      <c r="N38" s="59"/>
      <c r="O38" s="59"/>
      <c r="P38" s="60"/>
    </row>
    <row r="39" spans="1:31">
      <c r="A39" s="61"/>
      <c r="B39"/>
      <c r="C39" s="61"/>
      <c r="D39" s="61"/>
      <c r="E39" s="61"/>
      <c r="F39" s="61"/>
      <c r="G39" s="61"/>
      <c r="H39" s="80"/>
      <c r="I39" s="60"/>
      <c r="J39" s="74"/>
      <c r="K39" s="80"/>
      <c r="L39"/>
      <c r="M39" s="62"/>
      <c r="N39" s="63"/>
      <c r="O39" s="64"/>
      <c r="P39" s="60"/>
    </row>
    <row r="40" spans="1:31">
      <c r="A40" s="61"/>
      <c r="B40"/>
      <c r="C40" s="61"/>
      <c r="D40" s="61"/>
      <c r="E40" s="61"/>
      <c r="F40" s="61"/>
      <c r="G40" s="167"/>
      <c r="H40" s="167"/>
      <c r="I40" s="167"/>
      <c r="J40" s="78"/>
      <c r="K40" s="60"/>
      <c r="L40"/>
      <c r="M40" s="62"/>
      <c r="N40" s="63"/>
      <c r="O40" s="64"/>
      <c r="P40"/>
    </row>
    <row r="41" spans="1:31">
      <c r="A41"/>
      <c r="B41"/>
      <c r="C41"/>
      <c r="D41"/>
      <c r="E41"/>
      <c r="F41"/>
      <c r="G41"/>
      <c r="H41"/>
      <c r="I41"/>
      <c r="J41"/>
      <c r="K41"/>
      <c r="L41"/>
      <c r="M41" s="65"/>
      <c r="N41" s="66"/>
      <c r="O41" s="67"/>
      <c r="P41"/>
    </row>
    <row r="42" spans="1:31">
      <c r="E42" s="68"/>
      <c r="F42" s="68"/>
      <c r="G42" s="68"/>
      <c r="H42" s="69"/>
      <c r="I42" s="70"/>
    </row>
    <row r="43" spans="1:31">
      <c r="H43" s="71"/>
      <c r="I43" s="70"/>
    </row>
    <row r="44" spans="1:31">
      <c r="E44" s="68"/>
      <c r="F44" s="68"/>
      <c r="G44" s="68"/>
      <c r="H44" s="72"/>
      <c r="I44" s="70"/>
    </row>
    <row r="45" spans="1:31">
      <c r="E45" s="68"/>
      <c r="F45" s="68"/>
      <c r="G45" s="68"/>
      <c r="H45" s="69"/>
      <c r="I45" s="70"/>
    </row>
    <row r="46" spans="1:31">
      <c r="H46" s="71"/>
      <c r="I46" s="70"/>
    </row>
    <row r="47" spans="1:31">
      <c r="E47" s="68"/>
      <c r="F47" s="68"/>
      <c r="G47" s="68"/>
      <c r="H47" s="72"/>
      <c r="I47" s="70"/>
    </row>
    <row r="48" spans="1:31">
      <c r="E48" s="68"/>
      <c r="F48" s="68"/>
      <c r="G48" s="68"/>
      <c r="H48" s="69"/>
      <c r="I48" s="70"/>
    </row>
    <row r="49" spans="5:10">
      <c r="H49" s="71"/>
      <c r="I49" s="73"/>
    </row>
    <row r="50" spans="5:10">
      <c r="H50" s="71"/>
    </row>
    <row r="51" spans="5:10">
      <c r="H51" s="71"/>
    </row>
    <row r="52" spans="5:10">
      <c r="H52" s="71"/>
    </row>
    <row r="53" spans="5:10">
      <c r="H53" s="71"/>
    </row>
    <row r="54" spans="5:10">
      <c r="H54" s="71"/>
    </row>
    <row r="55" spans="5:10">
      <c r="E55" s="68"/>
      <c r="F55" s="68"/>
      <c r="G55" s="68"/>
      <c r="H55" s="72"/>
      <c r="I55" s="74"/>
    </row>
    <row r="56" spans="5:10">
      <c r="E56" s="68"/>
      <c r="F56" s="68"/>
      <c r="G56" s="68"/>
      <c r="H56" s="69"/>
      <c r="I56" s="70"/>
    </row>
    <row r="57" spans="5:10">
      <c r="H57" s="71"/>
      <c r="I57" s="70"/>
    </row>
    <row r="58" spans="5:10">
      <c r="E58" s="68"/>
      <c r="F58" s="68"/>
      <c r="G58" s="68"/>
      <c r="H58" s="72"/>
      <c r="I58" s="70"/>
    </row>
    <row r="59" spans="5:10">
      <c r="E59" s="68"/>
      <c r="F59" s="68"/>
      <c r="G59" s="68"/>
      <c r="H59" s="69"/>
      <c r="I59" s="70"/>
      <c r="J59" s="68"/>
    </row>
    <row r="60" spans="5:10">
      <c r="H60" s="71"/>
      <c r="I60" s="70"/>
    </row>
    <row r="61" spans="5:10">
      <c r="E61" s="68"/>
      <c r="F61" s="68"/>
      <c r="G61" s="68"/>
      <c r="H61" s="72"/>
      <c r="I61" s="70"/>
    </row>
    <row r="62" spans="5:10">
      <c r="E62" s="68"/>
      <c r="F62" s="68"/>
      <c r="G62" s="68"/>
      <c r="H62" s="69"/>
      <c r="I62" s="70"/>
    </row>
    <row r="63" spans="5:10">
      <c r="H63" s="71"/>
      <c r="I63" s="70"/>
    </row>
    <row r="64" spans="5:10">
      <c r="E64" s="68"/>
      <c r="F64" s="68"/>
      <c r="G64" s="68"/>
      <c r="H64" s="72"/>
      <c r="I64" s="70"/>
    </row>
    <row r="65" spans="5:10">
      <c r="E65" s="68"/>
      <c r="F65" s="68"/>
      <c r="G65" s="68"/>
      <c r="H65" s="69"/>
      <c r="I65" s="70"/>
    </row>
    <row r="66" spans="5:10">
      <c r="H66" s="71"/>
      <c r="I66" s="70"/>
    </row>
    <row r="67" spans="5:10">
      <c r="E67" s="68"/>
      <c r="F67" s="68"/>
      <c r="G67" s="68"/>
      <c r="H67" s="72"/>
      <c r="I67" s="70"/>
    </row>
    <row r="68" spans="5:10">
      <c r="E68" s="68"/>
      <c r="F68" s="68"/>
      <c r="G68" s="68"/>
      <c r="H68" s="69"/>
      <c r="I68" s="70"/>
    </row>
    <row r="69" spans="5:10">
      <c r="H69" s="71"/>
      <c r="I69" s="73"/>
    </row>
    <row r="70" spans="5:10">
      <c r="H70" s="71"/>
    </row>
    <row r="71" spans="5:10">
      <c r="H71" s="71"/>
    </row>
    <row r="72" spans="5:10">
      <c r="H72" s="71"/>
    </row>
    <row r="73" spans="5:10">
      <c r="H73" s="71"/>
    </row>
    <row r="74" spans="5:10">
      <c r="H74" s="71"/>
    </row>
    <row r="75" spans="5:10">
      <c r="E75" s="68"/>
      <c r="F75" s="68"/>
      <c r="G75" s="68"/>
      <c r="H75" s="72"/>
      <c r="I75" s="74"/>
    </row>
    <row r="76" spans="5:10">
      <c r="E76" s="68"/>
      <c r="F76" s="68"/>
      <c r="G76" s="68"/>
      <c r="H76" s="69"/>
      <c r="I76" s="70"/>
    </row>
    <row r="77" spans="5:10">
      <c r="H77" s="71"/>
      <c r="I77" s="70"/>
    </row>
    <row r="78" spans="5:10">
      <c r="E78" s="68"/>
      <c r="F78" s="68"/>
      <c r="G78" s="68"/>
      <c r="H78" s="72"/>
      <c r="I78" s="70"/>
    </row>
    <row r="79" spans="5:10">
      <c r="E79" s="68"/>
      <c r="F79" s="68"/>
      <c r="G79" s="68"/>
      <c r="H79" s="69"/>
      <c r="I79" s="70"/>
      <c r="J79" s="68"/>
    </row>
    <row r="80" spans="5:10">
      <c r="H80" s="71"/>
      <c r="I80" s="70"/>
    </row>
    <row r="81" spans="5:10">
      <c r="E81" s="68"/>
      <c r="F81" s="68"/>
      <c r="G81" s="68"/>
      <c r="H81" s="72"/>
      <c r="I81" s="70"/>
    </row>
    <row r="82" spans="5:10">
      <c r="E82" s="68"/>
      <c r="F82" s="68"/>
      <c r="G82" s="68"/>
      <c r="H82" s="69"/>
      <c r="I82" s="70"/>
    </row>
    <row r="83" spans="5:10">
      <c r="H83" s="71"/>
      <c r="I83" s="70"/>
    </row>
    <row r="84" spans="5:10">
      <c r="E84" s="68"/>
      <c r="F84" s="68"/>
      <c r="G84" s="68"/>
      <c r="H84" s="72"/>
      <c r="I84" s="70"/>
    </row>
    <row r="85" spans="5:10">
      <c r="E85" s="68"/>
      <c r="F85" s="68"/>
      <c r="G85" s="68"/>
      <c r="H85" s="69"/>
      <c r="I85" s="70"/>
    </row>
    <row r="86" spans="5:10">
      <c r="I86" s="70"/>
    </row>
    <row r="87" spans="5:10">
      <c r="E87" s="68"/>
      <c r="F87" s="68"/>
      <c r="G87" s="68"/>
      <c r="H87" s="72"/>
      <c r="I87" s="70"/>
    </row>
    <row r="88" spans="5:10">
      <c r="E88" s="68"/>
      <c r="F88" s="68"/>
      <c r="G88" s="68"/>
      <c r="H88" s="69"/>
      <c r="I88" s="70"/>
    </row>
    <row r="89" spans="5:10">
      <c r="E89" s="68"/>
      <c r="F89" s="68"/>
      <c r="G89" s="68"/>
      <c r="H89" s="69"/>
      <c r="I89" s="70"/>
    </row>
    <row r="90" spans="5:10">
      <c r="E90" s="68"/>
      <c r="F90" s="68"/>
      <c r="G90" s="68"/>
      <c r="H90" s="69"/>
      <c r="I90" s="73"/>
      <c r="J90" s="73"/>
    </row>
    <row r="91" spans="5:10" ht="15">
      <c r="I91" s="75"/>
      <c r="J91" s="68"/>
    </row>
    <row r="97" spans="10:10">
      <c r="J97" s="73"/>
    </row>
  </sheetData>
  <mergeCells count="3">
    <mergeCell ref="C5:F5"/>
    <mergeCell ref="A38:F38"/>
    <mergeCell ref="G40:I40"/>
  </mergeCells>
  <phoneticPr fontId="2" type="noConversion"/>
  <conditionalFormatting sqref="H8:H37">
    <cfRule type="cellIs" priority="1" stopIfTrue="1" operator="equal">
      <formula>mDF</formula>
    </cfRule>
    <cfRule type="expression" dxfId="83" priority="2" stopIfTrue="1">
      <formula>G8="Dimanche"</formula>
    </cfRule>
    <cfRule type="expression" dxfId="82" priority="3" stopIfTrue="1">
      <formula>G8="Samedi"</formula>
    </cfRule>
  </conditionalFormatting>
  <conditionalFormatting sqref="J34 J18 J25 J32 J9 J16 J23 J30 J37 J13 J20 J27 J11">
    <cfRule type="cellIs" priority="4" stopIfTrue="1" operator="equal">
      <formula>mDF</formula>
    </cfRule>
    <cfRule type="expression" dxfId="81" priority="5" stopIfTrue="1">
      <formula>K9="Dimanche"</formula>
    </cfRule>
    <cfRule type="expression" dxfId="80" priority="6" stopIfTrue="1">
      <formula>K9="Samedi"</formula>
    </cfRule>
  </conditionalFormatting>
  <conditionalFormatting sqref="I42:I48 I75:I89 I55:I68 I91">
    <cfRule type="cellIs" dxfId="79" priority="7" stopIfTrue="1" operator="lessThan">
      <formula>0</formula>
    </cfRule>
  </conditionalFormatting>
  <conditionalFormatting sqref="B8:B37">
    <cfRule type="cellIs" priority="8" stopIfTrue="1" operator="equal">
      <formula>mDF</formula>
    </cfRule>
    <cfRule type="expression" dxfId="78" priority="9" stopIfTrue="1">
      <formula>K8="Dimanche"</formula>
    </cfRule>
    <cfRule type="expression" dxfId="77" priority="10" stopIfTrue="1">
      <formula>K8="Samedi"</formula>
    </cfRule>
  </conditionalFormatting>
  <conditionalFormatting sqref="A1:A41 B38:P41 B1:M7 O1:P7 N1:N4 N6:N7">
    <cfRule type="cellIs" dxfId="76" priority="11" stopIfTrue="1" operator="equal">
      <formula>0.340277777777778</formula>
    </cfRule>
  </conditionalFormatting>
  <conditionalFormatting sqref="N5">
    <cfRule type="cellIs" dxfId="75" priority="12" stopIfTrue="1" operator="equal">
      <formula>"VT"</formula>
    </cfRule>
    <cfRule type="cellIs" dxfId="74" priority="13" stopIfTrue="1" operator="equal">
      <formula>"Dimanche"</formula>
    </cfRule>
    <cfRule type="cellIs" dxfId="73" priority="14" stopIfTrue="1" operator="equal">
      <formula>"Vendredi"</formula>
    </cfRule>
  </conditionalFormatting>
  <conditionalFormatting sqref="C8:G37 I8:I37 K8:AE37 J31 J10 J17 J24 J8 J28:J29 J14:J15 J21:J22 J12 J19 J26 J33 J35:J36">
    <cfRule type="cellIs" priority="15" stopIfTrue="1" operator="equal">
      <formula>mDF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46"/>
  </sheetPr>
  <dimension ref="A1:AE98"/>
  <sheetViews>
    <sheetView workbookViewId="0">
      <selection activeCell="B9" sqref="B9"/>
    </sheetView>
  </sheetViews>
  <sheetFormatPr baseColWidth="10" defaultRowHeight="12.75"/>
  <cols>
    <col min="1" max="9" width="11.42578125" style="10"/>
    <col min="10" max="10" width="13" style="10" bestFit="1" customWidth="1"/>
    <col min="11" max="13" width="11.42578125" style="10"/>
    <col min="14" max="14" width="13" style="10" bestFit="1" customWidth="1"/>
    <col min="15" max="16384" width="11.42578125" style="10"/>
  </cols>
  <sheetData>
    <row r="1" spans="1:31">
      <c r="A1" s="25"/>
      <c r="B1" s="25"/>
      <c r="C1" s="25"/>
      <c r="D1" s="25"/>
      <c r="E1" s="25"/>
      <c r="F1" s="26"/>
      <c r="G1" s="26"/>
      <c r="H1" s="26"/>
      <c r="I1" s="26"/>
      <c r="J1" s="26"/>
      <c r="K1" s="26"/>
      <c r="L1" s="26"/>
      <c r="M1" s="26"/>
      <c r="N1" s="26"/>
      <c r="O1" s="27"/>
      <c r="P1"/>
    </row>
    <row r="2" spans="1:31">
      <c r="A2" s="24"/>
      <c r="B2"/>
      <c r="C2" s="2"/>
      <c r="D2" s="2"/>
      <c r="E2" s="28"/>
      <c r="F2" s="29"/>
      <c r="G2" s="24" t="s">
        <v>51</v>
      </c>
      <c r="H2"/>
      <c r="I2" s="29"/>
      <c r="J2" s="29"/>
      <c r="K2" s="29"/>
      <c r="L2" s="29"/>
      <c r="M2" s="29"/>
      <c r="N2" s="4"/>
      <c r="O2" s="29"/>
      <c r="P2"/>
    </row>
    <row r="3" spans="1:31">
      <c r="A3" s="24" t="s">
        <v>28</v>
      </c>
      <c r="B3" s="24"/>
      <c r="C3" s="15"/>
      <c r="D3" s="30"/>
      <c r="E3" s="31" t="s">
        <v>29</v>
      </c>
      <c r="F3" s="32"/>
      <c r="G3" s="32"/>
      <c r="H3"/>
      <c r="I3"/>
      <c r="J3" s="32"/>
      <c r="K3" s="32"/>
      <c r="L3"/>
      <c r="M3" s="32"/>
      <c r="N3" s="4" t="s">
        <v>30</v>
      </c>
      <c r="O3" s="33"/>
      <c r="P3"/>
    </row>
    <row r="4" spans="1:31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/>
    </row>
    <row r="5" spans="1:31" ht="78.75">
      <c r="A5" s="35"/>
      <c r="B5" s="36" t="s">
        <v>31</v>
      </c>
      <c r="C5" s="163" t="s">
        <v>32</v>
      </c>
      <c r="D5" s="164"/>
      <c r="E5" s="164"/>
      <c r="F5" s="165"/>
      <c r="G5" s="37" t="s">
        <v>33</v>
      </c>
      <c r="H5" s="37" t="s">
        <v>34</v>
      </c>
      <c r="I5" s="37" t="s">
        <v>35</v>
      </c>
      <c r="J5" s="37" t="s">
        <v>36</v>
      </c>
      <c r="K5" s="38" t="s">
        <v>37</v>
      </c>
      <c r="L5" s="36"/>
      <c r="M5" s="39" t="s">
        <v>38</v>
      </c>
      <c r="N5" s="76" t="s">
        <v>4</v>
      </c>
      <c r="O5" s="40"/>
      <c r="P5"/>
    </row>
    <row r="6" spans="1:31">
      <c r="A6" s="41"/>
      <c r="B6" s="36"/>
      <c r="C6" s="42" t="s">
        <v>39</v>
      </c>
      <c r="D6" s="42"/>
      <c r="E6" s="42" t="s">
        <v>40</v>
      </c>
      <c r="F6" s="42"/>
      <c r="G6" s="37"/>
      <c r="H6" s="37"/>
      <c r="I6" s="37"/>
      <c r="J6" s="37"/>
      <c r="K6" s="38"/>
      <c r="L6" s="43"/>
      <c r="M6" s="44"/>
      <c r="N6" s="45"/>
      <c r="O6" s="46"/>
      <c r="P6"/>
    </row>
    <row r="7" spans="1:31">
      <c r="A7" s="41"/>
      <c r="B7" s="47"/>
      <c r="C7" s="48" t="s">
        <v>41</v>
      </c>
      <c r="D7" s="48" t="s">
        <v>42</v>
      </c>
      <c r="E7" s="48" t="s">
        <v>41</v>
      </c>
      <c r="F7" s="48" t="s">
        <v>42</v>
      </c>
      <c r="G7" s="37"/>
      <c r="H7" s="37"/>
      <c r="I7" s="37"/>
      <c r="J7" s="37"/>
      <c r="K7" s="38"/>
      <c r="L7" s="36"/>
      <c r="M7" s="7"/>
      <c r="N7" s="7"/>
      <c r="O7" s="7"/>
      <c r="P7"/>
    </row>
    <row r="8" spans="1:31">
      <c r="A8" s="49">
        <v>1</v>
      </c>
      <c r="B8" s="77" t="str">
        <f>IF(AND(Calendrier!O4&gt;0),(Calendrier!O4),(""))</f>
        <v/>
      </c>
      <c r="C8" s="50"/>
      <c r="D8" s="50"/>
      <c r="E8" s="50"/>
      <c r="F8" s="50"/>
      <c r="G8" s="50"/>
      <c r="H8" s="51">
        <f t="shared" ref="H8:H38" si="0">IF(B8="1/2c",4,IF(B8="",8,""))</f>
        <v>8</v>
      </c>
      <c r="I8" s="50"/>
      <c r="J8" s="50"/>
      <c r="K8" s="50"/>
      <c r="L8" s="50"/>
      <c r="M8" s="50"/>
      <c r="N8" s="50"/>
      <c r="O8" s="50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</row>
    <row r="9" spans="1:31">
      <c r="A9" s="49">
        <v>2</v>
      </c>
      <c r="B9" s="54" t="str">
        <f>IF(AND(Calendrier!O5&gt;0),(Calendrier!O5),(""))</f>
        <v/>
      </c>
      <c r="C9" s="50"/>
      <c r="D9" s="50"/>
      <c r="E9" s="50"/>
      <c r="F9" s="50"/>
      <c r="G9" s="50"/>
      <c r="H9" s="51">
        <f t="shared" si="0"/>
        <v>8</v>
      </c>
      <c r="I9" s="50"/>
      <c r="J9" s="54"/>
      <c r="K9" s="50"/>
      <c r="L9" s="50"/>
      <c r="M9" s="50"/>
      <c r="N9" s="50"/>
      <c r="O9" s="50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</row>
    <row r="10" spans="1:31">
      <c r="A10" s="49">
        <v>3</v>
      </c>
      <c r="B10" s="54" t="str">
        <f>IF(AND(Calendrier!O6&gt;0),(Calendrier!O6),(""))</f>
        <v/>
      </c>
      <c r="C10" s="50"/>
      <c r="D10" s="50"/>
      <c r="E10" s="50"/>
      <c r="F10" s="50"/>
      <c r="G10" s="50"/>
      <c r="H10" s="51">
        <f t="shared" si="0"/>
        <v>8</v>
      </c>
      <c r="I10" s="50"/>
      <c r="J10" s="50"/>
      <c r="K10" s="50"/>
      <c r="L10" s="50"/>
      <c r="M10" s="50"/>
      <c r="N10" s="50"/>
      <c r="O10" s="50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</row>
    <row r="11" spans="1:31">
      <c r="A11" s="49">
        <v>4</v>
      </c>
      <c r="B11" s="54" t="str">
        <f>IF(AND(Calendrier!O7&gt;0),(Calendrier!O7),(""))</f>
        <v/>
      </c>
      <c r="C11" s="50"/>
      <c r="D11" s="50"/>
      <c r="E11" s="50"/>
      <c r="F11" s="50"/>
      <c r="G11" s="50"/>
      <c r="H11" s="51">
        <f t="shared" si="0"/>
        <v>8</v>
      </c>
      <c r="I11" s="50"/>
      <c r="J11" s="54"/>
      <c r="K11" s="50"/>
      <c r="L11" s="50"/>
      <c r="M11" s="50"/>
      <c r="N11" s="50"/>
      <c r="O11" s="50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</row>
    <row r="12" spans="1:31">
      <c r="A12" s="53">
        <v>5</v>
      </c>
      <c r="B12" s="54" t="str">
        <f>IF(AND(Calendrier!O8&gt;0),(Calendrier!O8),(""))</f>
        <v/>
      </c>
      <c r="C12" s="50"/>
      <c r="D12" s="50"/>
      <c r="E12" s="50"/>
      <c r="F12" s="50"/>
      <c r="G12" s="50"/>
      <c r="H12" s="51">
        <f t="shared" si="0"/>
        <v>8</v>
      </c>
      <c r="I12" s="50"/>
      <c r="J12" s="50"/>
      <c r="K12" s="50"/>
      <c r="L12" s="50"/>
      <c r="M12" s="50"/>
      <c r="N12" s="50"/>
      <c r="O12" s="50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</row>
    <row r="13" spans="1:31">
      <c r="A13" s="53">
        <v>6</v>
      </c>
      <c r="B13" s="54" t="str">
        <f>IF(AND(Calendrier!O9&gt;0),(Calendrier!O9),(""))</f>
        <v/>
      </c>
      <c r="C13" s="50"/>
      <c r="D13" s="50"/>
      <c r="E13" s="50"/>
      <c r="F13" s="50"/>
      <c r="G13" s="50"/>
      <c r="H13" s="51">
        <f t="shared" si="0"/>
        <v>8</v>
      </c>
      <c r="I13" s="50"/>
      <c r="J13" s="54"/>
      <c r="K13" s="50"/>
      <c r="L13" s="50"/>
      <c r="M13" s="50"/>
      <c r="N13" s="50"/>
      <c r="O13" s="50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</row>
    <row r="14" spans="1:31">
      <c r="A14" s="49">
        <v>7</v>
      </c>
      <c r="B14" s="54" t="str">
        <f>IF(AND(Calendrier!O10&gt;0),(Calendrier!O10),(""))</f>
        <v/>
      </c>
      <c r="C14" s="50"/>
      <c r="D14" s="50"/>
      <c r="E14" s="50"/>
      <c r="F14" s="50"/>
      <c r="G14" s="50"/>
      <c r="H14" s="51">
        <f t="shared" si="0"/>
        <v>8</v>
      </c>
      <c r="I14" s="50"/>
      <c r="J14" s="50"/>
      <c r="K14" s="50"/>
      <c r="L14" s="50"/>
      <c r="M14" s="50"/>
      <c r="N14" s="50"/>
      <c r="O14" s="50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</row>
    <row r="15" spans="1:31">
      <c r="A15" s="49">
        <v>8</v>
      </c>
      <c r="B15" s="77" t="str">
        <f>IF(AND(Calendrier!O11&gt;0),(Calendrier!O11),(""))</f>
        <v/>
      </c>
      <c r="C15" s="50"/>
      <c r="D15" s="50"/>
      <c r="E15" s="50"/>
      <c r="F15" s="50"/>
      <c r="G15" s="50"/>
      <c r="H15" s="51">
        <f t="shared" si="0"/>
        <v>8</v>
      </c>
      <c r="I15" s="50"/>
      <c r="J15" s="50"/>
      <c r="K15" s="50"/>
      <c r="L15" s="50"/>
      <c r="M15" s="50"/>
      <c r="N15" s="50"/>
      <c r="O15" s="50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</row>
    <row r="16" spans="1:31">
      <c r="A16" s="49">
        <v>9</v>
      </c>
      <c r="B16" s="54" t="str">
        <f>IF(AND(Calendrier!O12&gt;0),(Calendrier!O12),(""))</f>
        <v/>
      </c>
      <c r="C16" s="50"/>
      <c r="D16" s="50"/>
      <c r="E16" s="50"/>
      <c r="F16" s="50"/>
      <c r="G16" s="50"/>
      <c r="H16" s="51">
        <f t="shared" si="0"/>
        <v>8</v>
      </c>
      <c r="I16" s="50"/>
      <c r="J16" s="54"/>
      <c r="K16" s="50"/>
      <c r="L16" s="50"/>
      <c r="M16" s="50"/>
      <c r="N16" s="50"/>
      <c r="O16" s="50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</row>
    <row r="17" spans="1:31">
      <c r="A17" s="49">
        <v>10</v>
      </c>
      <c r="B17" s="54" t="str">
        <f>IF(AND(Calendrier!O13&gt;0),(Calendrier!O13),(""))</f>
        <v/>
      </c>
      <c r="C17" s="50"/>
      <c r="D17" s="50"/>
      <c r="E17" s="50"/>
      <c r="F17" s="50"/>
      <c r="G17" s="50"/>
      <c r="H17" s="51">
        <f t="shared" si="0"/>
        <v>8</v>
      </c>
      <c r="I17" s="50"/>
      <c r="J17" s="50"/>
      <c r="K17" s="50"/>
      <c r="L17" s="50"/>
      <c r="M17" s="50"/>
      <c r="N17" s="50"/>
      <c r="O17" s="50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</row>
    <row r="18" spans="1:31">
      <c r="A18" s="49">
        <v>11</v>
      </c>
      <c r="B18" s="54" t="str">
        <f>IF(AND(Calendrier!O14&gt;0),(Calendrier!O14),(""))</f>
        <v/>
      </c>
      <c r="C18" s="50"/>
      <c r="D18" s="50"/>
      <c r="E18" s="50"/>
      <c r="F18" s="50"/>
      <c r="G18" s="50"/>
      <c r="H18" s="51">
        <f t="shared" si="0"/>
        <v>8</v>
      </c>
      <c r="I18" s="50"/>
      <c r="J18" s="54"/>
      <c r="K18" s="50"/>
      <c r="L18" s="50"/>
      <c r="M18" s="50"/>
      <c r="N18" s="50"/>
      <c r="O18" s="50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</row>
    <row r="19" spans="1:31">
      <c r="A19" s="53">
        <v>12</v>
      </c>
      <c r="B19" s="54" t="str">
        <f>IF(AND(Calendrier!O15&gt;0),(Calendrier!O15),(""))</f>
        <v/>
      </c>
      <c r="C19" s="50"/>
      <c r="D19" s="50"/>
      <c r="E19" s="50"/>
      <c r="F19" s="50"/>
      <c r="G19" s="50"/>
      <c r="H19" s="51">
        <f t="shared" si="0"/>
        <v>8</v>
      </c>
      <c r="I19" s="50"/>
      <c r="J19" s="50"/>
      <c r="K19" s="50"/>
      <c r="L19" s="50"/>
      <c r="M19" s="50"/>
      <c r="N19" s="50"/>
      <c r="O19" s="50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</row>
    <row r="20" spans="1:31">
      <c r="A20" s="53">
        <v>13</v>
      </c>
      <c r="B20" s="54" t="str">
        <f>IF(AND(Calendrier!O16&gt;0),(Calendrier!O16),(""))</f>
        <v/>
      </c>
      <c r="C20" s="50"/>
      <c r="D20" s="50"/>
      <c r="E20" s="50"/>
      <c r="F20" s="50"/>
      <c r="G20" s="50"/>
      <c r="H20" s="51">
        <f t="shared" si="0"/>
        <v>8</v>
      </c>
      <c r="I20" s="50"/>
      <c r="J20" s="54"/>
      <c r="K20" s="50"/>
      <c r="L20" s="50"/>
      <c r="M20" s="50"/>
      <c r="N20" s="50"/>
      <c r="O20" s="50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</row>
    <row r="21" spans="1:31">
      <c r="A21" s="49">
        <v>14</v>
      </c>
      <c r="B21" s="54" t="str">
        <f>IF(AND(Calendrier!O17&gt;0),(Calendrier!O17),(""))</f>
        <v/>
      </c>
      <c r="C21" s="50"/>
      <c r="D21" s="50"/>
      <c r="E21" s="50"/>
      <c r="F21" s="50"/>
      <c r="G21" s="50"/>
      <c r="H21" s="51">
        <f t="shared" si="0"/>
        <v>8</v>
      </c>
      <c r="I21" s="50"/>
      <c r="J21" s="50"/>
      <c r="K21" s="50"/>
      <c r="L21" s="50"/>
      <c r="M21" s="50"/>
      <c r="N21" s="50"/>
      <c r="O21" s="50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</row>
    <row r="22" spans="1:31">
      <c r="A22" s="49">
        <v>15</v>
      </c>
      <c r="B22" s="54" t="str">
        <f>IF(AND(Calendrier!O18&gt;0),(Calendrier!O18),(""))</f>
        <v/>
      </c>
      <c r="C22" s="50"/>
      <c r="D22" s="50"/>
      <c r="E22" s="50"/>
      <c r="F22" s="50"/>
      <c r="G22" s="50"/>
      <c r="H22" s="51">
        <f t="shared" si="0"/>
        <v>8</v>
      </c>
      <c r="I22" s="50"/>
      <c r="J22" s="50"/>
      <c r="K22" s="50"/>
      <c r="L22" s="50"/>
      <c r="M22" s="50"/>
      <c r="N22" s="50"/>
      <c r="O22" s="50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</row>
    <row r="23" spans="1:31">
      <c r="A23" s="49">
        <v>16</v>
      </c>
      <c r="B23" s="54" t="str">
        <f>IF(AND(Calendrier!O19&gt;0),(Calendrier!O19),(""))</f>
        <v/>
      </c>
      <c r="C23" s="50"/>
      <c r="D23" s="50"/>
      <c r="E23" s="50"/>
      <c r="F23" s="50"/>
      <c r="G23" s="50"/>
      <c r="H23" s="51">
        <f t="shared" si="0"/>
        <v>8</v>
      </c>
      <c r="I23" s="50"/>
      <c r="J23" s="54"/>
      <c r="K23" s="50"/>
      <c r="L23" s="50"/>
      <c r="M23" s="50"/>
      <c r="N23" s="50"/>
      <c r="O23" s="50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</row>
    <row r="24" spans="1:31">
      <c r="A24" s="49">
        <v>17</v>
      </c>
      <c r="B24" s="54" t="str">
        <f>IF(AND(Calendrier!O20&gt;0),(Calendrier!O20),(""))</f>
        <v/>
      </c>
      <c r="C24" s="50"/>
      <c r="D24" s="50"/>
      <c r="E24" s="50"/>
      <c r="F24" s="50"/>
      <c r="G24" s="50"/>
      <c r="H24" s="51">
        <f t="shared" si="0"/>
        <v>8</v>
      </c>
      <c r="I24" s="50"/>
      <c r="J24" s="50"/>
      <c r="K24" s="50"/>
      <c r="L24" s="50"/>
      <c r="M24" s="50"/>
      <c r="N24" s="50"/>
      <c r="O24" s="50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</row>
    <row r="25" spans="1:31">
      <c r="A25" s="49">
        <v>18</v>
      </c>
      <c r="B25" s="54" t="str">
        <f>IF(AND(Calendrier!O21&gt;0),(Calendrier!O21),(""))</f>
        <v/>
      </c>
      <c r="C25" s="50"/>
      <c r="D25" s="50"/>
      <c r="E25" s="50"/>
      <c r="F25" s="50"/>
      <c r="G25" s="50"/>
      <c r="H25" s="51">
        <f t="shared" si="0"/>
        <v>8</v>
      </c>
      <c r="I25" s="50"/>
      <c r="J25" s="54"/>
      <c r="K25" s="50"/>
      <c r="L25" s="50"/>
      <c r="M25" s="50"/>
      <c r="N25" s="50"/>
      <c r="O25" s="50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</row>
    <row r="26" spans="1:31">
      <c r="A26" s="53">
        <v>19</v>
      </c>
      <c r="B26" s="54" t="str">
        <f>IF(AND(Calendrier!O22&gt;0),(Calendrier!O22),(""))</f>
        <v/>
      </c>
      <c r="C26" s="50"/>
      <c r="D26" s="50"/>
      <c r="E26" s="50"/>
      <c r="F26" s="50"/>
      <c r="G26" s="50"/>
      <c r="H26" s="51">
        <f t="shared" si="0"/>
        <v>8</v>
      </c>
      <c r="I26" s="50"/>
      <c r="J26" s="50"/>
      <c r="K26" s="50"/>
      <c r="L26" s="50"/>
      <c r="M26" s="50"/>
      <c r="N26" s="50"/>
      <c r="O26" s="50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</row>
    <row r="27" spans="1:31">
      <c r="A27" s="55">
        <v>20</v>
      </c>
      <c r="B27" s="54" t="str">
        <f>IF(AND(Calendrier!O23&gt;0),(Calendrier!O23),(""))</f>
        <v/>
      </c>
      <c r="C27" s="50"/>
      <c r="D27" s="50"/>
      <c r="E27" s="50"/>
      <c r="F27" s="50"/>
      <c r="G27" s="50"/>
      <c r="H27" s="51">
        <f t="shared" si="0"/>
        <v>8</v>
      </c>
      <c r="I27" s="50"/>
      <c r="J27" s="54"/>
      <c r="K27" s="50"/>
      <c r="L27" s="50"/>
      <c r="M27" s="50"/>
      <c r="N27" s="50"/>
      <c r="O27" s="50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</row>
    <row r="28" spans="1:31">
      <c r="A28" s="53">
        <v>21</v>
      </c>
      <c r="B28" s="54" t="str">
        <f>IF(AND(Calendrier!O24&gt;0),(Calendrier!O24),(""))</f>
        <v/>
      </c>
      <c r="C28" s="50"/>
      <c r="D28" s="50"/>
      <c r="E28" s="50"/>
      <c r="F28" s="50"/>
      <c r="G28" s="50"/>
      <c r="H28" s="51">
        <f t="shared" si="0"/>
        <v>8</v>
      </c>
      <c r="I28" s="50"/>
      <c r="J28" s="50"/>
      <c r="K28" s="50"/>
      <c r="L28" s="50"/>
      <c r="M28" s="50"/>
      <c r="N28" s="50"/>
      <c r="O28" s="50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</row>
    <row r="29" spans="1:31">
      <c r="A29" s="53">
        <v>22</v>
      </c>
      <c r="B29" s="54" t="str">
        <f>IF(AND(Calendrier!O25&gt;0),(Calendrier!O25),(""))</f>
        <v/>
      </c>
      <c r="C29" s="50"/>
      <c r="D29" s="50"/>
      <c r="E29" s="50"/>
      <c r="F29" s="50"/>
      <c r="G29" s="50"/>
      <c r="H29" s="51">
        <f t="shared" si="0"/>
        <v>8</v>
      </c>
      <c r="I29" s="50"/>
      <c r="J29" s="50"/>
      <c r="K29" s="50"/>
      <c r="L29" s="50"/>
      <c r="M29" s="50"/>
      <c r="N29" s="50"/>
      <c r="O29" s="50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</row>
    <row r="30" spans="1:31">
      <c r="A30" s="49">
        <v>23</v>
      </c>
      <c r="B30" s="54" t="str">
        <f>IF(AND(Calendrier!O26&gt;0),(Calendrier!O26),(""))</f>
        <v/>
      </c>
      <c r="C30" s="50"/>
      <c r="D30" s="50"/>
      <c r="E30" s="50"/>
      <c r="F30" s="50"/>
      <c r="G30" s="50"/>
      <c r="H30" s="51">
        <f t="shared" si="0"/>
        <v>8</v>
      </c>
      <c r="I30" s="50"/>
      <c r="J30" s="54"/>
      <c r="K30" s="50"/>
      <c r="L30" s="50"/>
      <c r="M30" s="50"/>
      <c r="N30" s="50"/>
      <c r="O30" s="50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</row>
    <row r="31" spans="1:31">
      <c r="A31" s="49">
        <v>24</v>
      </c>
      <c r="B31" s="54" t="str">
        <f>IF(AND(Calendrier!O27&gt;0),(Calendrier!O27),(""))</f>
        <v/>
      </c>
      <c r="C31" s="50"/>
      <c r="D31" s="50"/>
      <c r="E31" s="50"/>
      <c r="F31" s="50"/>
      <c r="G31" s="50"/>
      <c r="H31" s="51">
        <f t="shared" si="0"/>
        <v>8</v>
      </c>
      <c r="I31" s="50"/>
      <c r="J31" s="50"/>
      <c r="K31" s="50"/>
      <c r="L31" s="50"/>
      <c r="M31" s="50"/>
      <c r="N31" s="50"/>
      <c r="O31" s="50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</row>
    <row r="32" spans="1:31">
      <c r="A32" s="49">
        <v>25</v>
      </c>
      <c r="B32" s="54" t="str">
        <f>IF(AND(Calendrier!O28&gt;0),(Calendrier!O28),(""))</f>
        <v/>
      </c>
      <c r="C32" s="50"/>
      <c r="D32" s="50"/>
      <c r="E32" s="50"/>
      <c r="F32" s="50"/>
      <c r="G32" s="50"/>
      <c r="H32" s="51">
        <f t="shared" si="0"/>
        <v>8</v>
      </c>
      <c r="I32" s="50"/>
      <c r="J32" s="54"/>
      <c r="K32" s="50"/>
      <c r="L32" s="50"/>
      <c r="M32" s="50"/>
      <c r="N32" s="50"/>
      <c r="O32" s="50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</row>
    <row r="33" spans="1:31">
      <c r="A33" s="53">
        <v>26</v>
      </c>
      <c r="B33" s="54" t="str">
        <f>IF(AND(Calendrier!O29&gt;0),(Calendrier!O29),(""))</f>
        <v/>
      </c>
      <c r="C33" s="50"/>
      <c r="D33" s="50"/>
      <c r="E33" s="50"/>
      <c r="F33" s="50"/>
      <c r="G33" s="50"/>
      <c r="H33" s="51">
        <f t="shared" si="0"/>
        <v>8</v>
      </c>
      <c r="I33" s="50"/>
      <c r="J33" s="50"/>
      <c r="K33" s="50"/>
      <c r="L33" s="50"/>
      <c r="M33" s="50"/>
      <c r="N33" s="50"/>
      <c r="O33" s="50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</row>
    <row r="34" spans="1:31">
      <c r="A34" s="53">
        <v>27</v>
      </c>
      <c r="B34" s="54" t="str">
        <f>IF(AND(Calendrier!O30&gt;0),(Calendrier!O30),(""))</f>
        <v/>
      </c>
      <c r="C34" s="50"/>
      <c r="D34" s="50"/>
      <c r="E34" s="50"/>
      <c r="F34" s="50"/>
      <c r="G34" s="50"/>
      <c r="H34" s="51">
        <f t="shared" si="0"/>
        <v>8</v>
      </c>
      <c r="I34" s="50"/>
      <c r="J34" s="54"/>
      <c r="K34" s="50"/>
      <c r="L34" s="50"/>
      <c r="M34" s="50"/>
      <c r="N34" s="50"/>
      <c r="O34" s="50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</row>
    <row r="35" spans="1:31">
      <c r="A35" s="53">
        <v>28</v>
      </c>
      <c r="B35" s="54" t="str">
        <f>IF(AND(Calendrier!O31&gt;0),(Calendrier!O31),(""))</f>
        <v/>
      </c>
      <c r="C35" s="50"/>
      <c r="D35" s="50"/>
      <c r="E35" s="50"/>
      <c r="F35" s="50"/>
      <c r="G35" s="50"/>
      <c r="H35" s="51">
        <f t="shared" si="0"/>
        <v>8</v>
      </c>
      <c r="I35" s="50"/>
      <c r="J35" s="50"/>
      <c r="K35" s="50"/>
      <c r="L35" s="50"/>
      <c r="M35" s="50"/>
      <c r="N35" s="50"/>
      <c r="O35" s="50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</row>
    <row r="36" spans="1:31">
      <c r="A36" s="49">
        <v>29</v>
      </c>
      <c r="B36" s="54" t="str">
        <f>IF(AND(Calendrier!O32&gt;0),(Calendrier!O32),(""))</f>
        <v/>
      </c>
      <c r="C36" s="50"/>
      <c r="D36" s="50"/>
      <c r="E36" s="50"/>
      <c r="F36" s="50"/>
      <c r="G36" s="50"/>
      <c r="H36" s="51">
        <f t="shared" si="0"/>
        <v>8</v>
      </c>
      <c r="I36" s="50"/>
      <c r="J36" s="50"/>
      <c r="K36" s="50"/>
      <c r="L36" s="50"/>
      <c r="M36" s="50"/>
      <c r="N36" s="50"/>
      <c r="O36" s="50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</row>
    <row r="37" spans="1:31">
      <c r="A37" s="49">
        <v>30</v>
      </c>
      <c r="B37" s="54" t="str">
        <f>IF(AND(Calendrier!O33&gt;0),(Calendrier!O33),(""))</f>
        <v/>
      </c>
      <c r="C37" s="50"/>
      <c r="D37" s="50"/>
      <c r="E37" s="50"/>
      <c r="F37" s="50"/>
      <c r="G37" s="50"/>
      <c r="H37" s="51">
        <f t="shared" si="0"/>
        <v>8</v>
      </c>
      <c r="I37" s="50"/>
      <c r="J37" s="54"/>
      <c r="K37" s="50"/>
      <c r="L37" s="50"/>
      <c r="M37" s="50"/>
      <c r="N37" s="50"/>
      <c r="O37" s="50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</row>
    <row r="38" spans="1:31">
      <c r="A38" s="49">
        <v>31</v>
      </c>
      <c r="B38" s="54" t="str">
        <f>IF(AND(Calendrier!O34&gt;0),(Calendrier!O34),(""))</f>
        <v/>
      </c>
      <c r="C38" s="50"/>
      <c r="D38" s="50"/>
      <c r="E38" s="50"/>
      <c r="F38" s="50"/>
      <c r="G38" s="50"/>
      <c r="H38" s="51">
        <f t="shared" si="0"/>
        <v>8</v>
      </c>
      <c r="I38" s="50"/>
      <c r="J38" s="54"/>
      <c r="K38" s="50"/>
      <c r="L38" s="50"/>
      <c r="M38" s="50"/>
      <c r="N38" s="50"/>
      <c r="O38" s="50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</row>
    <row r="39" spans="1:31">
      <c r="A39" s="166" t="s">
        <v>43</v>
      </c>
      <c r="B39" s="166"/>
      <c r="C39" s="166"/>
      <c r="D39" s="166"/>
      <c r="E39" s="166"/>
      <c r="F39" s="166"/>
      <c r="G39" s="56"/>
      <c r="H39" s="57">
        <f>SUM(H8:H38)</f>
        <v>248</v>
      </c>
      <c r="I39" s="57"/>
      <c r="J39" s="79"/>
      <c r="K39" s="58"/>
      <c r="L39" s="58"/>
      <c r="M39" s="59" t="s">
        <v>44</v>
      </c>
      <c r="N39" s="59"/>
      <c r="O39" s="59"/>
      <c r="P39" s="60"/>
    </row>
    <row r="40" spans="1:31">
      <c r="A40" s="61"/>
      <c r="B40"/>
      <c r="C40" s="61"/>
      <c r="D40" s="61"/>
      <c r="E40" s="61"/>
      <c r="F40" s="61"/>
      <c r="G40" s="61"/>
      <c r="H40" s="80"/>
      <c r="I40" s="60"/>
      <c r="J40" s="74"/>
      <c r="K40" s="80"/>
      <c r="L40"/>
      <c r="M40" s="62"/>
      <c r="N40" s="63"/>
      <c r="O40" s="64"/>
      <c r="P40" s="60"/>
    </row>
    <row r="41" spans="1:31">
      <c r="A41" s="61"/>
      <c r="B41"/>
      <c r="C41" s="61"/>
      <c r="D41" s="61"/>
      <c r="E41" s="61"/>
      <c r="F41" s="61"/>
      <c r="G41" s="167"/>
      <c r="H41" s="167"/>
      <c r="I41" s="167"/>
      <c r="J41" s="78"/>
      <c r="K41" s="60"/>
      <c r="L41"/>
      <c r="M41" s="62"/>
      <c r="N41" s="63"/>
      <c r="O41" s="64"/>
      <c r="P41"/>
    </row>
    <row r="42" spans="1:31">
      <c r="A42"/>
      <c r="B42"/>
      <c r="C42"/>
      <c r="D42"/>
      <c r="E42"/>
      <c r="F42"/>
      <c r="G42"/>
      <c r="H42"/>
      <c r="I42"/>
      <c r="J42"/>
      <c r="K42"/>
      <c r="L42"/>
      <c r="M42" s="65"/>
      <c r="N42" s="66"/>
      <c r="O42" s="67"/>
      <c r="P42"/>
    </row>
    <row r="43" spans="1:31">
      <c r="E43" s="68"/>
      <c r="F43" s="68"/>
      <c r="G43" s="68"/>
      <c r="H43" s="69"/>
      <c r="I43" s="70"/>
    </row>
    <row r="44" spans="1:31">
      <c r="H44" s="71"/>
      <c r="I44" s="70"/>
    </row>
    <row r="45" spans="1:31">
      <c r="E45" s="68"/>
      <c r="F45" s="68"/>
      <c r="G45" s="68"/>
      <c r="H45" s="72"/>
      <c r="I45" s="70"/>
    </row>
    <row r="46" spans="1:31">
      <c r="E46" s="68"/>
      <c r="F46" s="68"/>
      <c r="G46" s="68"/>
      <c r="H46" s="69"/>
      <c r="I46" s="70"/>
    </row>
    <row r="47" spans="1:31">
      <c r="H47" s="71"/>
      <c r="I47" s="70"/>
    </row>
    <row r="48" spans="1:31">
      <c r="E48" s="68"/>
      <c r="F48" s="68"/>
      <c r="G48" s="68"/>
      <c r="H48" s="72"/>
      <c r="I48" s="70"/>
    </row>
    <row r="49" spans="5:10">
      <c r="E49" s="68"/>
      <c r="F49" s="68"/>
      <c r="G49" s="68"/>
      <c r="H49" s="69"/>
      <c r="I49" s="70"/>
    </row>
    <row r="50" spans="5:10">
      <c r="H50" s="71"/>
      <c r="I50" s="73"/>
    </row>
    <row r="51" spans="5:10">
      <c r="H51" s="71"/>
    </row>
    <row r="52" spans="5:10">
      <c r="H52" s="71"/>
    </row>
    <row r="53" spans="5:10">
      <c r="H53" s="71"/>
    </row>
    <row r="54" spans="5:10">
      <c r="H54" s="71"/>
    </row>
    <row r="55" spans="5:10">
      <c r="H55" s="71"/>
    </row>
    <row r="56" spans="5:10">
      <c r="E56" s="68"/>
      <c r="F56" s="68"/>
      <c r="G56" s="68"/>
      <c r="H56" s="72"/>
      <c r="I56" s="74"/>
    </row>
    <row r="57" spans="5:10">
      <c r="E57" s="68"/>
      <c r="F57" s="68"/>
      <c r="G57" s="68"/>
      <c r="H57" s="69"/>
      <c r="I57" s="70"/>
    </row>
    <row r="58" spans="5:10">
      <c r="H58" s="71"/>
      <c r="I58" s="70"/>
    </row>
    <row r="59" spans="5:10">
      <c r="E59" s="68"/>
      <c r="F59" s="68"/>
      <c r="G59" s="68"/>
      <c r="H59" s="72"/>
      <c r="I59" s="70"/>
    </row>
    <row r="60" spans="5:10">
      <c r="E60" s="68"/>
      <c r="F60" s="68"/>
      <c r="G60" s="68"/>
      <c r="H60" s="69"/>
      <c r="I60" s="70"/>
      <c r="J60" s="68"/>
    </row>
    <row r="61" spans="5:10">
      <c r="H61" s="71"/>
      <c r="I61" s="70"/>
    </row>
    <row r="62" spans="5:10">
      <c r="E62" s="68"/>
      <c r="F62" s="68"/>
      <c r="G62" s="68"/>
      <c r="H62" s="72"/>
      <c r="I62" s="70"/>
    </row>
    <row r="63" spans="5:10">
      <c r="E63" s="68"/>
      <c r="F63" s="68"/>
      <c r="G63" s="68"/>
      <c r="H63" s="69"/>
      <c r="I63" s="70"/>
    </row>
    <row r="64" spans="5:10">
      <c r="H64" s="71"/>
      <c r="I64" s="70"/>
    </row>
    <row r="65" spans="5:10">
      <c r="E65" s="68"/>
      <c r="F65" s="68"/>
      <c r="G65" s="68"/>
      <c r="H65" s="72"/>
      <c r="I65" s="70"/>
    </row>
    <row r="66" spans="5:10">
      <c r="E66" s="68"/>
      <c r="F66" s="68"/>
      <c r="G66" s="68"/>
      <c r="H66" s="69"/>
      <c r="I66" s="70"/>
    </row>
    <row r="67" spans="5:10">
      <c r="H67" s="71"/>
      <c r="I67" s="70"/>
    </row>
    <row r="68" spans="5:10">
      <c r="E68" s="68"/>
      <c r="F68" s="68"/>
      <c r="G68" s="68"/>
      <c r="H68" s="72"/>
      <c r="I68" s="70"/>
    </row>
    <row r="69" spans="5:10">
      <c r="E69" s="68"/>
      <c r="F69" s="68"/>
      <c r="G69" s="68"/>
      <c r="H69" s="69"/>
      <c r="I69" s="70"/>
    </row>
    <row r="70" spans="5:10">
      <c r="H70" s="71"/>
      <c r="I70" s="73"/>
    </row>
    <row r="71" spans="5:10">
      <c r="H71" s="71"/>
    </row>
    <row r="72" spans="5:10">
      <c r="H72" s="71"/>
    </row>
    <row r="73" spans="5:10">
      <c r="H73" s="71"/>
    </row>
    <row r="74" spans="5:10">
      <c r="H74" s="71"/>
    </row>
    <row r="75" spans="5:10">
      <c r="H75" s="71"/>
    </row>
    <row r="76" spans="5:10">
      <c r="E76" s="68"/>
      <c r="F76" s="68"/>
      <c r="G76" s="68"/>
      <c r="H76" s="72"/>
      <c r="I76" s="74"/>
    </row>
    <row r="77" spans="5:10">
      <c r="E77" s="68"/>
      <c r="F77" s="68"/>
      <c r="G77" s="68"/>
      <c r="H77" s="69"/>
      <c r="I77" s="70"/>
    </row>
    <row r="78" spans="5:10">
      <c r="H78" s="71"/>
      <c r="I78" s="70"/>
    </row>
    <row r="79" spans="5:10">
      <c r="E79" s="68"/>
      <c r="F79" s="68"/>
      <c r="G79" s="68"/>
      <c r="H79" s="72"/>
      <c r="I79" s="70"/>
    </row>
    <row r="80" spans="5:10">
      <c r="E80" s="68"/>
      <c r="F80" s="68"/>
      <c r="G80" s="68"/>
      <c r="H80" s="69"/>
      <c r="I80" s="70"/>
      <c r="J80" s="68"/>
    </row>
    <row r="81" spans="5:10">
      <c r="H81" s="71"/>
      <c r="I81" s="70"/>
    </row>
    <row r="82" spans="5:10">
      <c r="E82" s="68"/>
      <c r="F82" s="68"/>
      <c r="G82" s="68"/>
      <c r="H82" s="72"/>
      <c r="I82" s="70"/>
    </row>
    <row r="83" spans="5:10">
      <c r="E83" s="68"/>
      <c r="F83" s="68"/>
      <c r="G83" s="68"/>
      <c r="H83" s="69"/>
      <c r="I83" s="70"/>
    </row>
    <row r="84" spans="5:10">
      <c r="H84" s="71"/>
      <c r="I84" s="70"/>
    </row>
    <row r="85" spans="5:10">
      <c r="E85" s="68"/>
      <c r="F85" s="68"/>
      <c r="G85" s="68"/>
      <c r="H85" s="72"/>
      <c r="I85" s="70"/>
    </row>
    <row r="86" spans="5:10">
      <c r="E86" s="68"/>
      <c r="F86" s="68"/>
      <c r="G86" s="68"/>
      <c r="H86" s="69"/>
      <c r="I86" s="70"/>
    </row>
    <row r="87" spans="5:10">
      <c r="I87" s="70"/>
    </row>
    <row r="88" spans="5:10">
      <c r="E88" s="68"/>
      <c r="F88" s="68"/>
      <c r="G88" s="68"/>
      <c r="H88" s="72"/>
      <c r="I88" s="70"/>
    </row>
    <row r="89" spans="5:10">
      <c r="E89" s="68"/>
      <c r="F89" s="68"/>
      <c r="G89" s="68"/>
      <c r="H89" s="69"/>
      <c r="I89" s="70"/>
    </row>
    <row r="90" spans="5:10">
      <c r="E90" s="68"/>
      <c r="F90" s="68"/>
      <c r="G90" s="68"/>
      <c r="H90" s="69"/>
      <c r="I90" s="70"/>
    </row>
    <row r="91" spans="5:10">
      <c r="E91" s="68"/>
      <c r="F91" s="68"/>
      <c r="G91" s="68"/>
      <c r="H91" s="69"/>
      <c r="I91" s="73"/>
      <c r="J91" s="73"/>
    </row>
    <row r="92" spans="5:10" ht="15">
      <c r="I92" s="75"/>
      <c r="J92" s="68"/>
    </row>
    <row r="98" spans="10:10">
      <c r="J98" s="73"/>
    </row>
  </sheetData>
  <mergeCells count="3">
    <mergeCell ref="C5:F5"/>
    <mergeCell ref="A39:F39"/>
    <mergeCell ref="G41:I41"/>
  </mergeCells>
  <phoneticPr fontId="2" type="noConversion"/>
  <conditionalFormatting sqref="H8:H38">
    <cfRule type="cellIs" priority="1" stopIfTrue="1" operator="equal">
      <formula>mDF</formula>
    </cfRule>
    <cfRule type="expression" dxfId="72" priority="2" stopIfTrue="1">
      <formula>G8="Dimanche"</formula>
    </cfRule>
    <cfRule type="expression" dxfId="71" priority="3" stopIfTrue="1">
      <formula>G8="Samedi"</formula>
    </cfRule>
  </conditionalFormatting>
  <conditionalFormatting sqref="J34 J18 J25 J32 J9 J16 J23 J30 J38 J13 J20 J27 J11">
    <cfRule type="cellIs" priority="4" stopIfTrue="1" operator="equal">
      <formula>mDF</formula>
    </cfRule>
    <cfRule type="expression" dxfId="70" priority="5" stopIfTrue="1">
      <formula>K9="Dimanche"</formula>
    </cfRule>
    <cfRule type="expression" dxfId="69" priority="6" stopIfTrue="1">
      <formula>K9="Samedi"</formula>
    </cfRule>
  </conditionalFormatting>
  <conditionalFormatting sqref="I43:I49 I76:I90 I56:I69 I92">
    <cfRule type="cellIs" dxfId="68" priority="7" stopIfTrue="1" operator="lessThan">
      <formula>0</formula>
    </cfRule>
  </conditionalFormatting>
  <conditionalFormatting sqref="B8:B38">
    <cfRule type="cellIs" priority="8" stopIfTrue="1" operator="equal">
      <formula>mDF</formula>
    </cfRule>
    <cfRule type="expression" dxfId="67" priority="9" stopIfTrue="1">
      <formula>K8="Dimanche"</formula>
    </cfRule>
    <cfRule type="expression" dxfId="66" priority="10" stopIfTrue="1">
      <formula>K8="Samedi"</formula>
    </cfRule>
  </conditionalFormatting>
  <conditionalFormatting sqref="A1:A42 B39:P42 B1:M7 O1:P7 N1:N4 N6:N7">
    <cfRule type="cellIs" dxfId="65" priority="11" stopIfTrue="1" operator="equal">
      <formula>0.340277777777778</formula>
    </cfRule>
  </conditionalFormatting>
  <conditionalFormatting sqref="N5">
    <cfRule type="cellIs" dxfId="64" priority="12" stopIfTrue="1" operator="equal">
      <formula>"VT"</formula>
    </cfRule>
    <cfRule type="cellIs" dxfId="63" priority="13" stopIfTrue="1" operator="equal">
      <formula>"Dimanche"</formula>
    </cfRule>
    <cfRule type="cellIs" dxfId="62" priority="14" stopIfTrue="1" operator="equal">
      <formula>"Vendredi"</formula>
    </cfRule>
  </conditionalFormatting>
  <conditionalFormatting sqref="C8:G38 I8:I38 K8:AE38 J31 J10 J17 J24 J8 J28:J29 J14:J15 J21:J22 J12 J19 J26 J33 J35:J37">
    <cfRule type="cellIs" priority="15" stopIfTrue="1" operator="equal">
      <formula>mDF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46"/>
  </sheetPr>
  <dimension ref="A1:AE97"/>
  <sheetViews>
    <sheetView workbookViewId="0">
      <selection activeCell="E2" sqref="E2"/>
    </sheetView>
  </sheetViews>
  <sheetFormatPr baseColWidth="10" defaultRowHeight="12.75"/>
  <cols>
    <col min="1" max="9" width="11.42578125" style="10"/>
    <col min="10" max="10" width="13" style="10" bestFit="1" customWidth="1"/>
    <col min="11" max="13" width="11.42578125" style="10"/>
    <col min="14" max="14" width="13" style="10" bestFit="1" customWidth="1"/>
    <col min="15" max="16384" width="11.42578125" style="10"/>
  </cols>
  <sheetData>
    <row r="1" spans="1:31">
      <c r="A1" s="25"/>
      <c r="B1" s="25"/>
      <c r="C1" s="25"/>
      <c r="D1" s="25"/>
      <c r="E1" s="25"/>
      <c r="F1" s="26"/>
      <c r="G1" s="26"/>
      <c r="H1" s="26"/>
      <c r="I1" s="26"/>
      <c r="J1" s="26"/>
      <c r="K1" s="26"/>
      <c r="L1" s="26"/>
      <c r="M1" s="26"/>
      <c r="N1" s="26"/>
      <c r="O1" s="27"/>
      <c r="P1"/>
    </row>
    <row r="2" spans="1:31">
      <c r="A2" s="24"/>
      <c r="B2"/>
      <c r="C2" s="2"/>
      <c r="D2" s="2"/>
      <c r="E2" s="28"/>
      <c r="F2" s="29"/>
      <c r="G2" s="24" t="s">
        <v>51</v>
      </c>
      <c r="H2"/>
      <c r="I2" s="29"/>
      <c r="J2" s="29"/>
      <c r="K2" s="29"/>
      <c r="L2" s="29"/>
      <c r="M2" s="29"/>
      <c r="N2" s="4"/>
      <c r="O2" s="29"/>
      <c r="P2"/>
    </row>
    <row r="3" spans="1:31">
      <c r="A3" s="24" t="s">
        <v>28</v>
      </c>
      <c r="B3" s="24"/>
      <c r="C3" s="15"/>
      <c r="D3" s="30"/>
      <c r="E3" s="31" t="s">
        <v>29</v>
      </c>
      <c r="F3" s="32"/>
      <c r="G3" s="32"/>
      <c r="H3"/>
      <c r="I3"/>
      <c r="J3" s="32"/>
      <c r="K3" s="32"/>
      <c r="L3"/>
      <c r="M3" s="32"/>
      <c r="N3" s="4" t="s">
        <v>30</v>
      </c>
      <c r="O3" s="33"/>
      <c r="P3"/>
    </row>
    <row r="4" spans="1:31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/>
    </row>
    <row r="5" spans="1:31" ht="78.75">
      <c r="A5" s="35"/>
      <c r="B5" s="36" t="s">
        <v>31</v>
      </c>
      <c r="C5" s="163" t="s">
        <v>32</v>
      </c>
      <c r="D5" s="164"/>
      <c r="E5" s="164"/>
      <c r="F5" s="165"/>
      <c r="G5" s="37" t="s">
        <v>33</v>
      </c>
      <c r="H5" s="37" t="s">
        <v>34</v>
      </c>
      <c r="I5" s="37" t="s">
        <v>35</v>
      </c>
      <c r="J5" s="37" t="s">
        <v>36</v>
      </c>
      <c r="K5" s="38" t="s">
        <v>37</v>
      </c>
      <c r="L5" s="36"/>
      <c r="M5" s="39" t="s">
        <v>38</v>
      </c>
      <c r="N5" s="76" t="s">
        <v>5</v>
      </c>
      <c r="O5" s="40"/>
      <c r="P5"/>
    </row>
    <row r="6" spans="1:31">
      <c r="A6" s="41"/>
      <c r="B6" s="36"/>
      <c r="C6" s="42" t="s">
        <v>39</v>
      </c>
      <c r="D6" s="42"/>
      <c r="E6" s="42" t="s">
        <v>40</v>
      </c>
      <c r="F6" s="42"/>
      <c r="G6" s="37"/>
      <c r="H6" s="37"/>
      <c r="I6" s="37"/>
      <c r="J6" s="37"/>
      <c r="K6" s="38"/>
      <c r="L6" s="43"/>
      <c r="M6" s="44"/>
      <c r="N6" s="45"/>
      <c r="O6" s="46"/>
      <c r="P6"/>
    </row>
    <row r="7" spans="1:31">
      <c r="A7" s="41"/>
      <c r="B7" s="47"/>
      <c r="C7" s="48" t="s">
        <v>41</v>
      </c>
      <c r="D7" s="48" t="s">
        <v>42</v>
      </c>
      <c r="E7" s="48" t="s">
        <v>41</v>
      </c>
      <c r="F7" s="48" t="s">
        <v>42</v>
      </c>
      <c r="G7" s="37"/>
      <c r="H7" s="37"/>
      <c r="I7" s="37"/>
      <c r="J7" s="37"/>
      <c r="K7" s="38"/>
      <c r="L7" s="36"/>
      <c r="M7" s="7"/>
      <c r="N7" s="7"/>
      <c r="O7" s="7"/>
      <c r="P7"/>
    </row>
    <row r="8" spans="1:31">
      <c r="A8" s="49">
        <v>1</v>
      </c>
      <c r="B8" s="54" t="str">
        <f>IF(AND(Calendrier!R4&gt;0),(Calendrier!R4),(""))</f>
        <v/>
      </c>
      <c r="C8" s="50"/>
      <c r="D8" s="50"/>
      <c r="E8" s="50"/>
      <c r="F8" s="50"/>
      <c r="G8" s="50"/>
      <c r="H8" s="51">
        <f t="shared" ref="H8:H37" si="0">IF(B8="1/2c",4,IF(B8="",8,""))</f>
        <v>8</v>
      </c>
      <c r="I8" s="50"/>
      <c r="J8" s="50"/>
      <c r="K8" s="50"/>
      <c r="L8" s="50"/>
      <c r="M8" s="50"/>
      <c r="N8" s="50"/>
      <c r="O8" s="50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</row>
    <row r="9" spans="1:31">
      <c r="A9" s="49">
        <v>2</v>
      </c>
      <c r="B9" s="54" t="str">
        <f>IF(AND(Calendrier!R5&gt;0),(Calendrier!R5),(""))</f>
        <v/>
      </c>
      <c r="C9" s="50"/>
      <c r="D9" s="50"/>
      <c r="E9" s="50"/>
      <c r="F9" s="50"/>
      <c r="G9" s="50"/>
      <c r="H9" s="51">
        <f t="shared" si="0"/>
        <v>8</v>
      </c>
      <c r="I9" s="50"/>
      <c r="J9" s="54"/>
      <c r="K9" s="50"/>
      <c r="L9" s="50"/>
      <c r="M9" s="50"/>
      <c r="N9" s="50"/>
      <c r="O9" s="50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</row>
    <row r="10" spans="1:31">
      <c r="A10" s="49">
        <v>3</v>
      </c>
      <c r="B10" s="54" t="str">
        <f>IF(AND(Calendrier!R6&gt;0),(Calendrier!R6),(""))</f>
        <v/>
      </c>
      <c r="C10" s="50"/>
      <c r="D10" s="50"/>
      <c r="E10" s="50"/>
      <c r="F10" s="50"/>
      <c r="G10" s="50"/>
      <c r="H10" s="51">
        <f t="shared" si="0"/>
        <v>8</v>
      </c>
      <c r="I10" s="50"/>
      <c r="J10" s="50"/>
      <c r="K10" s="50"/>
      <c r="L10" s="50"/>
      <c r="M10" s="50"/>
      <c r="N10" s="50"/>
      <c r="O10" s="50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</row>
    <row r="11" spans="1:31">
      <c r="A11" s="49">
        <v>4</v>
      </c>
      <c r="B11" s="54" t="str">
        <f>IF(AND(Calendrier!R7&gt;0),(Calendrier!R7),(""))</f>
        <v/>
      </c>
      <c r="C11" s="50"/>
      <c r="D11" s="50"/>
      <c r="E11" s="50"/>
      <c r="F11" s="50"/>
      <c r="G11" s="50"/>
      <c r="H11" s="51">
        <f t="shared" si="0"/>
        <v>8</v>
      </c>
      <c r="I11" s="50"/>
      <c r="J11" s="54"/>
      <c r="K11" s="50"/>
      <c r="L11" s="50"/>
      <c r="M11" s="50"/>
      <c r="N11" s="50"/>
      <c r="O11" s="50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</row>
    <row r="12" spans="1:31">
      <c r="A12" s="53">
        <v>5</v>
      </c>
      <c r="B12" s="54" t="str">
        <f>IF(AND(Calendrier!R8&gt;0),(Calendrier!R8),(""))</f>
        <v/>
      </c>
      <c r="C12" s="50"/>
      <c r="D12" s="50"/>
      <c r="E12" s="50"/>
      <c r="F12" s="50"/>
      <c r="G12" s="50"/>
      <c r="H12" s="51">
        <f t="shared" si="0"/>
        <v>8</v>
      </c>
      <c r="I12" s="50"/>
      <c r="J12" s="50"/>
      <c r="K12" s="50"/>
      <c r="L12" s="50"/>
      <c r="M12" s="50"/>
      <c r="N12" s="50"/>
      <c r="O12" s="50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</row>
    <row r="13" spans="1:31">
      <c r="A13" s="53">
        <v>6</v>
      </c>
      <c r="B13" s="54" t="str">
        <f>IF(AND(Calendrier!R9&gt;0),(Calendrier!R9),(""))</f>
        <v/>
      </c>
      <c r="C13" s="50"/>
      <c r="D13" s="50"/>
      <c r="E13" s="50"/>
      <c r="F13" s="50"/>
      <c r="G13" s="50"/>
      <c r="H13" s="51">
        <f t="shared" si="0"/>
        <v>8</v>
      </c>
      <c r="I13" s="50"/>
      <c r="J13" s="54"/>
      <c r="K13" s="50"/>
      <c r="L13" s="50"/>
      <c r="M13" s="50"/>
      <c r="N13" s="50"/>
      <c r="O13" s="50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</row>
    <row r="14" spans="1:31">
      <c r="A14" s="49">
        <v>7</v>
      </c>
      <c r="B14" s="54" t="str">
        <f>IF(AND(Calendrier!R10&gt;0),(Calendrier!R10),(""))</f>
        <v/>
      </c>
      <c r="C14" s="50"/>
      <c r="D14" s="50"/>
      <c r="E14" s="50"/>
      <c r="F14" s="50"/>
      <c r="G14" s="50"/>
      <c r="H14" s="51">
        <f t="shared" si="0"/>
        <v>8</v>
      </c>
      <c r="I14" s="50"/>
      <c r="J14" s="50"/>
      <c r="K14" s="50"/>
      <c r="L14" s="50"/>
      <c r="M14" s="50"/>
      <c r="N14" s="50"/>
      <c r="O14" s="50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</row>
    <row r="15" spans="1:31">
      <c r="A15" s="49">
        <v>8</v>
      </c>
      <c r="B15" s="54" t="str">
        <f>IF(AND(Calendrier!R11&gt;0),(Calendrier!R11),(""))</f>
        <v/>
      </c>
      <c r="C15" s="50"/>
      <c r="D15" s="50"/>
      <c r="E15" s="50"/>
      <c r="F15" s="50"/>
      <c r="G15" s="50"/>
      <c r="H15" s="51">
        <f t="shared" si="0"/>
        <v>8</v>
      </c>
      <c r="I15" s="50"/>
      <c r="J15" s="50"/>
      <c r="K15" s="50"/>
      <c r="L15" s="50"/>
      <c r="M15" s="50"/>
      <c r="N15" s="50"/>
      <c r="O15" s="50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</row>
    <row r="16" spans="1:31">
      <c r="A16" s="49">
        <v>9</v>
      </c>
      <c r="B16" s="54" t="str">
        <f>IF(AND(Calendrier!R12&gt;0),(Calendrier!R12),(""))</f>
        <v/>
      </c>
      <c r="C16" s="50"/>
      <c r="D16" s="50"/>
      <c r="E16" s="50"/>
      <c r="F16" s="50"/>
      <c r="G16" s="50"/>
      <c r="H16" s="51">
        <f t="shared" si="0"/>
        <v>8</v>
      </c>
      <c r="I16" s="50"/>
      <c r="J16" s="54"/>
      <c r="K16" s="50"/>
      <c r="L16" s="50"/>
      <c r="M16" s="50"/>
      <c r="N16" s="50"/>
      <c r="O16" s="50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</row>
    <row r="17" spans="1:31">
      <c r="A17" s="49">
        <v>10</v>
      </c>
      <c r="B17" s="54" t="str">
        <f>IF(AND(Calendrier!R13&gt;0),(Calendrier!R13),(""))</f>
        <v/>
      </c>
      <c r="C17" s="50"/>
      <c r="D17" s="50"/>
      <c r="E17" s="50"/>
      <c r="F17" s="50"/>
      <c r="G17" s="50"/>
      <c r="H17" s="51">
        <f t="shared" si="0"/>
        <v>8</v>
      </c>
      <c r="I17" s="50"/>
      <c r="J17" s="50"/>
      <c r="K17" s="50"/>
      <c r="L17" s="50"/>
      <c r="M17" s="50"/>
      <c r="N17" s="50"/>
      <c r="O17" s="50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</row>
    <row r="18" spans="1:31">
      <c r="A18" s="49">
        <v>11</v>
      </c>
      <c r="B18" s="54" t="str">
        <f>IF(AND(Calendrier!R14&gt;0),(Calendrier!R14),(""))</f>
        <v/>
      </c>
      <c r="C18" s="50"/>
      <c r="D18" s="50"/>
      <c r="E18" s="50"/>
      <c r="F18" s="50"/>
      <c r="G18" s="50"/>
      <c r="H18" s="51">
        <f t="shared" si="0"/>
        <v>8</v>
      </c>
      <c r="I18" s="50"/>
      <c r="J18" s="54"/>
      <c r="K18" s="50"/>
      <c r="L18" s="50"/>
      <c r="M18" s="50"/>
      <c r="N18" s="50"/>
      <c r="O18" s="50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</row>
    <row r="19" spans="1:31">
      <c r="A19" s="53">
        <v>12</v>
      </c>
      <c r="B19" s="54" t="str">
        <f>IF(AND(Calendrier!R15&gt;0),(Calendrier!R15),(""))</f>
        <v/>
      </c>
      <c r="C19" s="50"/>
      <c r="D19" s="50"/>
      <c r="E19" s="50"/>
      <c r="F19" s="50"/>
      <c r="G19" s="50"/>
      <c r="H19" s="51">
        <f t="shared" si="0"/>
        <v>8</v>
      </c>
      <c r="I19" s="50"/>
      <c r="J19" s="50"/>
      <c r="K19" s="50"/>
      <c r="L19" s="50"/>
      <c r="M19" s="50"/>
      <c r="N19" s="50"/>
      <c r="O19" s="50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</row>
    <row r="20" spans="1:31">
      <c r="A20" s="53">
        <v>13</v>
      </c>
      <c r="B20" s="54" t="str">
        <f>IF(AND(Calendrier!R16&gt;0),(Calendrier!R16),(""))</f>
        <v/>
      </c>
      <c r="C20" s="50"/>
      <c r="D20" s="50"/>
      <c r="E20" s="50"/>
      <c r="F20" s="50"/>
      <c r="G20" s="50"/>
      <c r="H20" s="51">
        <f t="shared" si="0"/>
        <v>8</v>
      </c>
      <c r="I20" s="50"/>
      <c r="J20" s="54"/>
      <c r="K20" s="50"/>
      <c r="L20" s="50"/>
      <c r="M20" s="50"/>
      <c r="N20" s="50"/>
      <c r="O20" s="50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</row>
    <row r="21" spans="1:31">
      <c r="A21" s="49">
        <v>14</v>
      </c>
      <c r="B21" s="54" t="str">
        <f>IF(AND(Calendrier!R17&gt;0),(Calendrier!R17),(""))</f>
        <v/>
      </c>
      <c r="C21" s="50"/>
      <c r="D21" s="50"/>
      <c r="E21" s="50"/>
      <c r="F21" s="50"/>
      <c r="G21" s="50"/>
      <c r="H21" s="51">
        <f t="shared" si="0"/>
        <v>8</v>
      </c>
      <c r="I21" s="50"/>
      <c r="J21" s="50"/>
      <c r="K21" s="50"/>
      <c r="L21" s="50"/>
      <c r="M21" s="50"/>
      <c r="N21" s="50"/>
      <c r="O21" s="50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</row>
    <row r="22" spans="1:31">
      <c r="A22" s="49">
        <v>15</v>
      </c>
      <c r="B22" s="54" t="str">
        <f>IF(AND(Calendrier!R18&gt;0),(Calendrier!R18),(""))</f>
        <v/>
      </c>
      <c r="C22" s="50"/>
      <c r="D22" s="50"/>
      <c r="E22" s="50"/>
      <c r="F22" s="50"/>
      <c r="G22" s="50"/>
      <c r="H22" s="51">
        <f t="shared" si="0"/>
        <v>8</v>
      </c>
      <c r="I22" s="50"/>
      <c r="J22" s="50"/>
      <c r="K22" s="50"/>
      <c r="L22" s="50"/>
      <c r="M22" s="50"/>
      <c r="N22" s="50"/>
      <c r="O22" s="50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</row>
    <row r="23" spans="1:31">
      <c r="A23" s="49">
        <v>16</v>
      </c>
      <c r="B23" s="54" t="str">
        <f>IF(AND(Calendrier!R19&gt;0),(Calendrier!R19),(""))</f>
        <v/>
      </c>
      <c r="C23" s="50"/>
      <c r="D23" s="50"/>
      <c r="E23" s="50"/>
      <c r="F23" s="50"/>
      <c r="G23" s="50"/>
      <c r="H23" s="51">
        <f t="shared" si="0"/>
        <v>8</v>
      </c>
      <c r="I23" s="50"/>
      <c r="J23" s="54"/>
      <c r="K23" s="50"/>
      <c r="L23" s="50"/>
      <c r="M23" s="50"/>
      <c r="N23" s="50"/>
      <c r="O23" s="50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</row>
    <row r="24" spans="1:31">
      <c r="A24" s="49">
        <v>17</v>
      </c>
      <c r="B24" s="54" t="str">
        <f>IF(AND(Calendrier!R20&gt;0),(Calendrier!R20),(""))</f>
        <v/>
      </c>
      <c r="C24" s="50"/>
      <c r="D24" s="50"/>
      <c r="E24" s="50"/>
      <c r="F24" s="50"/>
      <c r="G24" s="50"/>
      <c r="H24" s="51">
        <f t="shared" si="0"/>
        <v>8</v>
      </c>
      <c r="I24" s="50"/>
      <c r="J24" s="50"/>
      <c r="K24" s="50"/>
      <c r="L24" s="50"/>
      <c r="M24" s="50"/>
      <c r="N24" s="50"/>
      <c r="O24" s="50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</row>
    <row r="25" spans="1:31">
      <c r="A25" s="49">
        <v>18</v>
      </c>
      <c r="B25" s="54" t="str">
        <f>IF(AND(Calendrier!R21&gt;0),(Calendrier!R21),(""))</f>
        <v/>
      </c>
      <c r="C25" s="50"/>
      <c r="D25" s="50"/>
      <c r="E25" s="50"/>
      <c r="F25" s="50"/>
      <c r="G25" s="50"/>
      <c r="H25" s="51">
        <f t="shared" si="0"/>
        <v>8</v>
      </c>
      <c r="I25" s="50"/>
      <c r="J25" s="54"/>
      <c r="K25" s="50"/>
      <c r="L25" s="50"/>
      <c r="M25" s="50"/>
      <c r="N25" s="50"/>
      <c r="O25" s="50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</row>
    <row r="26" spans="1:31">
      <c r="A26" s="53">
        <v>19</v>
      </c>
      <c r="B26" s="54" t="str">
        <f>IF(AND(Calendrier!R22&gt;0),(Calendrier!R22),(""))</f>
        <v/>
      </c>
      <c r="C26" s="50"/>
      <c r="D26" s="50"/>
      <c r="E26" s="50"/>
      <c r="F26" s="50"/>
      <c r="G26" s="50"/>
      <c r="H26" s="51">
        <f t="shared" si="0"/>
        <v>8</v>
      </c>
      <c r="I26" s="50"/>
      <c r="J26" s="50"/>
      <c r="K26" s="50"/>
      <c r="L26" s="50"/>
      <c r="M26" s="50"/>
      <c r="N26" s="50"/>
      <c r="O26" s="50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</row>
    <row r="27" spans="1:31">
      <c r="A27" s="55">
        <v>20</v>
      </c>
      <c r="B27" s="54" t="str">
        <f>IF(AND(Calendrier!R23&gt;0),(Calendrier!R23),(""))</f>
        <v/>
      </c>
      <c r="C27" s="50"/>
      <c r="D27" s="50"/>
      <c r="E27" s="50"/>
      <c r="F27" s="50"/>
      <c r="G27" s="50"/>
      <c r="H27" s="51">
        <f t="shared" si="0"/>
        <v>8</v>
      </c>
      <c r="I27" s="50"/>
      <c r="J27" s="54"/>
      <c r="K27" s="50"/>
      <c r="L27" s="50"/>
      <c r="M27" s="50"/>
      <c r="N27" s="50"/>
      <c r="O27" s="50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</row>
    <row r="28" spans="1:31">
      <c r="A28" s="53">
        <v>21</v>
      </c>
      <c r="B28" s="54" t="str">
        <f>IF(AND(Calendrier!R24&gt;0),(Calendrier!R24),(""))</f>
        <v/>
      </c>
      <c r="C28" s="50"/>
      <c r="D28" s="50"/>
      <c r="E28" s="50"/>
      <c r="F28" s="50"/>
      <c r="G28" s="50"/>
      <c r="H28" s="51">
        <f t="shared" si="0"/>
        <v>8</v>
      </c>
      <c r="I28" s="50"/>
      <c r="J28" s="50"/>
      <c r="K28" s="50"/>
      <c r="L28" s="50"/>
      <c r="M28" s="50"/>
      <c r="N28" s="50"/>
      <c r="O28" s="50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</row>
    <row r="29" spans="1:31">
      <c r="A29" s="53">
        <v>22</v>
      </c>
      <c r="B29" s="54" t="str">
        <f>IF(AND(Calendrier!R25&gt;0),(Calendrier!R25),(""))</f>
        <v/>
      </c>
      <c r="C29" s="50"/>
      <c r="D29" s="50"/>
      <c r="E29" s="50"/>
      <c r="F29" s="50"/>
      <c r="G29" s="50"/>
      <c r="H29" s="51">
        <f t="shared" si="0"/>
        <v>8</v>
      </c>
      <c r="I29" s="50"/>
      <c r="J29" s="50"/>
      <c r="K29" s="50"/>
      <c r="L29" s="50"/>
      <c r="M29" s="50"/>
      <c r="N29" s="50"/>
      <c r="O29" s="50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</row>
    <row r="30" spans="1:31">
      <c r="A30" s="49">
        <v>23</v>
      </c>
      <c r="B30" s="54" t="str">
        <f>IF(AND(Calendrier!R26&gt;0),(Calendrier!R26),(""))</f>
        <v/>
      </c>
      <c r="C30" s="50"/>
      <c r="D30" s="50"/>
      <c r="E30" s="50"/>
      <c r="F30" s="50"/>
      <c r="G30" s="50"/>
      <c r="H30" s="51">
        <f t="shared" si="0"/>
        <v>8</v>
      </c>
      <c r="I30" s="50"/>
      <c r="J30" s="54"/>
      <c r="K30" s="50"/>
      <c r="L30" s="50"/>
      <c r="M30" s="50"/>
      <c r="N30" s="50"/>
      <c r="O30" s="50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</row>
    <row r="31" spans="1:31">
      <c r="A31" s="49">
        <v>24</v>
      </c>
      <c r="B31" s="54" t="str">
        <f>IF(AND(Calendrier!R27&gt;0),(Calendrier!R27),(""))</f>
        <v/>
      </c>
      <c r="C31" s="50"/>
      <c r="D31" s="50"/>
      <c r="E31" s="50"/>
      <c r="F31" s="50"/>
      <c r="G31" s="50"/>
      <c r="H31" s="51">
        <f t="shared" si="0"/>
        <v>8</v>
      </c>
      <c r="I31" s="50"/>
      <c r="J31" s="50"/>
      <c r="K31" s="50"/>
      <c r="L31" s="50"/>
      <c r="M31" s="50"/>
      <c r="N31" s="50"/>
      <c r="O31" s="50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</row>
    <row r="32" spans="1:31">
      <c r="A32" s="49">
        <v>25</v>
      </c>
      <c r="B32" s="54" t="str">
        <f>IF(AND(Calendrier!R28&gt;0),(Calendrier!R28),(""))</f>
        <v/>
      </c>
      <c r="C32" s="50"/>
      <c r="D32" s="50"/>
      <c r="E32" s="50"/>
      <c r="F32" s="50"/>
      <c r="G32" s="50"/>
      <c r="H32" s="51">
        <f t="shared" si="0"/>
        <v>8</v>
      </c>
      <c r="I32" s="50"/>
      <c r="J32" s="54"/>
      <c r="K32" s="50"/>
      <c r="L32" s="50"/>
      <c r="M32" s="50"/>
      <c r="N32" s="50"/>
      <c r="O32" s="50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</row>
    <row r="33" spans="1:31">
      <c r="A33" s="53">
        <v>26</v>
      </c>
      <c r="B33" s="54" t="str">
        <f>IF(AND(Calendrier!R29&gt;0),(Calendrier!R29),(""))</f>
        <v/>
      </c>
      <c r="C33" s="50"/>
      <c r="D33" s="50"/>
      <c r="E33" s="50"/>
      <c r="F33" s="50"/>
      <c r="G33" s="50"/>
      <c r="H33" s="51">
        <f t="shared" si="0"/>
        <v>8</v>
      </c>
      <c r="I33" s="50"/>
      <c r="J33" s="50"/>
      <c r="K33" s="50"/>
      <c r="L33" s="50"/>
      <c r="M33" s="50"/>
      <c r="N33" s="50"/>
      <c r="O33" s="50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</row>
    <row r="34" spans="1:31">
      <c r="A34" s="53">
        <v>27</v>
      </c>
      <c r="B34" s="54" t="str">
        <f>IF(AND(Calendrier!R30&gt;0),(Calendrier!R30),(""))</f>
        <v/>
      </c>
      <c r="C34" s="50"/>
      <c r="D34" s="50"/>
      <c r="E34" s="50"/>
      <c r="F34" s="50"/>
      <c r="G34" s="50"/>
      <c r="H34" s="51">
        <f t="shared" si="0"/>
        <v>8</v>
      </c>
      <c r="I34" s="50"/>
      <c r="J34" s="54"/>
      <c r="K34" s="50"/>
      <c r="L34" s="50"/>
      <c r="M34" s="50"/>
      <c r="N34" s="50"/>
      <c r="O34" s="50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</row>
    <row r="35" spans="1:31">
      <c r="A35" s="53">
        <v>28</v>
      </c>
      <c r="B35" s="54" t="str">
        <f>IF(AND(Calendrier!R31&gt;0),(Calendrier!R31),(""))</f>
        <v/>
      </c>
      <c r="C35" s="50"/>
      <c r="D35" s="50"/>
      <c r="E35" s="50"/>
      <c r="F35" s="50"/>
      <c r="G35" s="50"/>
      <c r="H35" s="51">
        <f t="shared" si="0"/>
        <v>8</v>
      </c>
      <c r="I35" s="50"/>
      <c r="J35" s="50"/>
      <c r="K35" s="50"/>
      <c r="L35" s="50"/>
      <c r="M35" s="50"/>
      <c r="N35" s="50"/>
      <c r="O35" s="50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</row>
    <row r="36" spans="1:31">
      <c r="A36" s="49">
        <v>29</v>
      </c>
      <c r="B36" s="54" t="str">
        <f>IF(AND(Calendrier!R32&gt;0),(Calendrier!R32),(""))</f>
        <v/>
      </c>
      <c r="C36" s="50"/>
      <c r="D36" s="50"/>
      <c r="E36" s="50"/>
      <c r="F36" s="50"/>
      <c r="G36" s="50"/>
      <c r="H36" s="51">
        <f t="shared" si="0"/>
        <v>8</v>
      </c>
      <c r="I36" s="50"/>
      <c r="J36" s="50"/>
      <c r="K36" s="50"/>
      <c r="L36" s="50"/>
      <c r="M36" s="50"/>
      <c r="N36" s="50"/>
      <c r="O36" s="50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</row>
    <row r="37" spans="1:31">
      <c r="A37" s="49">
        <v>30</v>
      </c>
      <c r="B37" s="54" t="str">
        <f>IF(AND(Calendrier!R33&gt;0),(Calendrier!R33),(""))</f>
        <v/>
      </c>
      <c r="C37" s="50"/>
      <c r="D37" s="50"/>
      <c r="E37" s="50"/>
      <c r="F37" s="50"/>
      <c r="G37" s="50"/>
      <c r="H37" s="51">
        <f t="shared" si="0"/>
        <v>8</v>
      </c>
      <c r="I37" s="50"/>
      <c r="J37" s="54"/>
      <c r="K37" s="50"/>
      <c r="L37" s="50"/>
      <c r="M37" s="50"/>
      <c r="N37" s="50"/>
      <c r="O37" s="50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</row>
    <row r="38" spans="1:31">
      <c r="A38" s="166" t="s">
        <v>43</v>
      </c>
      <c r="B38" s="166"/>
      <c r="C38" s="166"/>
      <c r="D38" s="166"/>
      <c r="E38" s="166"/>
      <c r="F38" s="166"/>
      <c r="G38" s="56"/>
      <c r="H38" s="57">
        <f>SUM(H8:H37)</f>
        <v>240</v>
      </c>
      <c r="I38" s="57"/>
      <c r="J38" s="79"/>
      <c r="K38" s="58"/>
      <c r="L38" s="58"/>
      <c r="M38" s="59" t="s">
        <v>44</v>
      </c>
      <c r="N38" s="59"/>
      <c r="O38" s="59"/>
      <c r="P38" s="60"/>
    </row>
    <row r="39" spans="1:31">
      <c r="A39" s="61"/>
      <c r="B39"/>
      <c r="C39" s="61"/>
      <c r="D39" s="61"/>
      <c r="E39" s="61"/>
      <c r="F39" s="61"/>
      <c r="G39" s="61"/>
      <c r="H39" s="80"/>
      <c r="I39" s="60"/>
      <c r="J39" s="74"/>
      <c r="K39" s="80"/>
      <c r="L39"/>
      <c r="M39" s="62"/>
      <c r="N39" s="63"/>
      <c r="O39" s="64"/>
      <c r="P39" s="60"/>
    </row>
    <row r="40" spans="1:31">
      <c r="A40" s="61"/>
      <c r="B40"/>
      <c r="C40" s="61"/>
      <c r="D40" s="61"/>
      <c r="E40" s="61"/>
      <c r="F40" s="61"/>
      <c r="G40" s="167"/>
      <c r="H40" s="167"/>
      <c r="I40" s="167"/>
      <c r="J40" s="78"/>
      <c r="K40" s="60"/>
      <c r="L40"/>
      <c r="M40" s="62"/>
      <c r="N40" s="63"/>
      <c r="O40" s="64"/>
      <c r="P40"/>
    </row>
    <row r="41" spans="1:31">
      <c r="A41"/>
      <c r="B41"/>
      <c r="C41"/>
      <c r="D41"/>
      <c r="E41"/>
      <c r="F41"/>
      <c r="G41"/>
      <c r="H41"/>
      <c r="I41"/>
      <c r="J41"/>
      <c r="K41"/>
      <c r="L41"/>
      <c r="M41" s="65"/>
      <c r="N41" s="66"/>
      <c r="O41" s="67"/>
      <c r="P41"/>
    </row>
    <row r="42" spans="1:31">
      <c r="E42" s="68"/>
      <c r="F42" s="68"/>
      <c r="G42" s="68"/>
      <c r="H42" s="69"/>
      <c r="I42" s="70"/>
    </row>
    <row r="43" spans="1:31">
      <c r="H43" s="71"/>
      <c r="I43" s="70"/>
    </row>
    <row r="44" spans="1:31">
      <c r="E44" s="68"/>
      <c r="F44" s="68"/>
      <c r="G44" s="68"/>
      <c r="H44" s="72"/>
      <c r="I44" s="70"/>
    </row>
    <row r="45" spans="1:31">
      <c r="E45" s="68"/>
      <c r="F45" s="68"/>
      <c r="G45" s="68"/>
      <c r="H45" s="69"/>
      <c r="I45" s="70"/>
    </row>
    <row r="46" spans="1:31">
      <c r="H46" s="71"/>
      <c r="I46" s="70"/>
    </row>
    <row r="47" spans="1:31">
      <c r="E47" s="68"/>
      <c r="F47" s="68"/>
      <c r="G47" s="68"/>
      <c r="H47" s="72"/>
      <c r="I47" s="70"/>
    </row>
    <row r="48" spans="1:31">
      <c r="E48" s="68"/>
      <c r="F48" s="68"/>
      <c r="G48" s="68"/>
      <c r="H48" s="69"/>
      <c r="I48" s="70"/>
    </row>
    <row r="49" spans="5:10">
      <c r="H49" s="71"/>
      <c r="I49" s="73"/>
    </row>
    <row r="50" spans="5:10">
      <c r="H50" s="71"/>
    </row>
    <row r="51" spans="5:10">
      <c r="H51" s="71"/>
    </row>
    <row r="52" spans="5:10">
      <c r="H52" s="71"/>
    </row>
    <row r="53" spans="5:10">
      <c r="H53" s="71"/>
    </row>
    <row r="54" spans="5:10">
      <c r="H54" s="71"/>
    </row>
    <row r="55" spans="5:10">
      <c r="E55" s="68"/>
      <c r="F55" s="68"/>
      <c r="G55" s="68"/>
      <c r="H55" s="72"/>
      <c r="I55" s="74"/>
    </row>
    <row r="56" spans="5:10">
      <c r="E56" s="68"/>
      <c r="F56" s="68"/>
      <c r="G56" s="68"/>
      <c r="H56" s="69"/>
      <c r="I56" s="70"/>
    </row>
    <row r="57" spans="5:10">
      <c r="H57" s="71"/>
      <c r="I57" s="70"/>
    </row>
    <row r="58" spans="5:10">
      <c r="E58" s="68"/>
      <c r="F58" s="68"/>
      <c r="G58" s="68"/>
      <c r="H58" s="72"/>
      <c r="I58" s="70"/>
    </row>
    <row r="59" spans="5:10">
      <c r="E59" s="68"/>
      <c r="F59" s="68"/>
      <c r="G59" s="68"/>
      <c r="H59" s="69"/>
      <c r="I59" s="70"/>
      <c r="J59" s="68"/>
    </row>
    <row r="60" spans="5:10">
      <c r="H60" s="71"/>
      <c r="I60" s="70"/>
    </row>
    <row r="61" spans="5:10">
      <c r="E61" s="68"/>
      <c r="F61" s="68"/>
      <c r="G61" s="68"/>
      <c r="H61" s="72"/>
      <c r="I61" s="70"/>
    </row>
    <row r="62" spans="5:10">
      <c r="E62" s="68"/>
      <c r="F62" s="68"/>
      <c r="G62" s="68"/>
      <c r="H62" s="69"/>
      <c r="I62" s="70"/>
    </row>
    <row r="63" spans="5:10">
      <c r="H63" s="71"/>
      <c r="I63" s="70"/>
    </row>
    <row r="64" spans="5:10">
      <c r="E64" s="68"/>
      <c r="F64" s="68"/>
      <c r="G64" s="68"/>
      <c r="H64" s="72"/>
      <c r="I64" s="70"/>
    </row>
    <row r="65" spans="5:10">
      <c r="E65" s="68"/>
      <c r="F65" s="68"/>
      <c r="G65" s="68"/>
      <c r="H65" s="69"/>
      <c r="I65" s="70"/>
    </row>
    <row r="66" spans="5:10">
      <c r="H66" s="71"/>
      <c r="I66" s="70"/>
    </row>
    <row r="67" spans="5:10">
      <c r="E67" s="68"/>
      <c r="F67" s="68"/>
      <c r="G67" s="68"/>
      <c r="H67" s="72"/>
      <c r="I67" s="70"/>
    </row>
    <row r="68" spans="5:10">
      <c r="E68" s="68"/>
      <c r="F68" s="68"/>
      <c r="G68" s="68"/>
      <c r="H68" s="69"/>
      <c r="I68" s="70"/>
    </row>
    <row r="69" spans="5:10">
      <c r="H69" s="71"/>
      <c r="I69" s="73"/>
    </row>
    <row r="70" spans="5:10">
      <c r="H70" s="71"/>
    </row>
    <row r="71" spans="5:10">
      <c r="H71" s="71"/>
    </row>
    <row r="72" spans="5:10">
      <c r="H72" s="71"/>
    </row>
    <row r="73" spans="5:10">
      <c r="H73" s="71"/>
    </row>
    <row r="74" spans="5:10">
      <c r="H74" s="71"/>
    </row>
    <row r="75" spans="5:10">
      <c r="E75" s="68"/>
      <c r="F75" s="68"/>
      <c r="G75" s="68"/>
      <c r="H75" s="72"/>
      <c r="I75" s="74"/>
    </row>
    <row r="76" spans="5:10">
      <c r="E76" s="68"/>
      <c r="F76" s="68"/>
      <c r="G76" s="68"/>
      <c r="H76" s="69"/>
      <c r="I76" s="70"/>
    </row>
    <row r="77" spans="5:10">
      <c r="H77" s="71"/>
      <c r="I77" s="70"/>
    </row>
    <row r="78" spans="5:10">
      <c r="E78" s="68"/>
      <c r="F78" s="68"/>
      <c r="G78" s="68"/>
      <c r="H78" s="72"/>
      <c r="I78" s="70"/>
    </row>
    <row r="79" spans="5:10">
      <c r="E79" s="68"/>
      <c r="F79" s="68"/>
      <c r="G79" s="68"/>
      <c r="H79" s="69"/>
      <c r="I79" s="70"/>
      <c r="J79" s="68"/>
    </row>
    <row r="80" spans="5:10">
      <c r="H80" s="71"/>
      <c r="I80" s="70"/>
    </row>
    <row r="81" spans="5:10">
      <c r="E81" s="68"/>
      <c r="F81" s="68"/>
      <c r="G81" s="68"/>
      <c r="H81" s="72"/>
      <c r="I81" s="70"/>
    </row>
    <row r="82" spans="5:10">
      <c r="E82" s="68"/>
      <c r="F82" s="68"/>
      <c r="G82" s="68"/>
      <c r="H82" s="69"/>
      <c r="I82" s="70"/>
    </row>
    <row r="83" spans="5:10">
      <c r="H83" s="71"/>
      <c r="I83" s="70"/>
    </row>
    <row r="84" spans="5:10">
      <c r="E84" s="68"/>
      <c r="F84" s="68"/>
      <c r="G84" s="68"/>
      <c r="H84" s="72"/>
      <c r="I84" s="70"/>
    </row>
    <row r="85" spans="5:10">
      <c r="E85" s="68"/>
      <c r="F85" s="68"/>
      <c r="G85" s="68"/>
      <c r="H85" s="69"/>
      <c r="I85" s="70"/>
    </row>
    <row r="86" spans="5:10">
      <c r="I86" s="70"/>
    </row>
    <row r="87" spans="5:10">
      <c r="E87" s="68"/>
      <c r="F87" s="68"/>
      <c r="G87" s="68"/>
      <c r="H87" s="72"/>
      <c r="I87" s="70"/>
    </row>
    <row r="88" spans="5:10">
      <c r="E88" s="68"/>
      <c r="F88" s="68"/>
      <c r="G88" s="68"/>
      <c r="H88" s="69"/>
      <c r="I88" s="70"/>
    </row>
    <row r="89" spans="5:10">
      <c r="E89" s="68"/>
      <c r="F89" s="68"/>
      <c r="G89" s="68"/>
      <c r="H89" s="69"/>
      <c r="I89" s="70"/>
    </row>
    <row r="90" spans="5:10">
      <c r="E90" s="68"/>
      <c r="F90" s="68"/>
      <c r="G90" s="68"/>
      <c r="H90" s="69"/>
      <c r="I90" s="73"/>
      <c r="J90" s="73"/>
    </row>
    <row r="91" spans="5:10" ht="15">
      <c r="I91" s="75"/>
      <c r="J91" s="68"/>
    </row>
    <row r="97" spans="10:10">
      <c r="J97" s="73"/>
    </row>
  </sheetData>
  <mergeCells count="3">
    <mergeCell ref="C5:F5"/>
    <mergeCell ref="A38:F38"/>
    <mergeCell ref="G40:I40"/>
  </mergeCells>
  <phoneticPr fontId="2" type="noConversion"/>
  <conditionalFormatting sqref="H8:H37">
    <cfRule type="cellIs" priority="1" stopIfTrue="1" operator="equal">
      <formula>mDF</formula>
    </cfRule>
    <cfRule type="expression" dxfId="61" priority="2" stopIfTrue="1">
      <formula>G8="Dimanche"</formula>
    </cfRule>
    <cfRule type="expression" dxfId="60" priority="3" stopIfTrue="1">
      <formula>G8="Samedi"</formula>
    </cfRule>
  </conditionalFormatting>
  <conditionalFormatting sqref="J34 J18 J25 J32 J9 J16 J23 J30 J37 J13 J20 J27 J11">
    <cfRule type="cellIs" priority="4" stopIfTrue="1" operator="equal">
      <formula>mDF</formula>
    </cfRule>
    <cfRule type="expression" dxfId="59" priority="5" stopIfTrue="1">
      <formula>K9="Dimanche"</formula>
    </cfRule>
    <cfRule type="expression" dxfId="58" priority="6" stopIfTrue="1">
      <formula>K9="Samedi"</formula>
    </cfRule>
  </conditionalFormatting>
  <conditionalFormatting sqref="I42:I48 I75:I89 I55:I68 I91">
    <cfRule type="cellIs" dxfId="57" priority="7" stopIfTrue="1" operator="lessThan">
      <formula>0</formula>
    </cfRule>
  </conditionalFormatting>
  <conditionalFormatting sqref="B8:B37">
    <cfRule type="cellIs" priority="8" stopIfTrue="1" operator="equal">
      <formula>mDF</formula>
    </cfRule>
    <cfRule type="expression" dxfId="56" priority="9" stopIfTrue="1">
      <formula>K8="Dimanche"</formula>
    </cfRule>
    <cfRule type="expression" dxfId="55" priority="10" stopIfTrue="1">
      <formula>K8="Samedi"</formula>
    </cfRule>
  </conditionalFormatting>
  <conditionalFormatting sqref="A1:A41 B38:P41 B1:M7 O1:P7 N1:N4 N6:N7">
    <cfRule type="cellIs" dxfId="54" priority="11" stopIfTrue="1" operator="equal">
      <formula>0.340277777777778</formula>
    </cfRule>
  </conditionalFormatting>
  <conditionalFormatting sqref="N5">
    <cfRule type="cellIs" dxfId="53" priority="12" stopIfTrue="1" operator="equal">
      <formula>"VT"</formula>
    </cfRule>
    <cfRule type="cellIs" dxfId="52" priority="13" stopIfTrue="1" operator="equal">
      <formula>"Dimanche"</formula>
    </cfRule>
    <cfRule type="cellIs" dxfId="51" priority="14" stopIfTrue="1" operator="equal">
      <formula>"Vendredi"</formula>
    </cfRule>
  </conditionalFormatting>
  <conditionalFormatting sqref="C8:G37 I8:I37 K8:AE37 J31 J10 J17 J24 J8 J28:J29 J14:J15 J21:J22 J12 J19 J26 J33 J35:J36">
    <cfRule type="cellIs" priority="15" stopIfTrue="1" operator="equal">
      <formula>mDF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46"/>
  </sheetPr>
  <dimension ref="A1:AE98"/>
  <sheetViews>
    <sheetView workbookViewId="0">
      <selection activeCell="E2" sqref="E2"/>
    </sheetView>
  </sheetViews>
  <sheetFormatPr baseColWidth="10" defaultRowHeight="12.75"/>
  <cols>
    <col min="1" max="9" width="11.42578125" style="10"/>
    <col min="10" max="10" width="13" style="10" bestFit="1" customWidth="1"/>
    <col min="11" max="13" width="11.42578125" style="10"/>
    <col min="14" max="14" width="13" style="10" bestFit="1" customWidth="1"/>
    <col min="15" max="16384" width="11.42578125" style="10"/>
  </cols>
  <sheetData>
    <row r="1" spans="1:31">
      <c r="A1" s="25"/>
      <c r="B1" s="25"/>
      <c r="C1" s="25"/>
      <c r="D1" s="25"/>
      <c r="E1" s="25"/>
      <c r="F1" s="26"/>
      <c r="G1" s="26"/>
      <c r="H1" s="26"/>
      <c r="I1" s="26"/>
      <c r="J1" s="26"/>
      <c r="K1" s="26"/>
      <c r="L1" s="26"/>
      <c r="M1" s="26"/>
      <c r="N1" s="26"/>
      <c r="O1" s="27"/>
      <c r="P1"/>
    </row>
    <row r="2" spans="1:31">
      <c r="A2" s="24"/>
      <c r="B2"/>
      <c r="C2" s="2"/>
      <c r="D2" s="2"/>
      <c r="E2" s="28"/>
      <c r="F2" s="29"/>
      <c r="G2" s="24" t="s">
        <v>51</v>
      </c>
      <c r="H2"/>
      <c r="I2" s="29"/>
      <c r="J2" s="29"/>
      <c r="K2" s="29"/>
      <c r="L2" s="29"/>
      <c r="M2" s="29"/>
      <c r="N2" s="4"/>
      <c r="O2" s="29"/>
      <c r="P2"/>
    </row>
    <row r="3" spans="1:31">
      <c r="A3" s="24" t="s">
        <v>28</v>
      </c>
      <c r="B3" s="24"/>
      <c r="C3" s="15"/>
      <c r="D3" s="30"/>
      <c r="E3" s="31" t="s">
        <v>29</v>
      </c>
      <c r="F3" s="32"/>
      <c r="G3" s="32"/>
      <c r="H3"/>
      <c r="I3"/>
      <c r="J3" s="32"/>
      <c r="K3" s="32"/>
      <c r="L3"/>
      <c r="M3" s="32"/>
      <c r="N3" s="4" t="s">
        <v>30</v>
      </c>
      <c r="O3" s="33"/>
      <c r="P3"/>
    </row>
    <row r="4" spans="1:31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/>
    </row>
    <row r="5" spans="1:31" ht="78.75">
      <c r="A5" s="35"/>
      <c r="B5" s="36" t="s">
        <v>31</v>
      </c>
      <c r="C5" s="163" t="s">
        <v>32</v>
      </c>
      <c r="D5" s="164"/>
      <c r="E5" s="164"/>
      <c r="F5" s="165"/>
      <c r="G5" s="37" t="s">
        <v>33</v>
      </c>
      <c r="H5" s="37" t="s">
        <v>34</v>
      </c>
      <c r="I5" s="37" t="s">
        <v>35</v>
      </c>
      <c r="J5" s="37" t="s">
        <v>36</v>
      </c>
      <c r="K5" s="38" t="s">
        <v>37</v>
      </c>
      <c r="L5" s="36"/>
      <c r="M5" s="39" t="s">
        <v>38</v>
      </c>
      <c r="N5" s="76" t="s">
        <v>45</v>
      </c>
      <c r="O5" s="40"/>
      <c r="P5"/>
    </row>
    <row r="6" spans="1:31">
      <c r="A6" s="41"/>
      <c r="B6" s="36"/>
      <c r="C6" s="42" t="s">
        <v>39</v>
      </c>
      <c r="D6" s="42"/>
      <c r="E6" s="42" t="s">
        <v>40</v>
      </c>
      <c r="F6" s="42"/>
      <c r="G6" s="37"/>
      <c r="H6" s="37"/>
      <c r="I6" s="37"/>
      <c r="J6" s="37"/>
      <c r="K6" s="38"/>
      <c r="L6" s="43"/>
      <c r="M6" s="44"/>
      <c r="N6" s="45"/>
      <c r="O6" s="46"/>
      <c r="P6"/>
    </row>
    <row r="7" spans="1:31">
      <c r="A7" s="41"/>
      <c r="B7" s="47"/>
      <c r="C7" s="48" t="s">
        <v>41</v>
      </c>
      <c r="D7" s="48" t="s">
        <v>42</v>
      </c>
      <c r="E7" s="48" t="s">
        <v>41</v>
      </c>
      <c r="F7" s="48" t="s">
        <v>42</v>
      </c>
      <c r="G7" s="37"/>
      <c r="H7" s="37"/>
      <c r="I7" s="37"/>
      <c r="J7" s="37"/>
      <c r="K7" s="38"/>
      <c r="L7" s="36"/>
      <c r="M7" s="7"/>
      <c r="N7" s="7"/>
      <c r="O7" s="7"/>
      <c r="P7"/>
    </row>
    <row r="8" spans="1:31">
      <c r="A8" s="49">
        <v>1</v>
      </c>
      <c r="B8" s="54" t="str">
        <f>IF(AND(Calendrier!C49&gt;0),(Calendrier!C49),(""))</f>
        <v/>
      </c>
      <c r="C8" s="50"/>
      <c r="D8" s="50"/>
      <c r="E8" s="50"/>
      <c r="F8" s="50"/>
      <c r="G8" s="50"/>
      <c r="H8" s="51">
        <f t="shared" ref="H8:H38" si="0">IF(B8="1/2c",4,IF(B8="",8,""))</f>
        <v>8</v>
      </c>
      <c r="I8" s="50"/>
      <c r="J8" s="50"/>
      <c r="K8" s="50"/>
      <c r="L8" s="50"/>
      <c r="M8" s="50"/>
      <c r="N8" s="50"/>
      <c r="O8" s="50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</row>
    <row r="9" spans="1:31">
      <c r="A9" s="49">
        <v>2</v>
      </c>
      <c r="B9" s="54" t="str">
        <f>IF(AND(Calendrier!C50&gt;0),(Calendrier!C50),(""))</f>
        <v/>
      </c>
      <c r="C9" s="50"/>
      <c r="D9" s="50"/>
      <c r="E9" s="50"/>
      <c r="F9" s="50"/>
      <c r="G9" s="50"/>
      <c r="H9" s="51">
        <f t="shared" si="0"/>
        <v>8</v>
      </c>
      <c r="I9" s="50"/>
      <c r="J9" s="54"/>
      <c r="K9" s="50"/>
      <c r="L9" s="50"/>
      <c r="M9" s="50"/>
      <c r="N9" s="50"/>
      <c r="O9" s="50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</row>
    <row r="10" spans="1:31">
      <c r="A10" s="49">
        <v>3</v>
      </c>
      <c r="B10" s="54" t="str">
        <f>IF(AND(Calendrier!C51&gt;0),(Calendrier!C51),(""))</f>
        <v/>
      </c>
      <c r="C10" s="50"/>
      <c r="D10" s="50"/>
      <c r="E10" s="50"/>
      <c r="F10" s="50"/>
      <c r="G10" s="50"/>
      <c r="H10" s="51">
        <f t="shared" si="0"/>
        <v>8</v>
      </c>
      <c r="I10" s="50"/>
      <c r="J10" s="50"/>
      <c r="K10" s="50"/>
      <c r="L10" s="50"/>
      <c r="M10" s="50"/>
      <c r="N10" s="50"/>
      <c r="O10" s="50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</row>
    <row r="11" spans="1:31">
      <c r="A11" s="49">
        <v>4</v>
      </c>
      <c r="B11" s="54" t="str">
        <f>IF(AND(Calendrier!C52&gt;0),(Calendrier!C52),(""))</f>
        <v/>
      </c>
      <c r="C11" s="50"/>
      <c r="D11" s="50"/>
      <c r="E11" s="50"/>
      <c r="F11" s="50"/>
      <c r="G11" s="50"/>
      <c r="H11" s="51">
        <f t="shared" si="0"/>
        <v>8</v>
      </c>
      <c r="I11" s="50"/>
      <c r="J11" s="54"/>
      <c r="K11" s="50"/>
      <c r="L11" s="50"/>
      <c r="M11" s="50"/>
      <c r="N11" s="50"/>
      <c r="O11" s="50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</row>
    <row r="12" spans="1:31">
      <c r="A12" s="53">
        <v>5</v>
      </c>
      <c r="B12" s="54" t="str">
        <f>IF(AND(Calendrier!C53&gt;0),(Calendrier!C53),(""))</f>
        <v/>
      </c>
      <c r="C12" s="50"/>
      <c r="D12" s="50"/>
      <c r="E12" s="50"/>
      <c r="F12" s="50"/>
      <c r="G12" s="50"/>
      <c r="H12" s="51">
        <f t="shared" si="0"/>
        <v>8</v>
      </c>
      <c r="I12" s="50"/>
      <c r="J12" s="50"/>
      <c r="K12" s="50"/>
      <c r="L12" s="50"/>
      <c r="M12" s="50"/>
      <c r="N12" s="50"/>
      <c r="O12" s="50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</row>
    <row r="13" spans="1:31">
      <c r="A13" s="53">
        <v>6</v>
      </c>
      <c r="B13" s="54" t="str">
        <f>IF(AND(Calendrier!C54&gt;0),(Calendrier!C54),(""))</f>
        <v/>
      </c>
      <c r="C13" s="50"/>
      <c r="D13" s="50"/>
      <c r="E13" s="50"/>
      <c r="F13" s="50"/>
      <c r="G13" s="50"/>
      <c r="H13" s="51">
        <f t="shared" si="0"/>
        <v>8</v>
      </c>
      <c r="I13" s="50"/>
      <c r="J13" s="54"/>
      <c r="K13" s="50"/>
      <c r="L13" s="50"/>
      <c r="M13" s="50"/>
      <c r="N13" s="50"/>
      <c r="O13" s="50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</row>
    <row r="14" spans="1:31">
      <c r="A14" s="49">
        <v>7</v>
      </c>
      <c r="B14" s="54" t="str">
        <f>IF(AND(Calendrier!C55&gt;0),(Calendrier!C55),(""))</f>
        <v/>
      </c>
      <c r="C14" s="50"/>
      <c r="D14" s="50"/>
      <c r="E14" s="50"/>
      <c r="F14" s="50"/>
      <c r="G14" s="50"/>
      <c r="H14" s="51">
        <f t="shared" si="0"/>
        <v>8</v>
      </c>
      <c r="I14" s="50"/>
      <c r="J14" s="50"/>
      <c r="K14" s="50"/>
      <c r="L14" s="50"/>
      <c r="M14" s="50"/>
      <c r="N14" s="50"/>
      <c r="O14" s="50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</row>
    <row r="15" spans="1:31">
      <c r="A15" s="49">
        <v>8</v>
      </c>
      <c r="B15" s="54" t="str">
        <f>IF(AND(Calendrier!C56&gt;0),(Calendrier!C56),(""))</f>
        <v/>
      </c>
      <c r="C15" s="50"/>
      <c r="D15" s="50"/>
      <c r="E15" s="50"/>
      <c r="F15" s="50"/>
      <c r="G15" s="50"/>
      <c r="H15" s="51">
        <f t="shared" si="0"/>
        <v>8</v>
      </c>
      <c r="I15" s="50"/>
      <c r="J15" s="50"/>
      <c r="K15" s="50"/>
      <c r="L15" s="50"/>
      <c r="M15" s="50"/>
      <c r="N15" s="50"/>
      <c r="O15" s="50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</row>
    <row r="16" spans="1:31">
      <c r="A16" s="49">
        <v>9</v>
      </c>
      <c r="B16" s="54" t="str">
        <f>IF(AND(Calendrier!C57&gt;0),(Calendrier!C57),(""))</f>
        <v/>
      </c>
      <c r="C16" s="50"/>
      <c r="D16" s="50"/>
      <c r="E16" s="50"/>
      <c r="F16" s="50"/>
      <c r="G16" s="50"/>
      <c r="H16" s="51">
        <f t="shared" si="0"/>
        <v>8</v>
      </c>
      <c r="I16" s="50"/>
      <c r="J16" s="54"/>
      <c r="K16" s="50"/>
      <c r="L16" s="50"/>
      <c r="M16" s="50"/>
      <c r="N16" s="50"/>
      <c r="O16" s="50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</row>
    <row r="17" spans="1:31">
      <c r="A17" s="49">
        <v>10</v>
      </c>
      <c r="B17" s="54" t="str">
        <f>IF(AND(Calendrier!C58&gt;0),(Calendrier!C58),(""))</f>
        <v/>
      </c>
      <c r="C17" s="50"/>
      <c r="D17" s="50"/>
      <c r="E17" s="50"/>
      <c r="F17" s="50"/>
      <c r="G17" s="50"/>
      <c r="H17" s="51">
        <f t="shared" si="0"/>
        <v>8</v>
      </c>
      <c r="I17" s="50"/>
      <c r="J17" s="50"/>
      <c r="K17" s="50"/>
      <c r="L17" s="50"/>
      <c r="M17" s="50"/>
      <c r="N17" s="50"/>
      <c r="O17" s="50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</row>
    <row r="18" spans="1:31">
      <c r="A18" s="49">
        <v>11</v>
      </c>
      <c r="B18" s="54" t="str">
        <f>IF(AND(Calendrier!C59&gt;0),(Calendrier!C59),(""))</f>
        <v/>
      </c>
      <c r="C18" s="50"/>
      <c r="D18" s="50"/>
      <c r="E18" s="50"/>
      <c r="F18" s="50"/>
      <c r="G18" s="50"/>
      <c r="H18" s="51">
        <f t="shared" si="0"/>
        <v>8</v>
      </c>
      <c r="I18" s="50"/>
      <c r="J18" s="54"/>
      <c r="K18" s="50"/>
      <c r="L18" s="50"/>
      <c r="M18" s="50"/>
      <c r="N18" s="50"/>
      <c r="O18" s="50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</row>
    <row r="19" spans="1:31">
      <c r="A19" s="53">
        <v>12</v>
      </c>
      <c r="B19" s="54" t="str">
        <f>IF(AND(Calendrier!C60&gt;0),(Calendrier!C60),(""))</f>
        <v/>
      </c>
      <c r="C19" s="50"/>
      <c r="D19" s="50"/>
      <c r="E19" s="50"/>
      <c r="F19" s="50"/>
      <c r="G19" s="50"/>
      <c r="H19" s="51">
        <f t="shared" si="0"/>
        <v>8</v>
      </c>
      <c r="I19" s="50"/>
      <c r="J19" s="50"/>
      <c r="K19" s="50"/>
      <c r="L19" s="50"/>
      <c r="M19" s="50"/>
      <c r="N19" s="50"/>
      <c r="O19" s="50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</row>
    <row r="20" spans="1:31">
      <c r="A20" s="53">
        <v>13</v>
      </c>
      <c r="B20" s="54" t="str">
        <f>IF(AND(Calendrier!C61&gt;0),(Calendrier!C61),(""))</f>
        <v/>
      </c>
      <c r="C20" s="50"/>
      <c r="D20" s="50"/>
      <c r="E20" s="50"/>
      <c r="F20" s="50"/>
      <c r="G20" s="50"/>
      <c r="H20" s="51">
        <f t="shared" si="0"/>
        <v>8</v>
      </c>
      <c r="I20" s="50"/>
      <c r="J20" s="54"/>
      <c r="K20" s="50"/>
      <c r="L20" s="50"/>
      <c r="M20" s="50"/>
      <c r="N20" s="50"/>
      <c r="O20" s="50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</row>
    <row r="21" spans="1:31">
      <c r="A21" s="49">
        <v>14</v>
      </c>
      <c r="B21" s="77" t="str">
        <f>IF(AND(Calendrier!C62&gt;0),(Calendrier!C62),(""))</f>
        <v/>
      </c>
      <c r="C21" s="50"/>
      <c r="D21" s="50"/>
      <c r="E21" s="50"/>
      <c r="F21" s="50"/>
      <c r="G21" s="50"/>
      <c r="H21" s="51">
        <f t="shared" si="0"/>
        <v>8</v>
      </c>
      <c r="I21" s="50"/>
      <c r="J21" s="50"/>
      <c r="K21" s="50"/>
      <c r="L21" s="50"/>
      <c r="M21" s="50"/>
      <c r="N21" s="50"/>
      <c r="O21" s="50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</row>
    <row r="22" spans="1:31">
      <c r="A22" s="49">
        <v>15</v>
      </c>
      <c r="B22" s="54" t="str">
        <f>IF(AND(Calendrier!C63&gt;0),(Calendrier!C63),(""))</f>
        <v/>
      </c>
      <c r="C22" s="50"/>
      <c r="D22" s="50"/>
      <c r="E22" s="50"/>
      <c r="F22" s="50"/>
      <c r="G22" s="50"/>
      <c r="H22" s="51">
        <f t="shared" si="0"/>
        <v>8</v>
      </c>
      <c r="I22" s="50"/>
      <c r="J22" s="50"/>
      <c r="K22" s="50"/>
      <c r="L22" s="50"/>
      <c r="M22" s="50"/>
      <c r="N22" s="50"/>
      <c r="O22" s="50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</row>
    <row r="23" spans="1:31">
      <c r="A23" s="49">
        <v>16</v>
      </c>
      <c r="B23" s="54" t="str">
        <f>IF(AND(Calendrier!C64&gt;0),(Calendrier!C64),(""))</f>
        <v/>
      </c>
      <c r="C23" s="50"/>
      <c r="D23" s="50"/>
      <c r="E23" s="50"/>
      <c r="F23" s="50"/>
      <c r="G23" s="50"/>
      <c r="H23" s="51">
        <f t="shared" si="0"/>
        <v>8</v>
      </c>
      <c r="I23" s="50"/>
      <c r="J23" s="54"/>
      <c r="K23" s="50"/>
      <c r="L23" s="50"/>
      <c r="M23" s="50"/>
      <c r="N23" s="50"/>
      <c r="O23" s="50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</row>
    <row r="24" spans="1:31">
      <c r="A24" s="49">
        <v>17</v>
      </c>
      <c r="B24" s="54" t="str">
        <f>IF(AND(Calendrier!C65&gt;0),(Calendrier!C65),(""))</f>
        <v/>
      </c>
      <c r="C24" s="50"/>
      <c r="D24" s="50"/>
      <c r="E24" s="50"/>
      <c r="F24" s="50"/>
      <c r="G24" s="50"/>
      <c r="H24" s="51">
        <f t="shared" si="0"/>
        <v>8</v>
      </c>
      <c r="I24" s="50"/>
      <c r="J24" s="50"/>
      <c r="K24" s="50"/>
      <c r="L24" s="50"/>
      <c r="M24" s="50"/>
      <c r="N24" s="50"/>
      <c r="O24" s="50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</row>
    <row r="25" spans="1:31">
      <c r="A25" s="49">
        <v>18</v>
      </c>
      <c r="B25" s="54" t="str">
        <f>IF(AND(Calendrier!C66&gt;0),(Calendrier!C66),(""))</f>
        <v/>
      </c>
      <c r="C25" s="50"/>
      <c r="D25" s="50"/>
      <c r="E25" s="50"/>
      <c r="F25" s="50"/>
      <c r="G25" s="50"/>
      <c r="H25" s="51">
        <f t="shared" si="0"/>
        <v>8</v>
      </c>
      <c r="I25" s="50"/>
      <c r="J25" s="54"/>
      <c r="K25" s="50"/>
      <c r="L25" s="50"/>
      <c r="M25" s="50"/>
      <c r="N25" s="50"/>
      <c r="O25" s="50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</row>
    <row r="26" spans="1:31">
      <c r="A26" s="53">
        <v>19</v>
      </c>
      <c r="B26" s="54" t="str">
        <f>IF(AND(Calendrier!C67&gt;0),(Calendrier!C67),(""))</f>
        <v/>
      </c>
      <c r="C26" s="50"/>
      <c r="D26" s="50"/>
      <c r="E26" s="50"/>
      <c r="F26" s="50"/>
      <c r="G26" s="50"/>
      <c r="H26" s="51">
        <f t="shared" si="0"/>
        <v>8</v>
      </c>
      <c r="I26" s="50"/>
      <c r="J26" s="50"/>
      <c r="K26" s="50"/>
      <c r="L26" s="50"/>
      <c r="M26" s="50"/>
      <c r="N26" s="50"/>
      <c r="O26" s="50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</row>
    <row r="27" spans="1:31">
      <c r="A27" s="55">
        <v>20</v>
      </c>
      <c r="B27" s="54" t="str">
        <f>IF(AND(Calendrier!C68&gt;0),(Calendrier!C68),(""))</f>
        <v/>
      </c>
      <c r="C27" s="50"/>
      <c r="D27" s="50"/>
      <c r="E27" s="50"/>
      <c r="F27" s="50"/>
      <c r="G27" s="50"/>
      <c r="H27" s="51">
        <f t="shared" si="0"/>
        <v>8</v>
      </c>
      <c r="I27" s="50"/>
      <c r="J27" s="54"/>
      <c r="K27" s="50"/>
      <c r="L27" s="50"/>
      <c r="M27" s="50"/>
      <c r="N27" s="50"/>
      <c r="O27" s="50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</row>
    <row r="28" spans="1:31">
      <c r="A28" s="53">
        <v>21</v>
      </c>
      <c r="B28" s="54" t="str">
        <f>IF(AND(Calendrier!C69&gt;0),(Calendrier!C69),(""))</f>
        <v/>
      </c>
      <c r="C28" s="50"/>
      <c r="D28" s="50"/>
      <c r="E28" s="50"/>
      <c r="F28" s="50"/>
      <c r="G28" s="50"/>
      <c r="H28" s="51">
        <f t="shared" si="0"/>
        <v>8</v>
      </c>
      <c r="I28" s="50"/>
      <c r="J28" s="50"/>
      <c r="K28" s="50"/>
      <c r="L28" s="50"/>
      <c r="M28" s="50"/>
      <c r="N28" s="50"/>
      <c r="O28" s="50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</row>
    <row r="29" spans="1:31">
      <c r="A29" s="53">
        <v>22</v>
      </c>
      <c r="B29" s="54" t="str">
        <f>IF(AND(Calendrier!C70&gt;0),(Calendrier!C70),(""))</f>
        <v/>
      </c>
      <c r="C29" s="50"/>
      <c r="D29" s="50"/>
      <c r="E29" s="50"/>
      <c r="F29" s="50"/>
      <c r="G29" s="50"/>
      <c r="H29" s="51">
        <f t="shared" si="0"/>
        <v>8</v>
      </c>
      <c r="I29" s="50"/>
      <c r="J29" s="50"/>
      <c r="K29" s="50"/>
      <c r="L29" s="50"/>
      <c r="M29" s="50"/>
      <c r="N29" s="50"/>
      <c r="O29" s="50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</row>
    <row r="30" spans="1:31">
      <c r="A30" s="49">
        <v>23</v>
      </c>
      <c r="B30" s="54" t="str">
        <f>IF(AND(Calendrier!C71&gt;0),(Calendrier!C71),(""))</f>
        <v/>
      </c>
      <c r="C30" s="50"/>
      <c r="D30" s="50"/>
      <c r="E30" s="50"/>
      <c r="F30" s="50"/>
      <c r="G30" s="50"/>
      <c r="H30" s="51">
        <f t="shared" si="0"/>
        <v>8</v>
      </c>
      <c r="I30" s="50"/>
      <c r="J30" s="54"/>
      <c r="K30" s="50"/>
      <c r="L30" s="50"/>
      <c r="M30" s="50"/>
      <c r="N30" s="50"/>
      <c r="O30" s="50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</row>
    <row r="31" spans="1:31">
      <c r="A31" s="49">
        <v>24</v>
      </c>
      <c r="B31" s="54" t="str">
        <f>IF(AND(Calendrier!C72&gt;0),(Calendrier!C72),(""))</f>
        <v/>
      </c>
      <c r="C31" s="50"/>
      <c r="D31" s="50"/>
      <c r="E31" s="50"/>
      <c r="F31" s="50"/>
      <c r="G31" s="50"/>
      <c r="H31" s="51">
        <f t="shared" si="0"/>
        <v>8</v>
      </c>
      <c r="I31" s="50"/>
      <c r="J31" s="50"/>
      <c r="K31" s="50"/>
      <c r="L31" s="50"/>
      <c r="M31" s="50"/>
      <c r="N31" s="50"/>
      <c r="O31" s="50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</row>
    <row r="32" spans="1:31">
      <c r="A32" s="49">
        <v>25</v>
      </c>
      <c r="B32" s="54" t="str">
        <f>IF(AND(Calendrier!C73&gt;0),(Calendrier!C73),(""))</f>
        <v/>
      </c>
      <c r="C32" s="50"/>
      <c r="D32" s="50"/>
      <c r="E32" s="50"/>
      <c r="F32" s="50"/>
      <c r="G32" s="50"/>
      <c r="H32" s="51">
        <f t="shared" si="0"/>
        <v>8</v>
      </c>
      <c r="I32" s="50"/>
      <c r="J32" s="54"/>
      <c r="K32" s="50"/>
      <c r="L32" s="50"/>
      <c r="M32" s="50"/>
      <c r="N32" s="50"/>
      <c r="O32" s="50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</row>
    <row r="33" spans="1:31">
      <c r="A33" s="53">
        <v>26</v>
      </c>
      <c r="B33" s="54" t="str">
        <f>IF(AND(Calendrier!C74&gt;0),(Calendrier!C74),(""))</f>
        <v/>
      </c>
      <c r="C33" s="50"/>
      <c r="D33" s="50"/>
      <c r="E33" s="50"/>
      <c r="F33" s="50"/>
      <c r="G33" s="50"/>
      <c r="H33" s="51">
        <f t="shared" si="0"/>
        <v>8</v>
      </c>
      <c r="I33" s="50"/>
      <c r="J33" s="50"/>
      <c r="K33" s="50"/>
      <c r="L33" s="50"/>
      <c r="M33" s="50"/>
      <c r="N33" s="50"/>
      <c r="O33" s="50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</row>
    <row r="34" spans="1:31">
      <c r="A34" s="53">
        <v>27</v>
      </c>
      <c r="B34" s="54" t="str">
        <f>IF(AND(Calendrier!C75&gt;0),(Calendrier!C75),(""))</f>
        <v/>
      </c>
      <c r="C34" s="50"/>
      <c r="D34" s="50"/>
      <c r="E34" s="50"/>
      <c r="F34" s="50"/>
      <c r="G34" s="50"/>
      <c r="H34" s="51">
        <f t="shared" si="0"/>
        <v>8</v>
      </c>
      <c r="I34" s="50"/>
      <c r="J34" s="54"/>
      <c r="K34" s="50"/>
      <c r="L34" s="50"/>
      <c r="M34" s="50"/>
      <c r="N34" s="50"/>
      <c r="O34" s="50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</row>
    <row r="35" spans="1:31">
      <c r="A35" s="53">
        <v>28</v>
      </c>
      <c r="B35" s="54" t="str">
        <f>IF(AND(Calendrier!C76&gt;0),(Calendrier!C76),(""))</f>
        <v/>
      </c>
      <c r="C35" s="50"/>
      <c r="D35" s="50"/>
      <c r="E35" s="50"/>
      <c r="F35" s="50"/>
      <c r="G35" s="50"/>
      <c r="H35" s="51">
        <f t="shared" si="0"/>
        <v>8</v>
      </c>
      <c r="I35" s="50"/>
      <c r="J35" s="50"/>
      <c r="K35" s="50"/>
      <c r="L35" s="50"/>
      <c r="M35" s="50"/>
      <c r="N35" s="50"/>
      <c r="O35" s="50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</row>
    <row r="36" spans="1:31">
      <c r="A36" s="49">
        <v>29</v>
      </c>
      <c r="B36" s="54" t="str">
        <f>IF(AND(Calendrier!C77&gt;0),(Calendrier!C77),(""))</f>
        <v/>
      </c>
      <c r="C36" s="50"/>
      <c r="D36" s="50"/>
      <c r="E36" s="50"/>
      <c r="F36" s="50"/>
      <c r="G36" s="50"/>
      <c r="H36" s="51">
        <f t="shared" si="0"/>
        <v>8</v>
      </c>
      <c r="I36" s="50"/>
      <c r="J36" s="50"/>
      <c r="K36" s="50"/>
      <c r="L36" s="50"/>
      <c r="M36" s="50"/>
      <c r="N36" s="50"/>
      <c r="O36" s="50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</row>
    <row r="37" spans="1:31">
      <c r="A37" s="49">
        <v>30</v>
      </c>
      <c r="B37" s="54" t="str">
        <f>IF(AND(Calendrier!C78&gt;0),(Calendrier!C78),(""))</f>
        <v/>
      </c>
      <c r="C37" s="50"/>
      <c r="D37" s="50"/>
      <c r="E37" s="50"/>
      <c r="F37" s="50"/>
      <c r="G37" s="50"/>
      <c r="H37" s="51">
        <f t="shared" si="0"/>
        <v>8</v>
      </c>
      <c r="I37" s="50"/>
      <c r="J37" s="54"/>
      <c r="K37" s="50"/>
      <c r="L37" s="50"/>
      <c r="M37" s="50"/>
      <c r="N37" s="50"/>
      <c r="O37" s="50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</row>
    <row r="38" spans="1:31">
      <c r="A38" s="49">
        <v>31</v>
      </c>
      <c r="B38" s="54" t="str">
        <f>IF(AND(Calendrier!C79&gt;0),(Calendrier!C79),(""))</f>
        <v/>
      </c>
      <c r="C38" s="50"/>
      <c r="D38" s="50"/>
      <c r="E38" s="50"/>
      <c r="F38" s="50"/>
      <c r="G38" s="50"/>
      <c r="H38" s="51">
        <f t="shared" si="0"/>
        <v>8</v>
      </c>
      <c r="I38" s="50"/>
      <c r="J38" s="54"/>
      <c r="K38" s="50"/>
      <c r="L38" s="50"/>
      <c r="M38" s="50"/>
      <c r="N38" s="50"/>
      <c r="O38" s="50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</row>
    <row r="39" spans="1:31">
      <c r="A39" s="166" t="s">
        <v>43</v>
      </c>
      <c r="B39" s="166"/>
      <c r="C39" s="166"/>
      <c r="D39" s="166"/>
      <c r="E39" s="166"/>
      <c r="F39" s="166"/>
      <c r="G39" s="56"/>
      <c r="H39" s="57">
        <f>SUM(H8:H38)</f>
        <v>248</v>
      </c>
      <c r="I39" s="57"/>
      <c r="J39" s="79"/>
      <c r="K39" s="58"/>
      <c r="L39" s="58"/>
      <c r="M39" s="59" t="s">
        <v>44</v>
      </c>
      <c r="N39" s="59"/>
      <c r="O39" s="59"/>
      <c r="P39" s="60"/>
    </row>
    <row r="40" spans="1:31">
      <c r="A40" s="61"/>
      <c r="B40"/>
      <c r="C40" s="61"/>
      <c r="D40" s="61"/>
      <c r="E40" s="61"/>
      <c r="F40" s="61"/>
      <c r="G40" s="61"/>
      <c r="H40" s="80"/>
      <c r="I40" s="60"/>
      <c r="J40" s="74"/>
      <c r="K40" s="80"/>
      <c r="L40"/>
      <c r="M40" s="62"/>
      <c r="N40" s="63"/>
      <c r="O40" s="64"/>
      <c r="P40" s="60"/>
    </row>
    <row r="41" spans="1:31">
      <c r="A41" s="61"/>
      <c r="B41"/>
      <c r="C41" s="61"/>
      <c r="D41" s="61"/>
      <c r="E41" s="61"/>
      <c r="F41" s="61"/>
      <c r="G41" s="167"/>
      <c r="H41" s="167"/>
      <c r="I41" s="167"/>
      <c r="J41" s="78"/>
      <c r="K41" s="60"/>
      <c r="L41"/>
      <c r="M41" s="62"/>
      <c r="N41" s="63"/>
      <c r="O41" s="64"/>
      <c r="P41"/>
    </row>
    <row r="42" spans="1:31">
      <c r="A42"/>
      <c r="B42"/>
      <c r="C42"/>
      <c r="D42"/>
      <c r="E42"/>
      <c r="F42"/>
      <c r="G42"/>
      <c r="H42"/>
      <c r="I42"/>
      <c r="J42"/>
      <c r="K42"/>
      <c r="L42"/>
      <c r="M42" s="65"/>
      <c r="N42" s="66"/>
      <c r="O42" s="67"/>
      <c r="P42"/>
    </row>
    <row r="43" spans="1:31">
      <c r="E43" s="68"/>
      <c r="F43" s="68"/>
      <c r="G43" s="68"/>
      <c r="H43" s="69"/>
      <c r="I43" s="70"/>
    </row>
    <row r="44" spans="1:31">
      <c r="H44" s="71"/>
      <c r="I44" s="70"/>
    </row>
    <row r="45" spans="1:31">
      <c r="E45" s="68"/>
      <c r="F45" s="68"/>
      <c r="G45" s="68"/>
      <c r="H45" s="72"/>
      <c r="I45" s="70"/>
    </row>
    <row r="46" spans="1:31">
      <c r="E46" s="68"/>
      <c r="F46" s="68"/>
      <c r="G46" s="68"/>
      <c r="H46" s="69"/>
      <c r="I46" s="70"/>
    </row>
    <row r="47" spans="1:31">
      <c r="H47" s="71"/>
      <c r="I47" s="70"/>
    </row>
    <row r="48" spans="1:31">
      <c r="E48" s="68"/>
      <c r="F48" s="68"/>
      <c r="G48" s="68"/>
      <c r="H48" s="72"/>
      <c r="I48" s="70"/>
    </row>
    <row r="49" spans="5:10">
      <c r="E49" s="68"/>
      <c r="F49" s="68"/>
      <c r="G49" s="68"/>
      <c r="H49" s="69"/>
      <c r="I49" s="70"/>
    </row>
    <row r="50" spans="5:10">
      <c r="H50" s="71"/>
      <c r="I50" s="73"/>
    </row>
    <row r="51" spans="5:10">
      <c r="H51" s="71"/>
    </row>
    <row r="52" spans="5:10">
      <c r="H52" s="71"/>
    </row>
    <row r="53" spans="5:10">
      <c r="H53" s="71"/>
    </row>
    <row r="54" spans="5:10">
      <c r="H54" s="71"/>
    </row>
    <row r="55" spans="5:10">
      <c r="H55" s="71"/>
    </row>
    <row r="56" spans="5:10">
      <c r="E56" s="68"/>
      <c r="F56" s="68"/>
      <c r="G56" s="68"/>
      <c r="H56" s="72"/>
      <c r="I56" s="74"/>
    </row>
    <row r="57" spans="5:10">
      <c r="E57" s="68"/>
      <c r="F57" s="68"/>
      <c r="G57" s="68"/>
      <c r="H57" s="69"/>
      <c r="I57" s="70"/>
    </row>
    <row r="58" spans="5:10">
      <c r="H58" s="71"/>
      <c r="I58" s="70"/>
    </row>
    <row r="59" spans="5:10">
      <c r="E59" s="68"/>
      <c r="F59" s="68"/>
      <c r="G59" s="68"/>
      <c r="H59" s="72"/>
      <c r="I59" s="70"/>
    </row>
    <row r="60" spans="5:10">
      <c r="E60" s="68"/>
      <c r="F60" s="68"/>
      <c r="G60" s="68"/>
      <c r="H60" s="69"/>
      <c r="I60" s="70"/>
      <c r="J60" s="68"/>
    </row>
    <row r="61" spans="5:10">
      <c r="H61" s="71"/>
      <c r="I61" s="70"/>
    </row>
    <row r="62" spans="5:10">
      <c r="E62" s="68"/>
      <c r="F62" s="68"/>
      <c r="G62" s="68"/>
      <c r="H62" s="72"/>
      <c r="I62" s="70"/>
    </row>
    <row r="63" spans="5:10">
      <c r="E63" s="68"/>
      <c r="F63" s="68"/>
      <c r="G63" s="68"/>
      <c r="H63" s="69"/>
      <c r="I63" s="70"/>
    </row>
    <row r="64" spans="5:10">
      <c r="H64" s="71"/>
      <c r="I64" s="70"/>
    </row>
    <row r="65" spans="5:10">
      <c r="E65" s="68"/>
      <c r="F65" s="68"/>
      <c r="G65" s="68"/>
      <c r="H65" s="72"/>
      <c r="I65" s="70"/>
    </row>
    <row r="66" spans="5:10">
      <c r="E66" s="68"/>
      <c r="F66" s="68"/>
      <c r="G66" s="68"/>
      <c r="H66" s="69"/>
      <c r="I66" s="70"/>
    </row>
    <row r="67" spans="5:10">
      <c r="H67" s="71"/>
      <c r="I67" s="70"/>
    </row>
    <row r="68" spans="5:10">
      <c r="E68" s="68"/>
      <c r="F68" s="68"/>
      <c r="G68" s="68"/>
      <c r="H68" s="72"/>
      <c r="I68" s="70"/>
    </row>
    <row r="69" spans="5:10">
      <c r="E69" s="68"/>
      <c r="F69" s="68"/>
      <c r="G69" s="68"/>
      <c r="H69" s="69"/>
      <c r="I69" s="70"/>
    </row>
    <row r="70" spans="5:10">
      <c r="H70" s="71"/>
      <c r="I70" s="73"/>
    </row>
    <row r="71" spans="5:10">
      <c r="H71" s="71"/>
    </row>
    <row r="72" spans="5:10">
      <c r="H72" s="71"/>
    </row>
    <row r="73" spans="5:10">
      <c r="H73" s="71"/>
    </row>
    <row r="74" spans="5:10">
      <c r="H74" s="71"/>
    </row>
    <row r="75" spans="5:10">
      <c r="H75" s="71"/>
    </row>
    <row r="76" spans="5:10">
      <c r="E76" s="68"/>
      <c r="F76" s="68"/>
      <c r="G76" s="68"/>
      <c r="H76" s="72"/>
      <c r="I76" s="74"/>
    </row>
    <row r="77" spans="5:10">
      <c r="E77" s="68"/>
      <c r="F77" s="68"/>
      <c r="G77" s="68"/>
      <c r="H77" s="69"/>
      <c r="I77" s="70"/>
    </row>
    <row r="78" spans="5:10">
      <c r="H78" s="71"/>
      <c r="I78" s="70"/>
    </row>
    <row r="79" spans="5:10">
      <c r="E79" s="68"/>
      <c r="F79" s="68"/>
      <c r="G79" s="68"/>
      <c r="H79" s="72"/>
      <c r="I79" s="70"/>
    </row>
    <row r="80" spans="5:10">
      <c r="E80" s="68"/>
      <c r="F80" s="68"/>
      <c r="G80" s="68"/>
      <c r="H80" s="69"/>
      <c r="I80" s="70"/>
      <c r="J80" s="68"/>
    </row>
    <row r="81" spans="5:10">
      <c r="H81" s="71"/>
      <c r="I81" s="70"/>
    </row>
    <row r="82" spans="5:10">
      <c r="E82" s="68"/>
      <c r="F82" s="68"/>
      <c r="G82" s="68"/>
      <c r="H82" s="72"/>
      <c r="I82" s="70"/>
    </row>
    <row r="83" spans="5:10">
      <c r="E83" s="68"/>
      <c r="F83" s="68"/>
      <c r="G83" s="68"/>
      <c r="H83" s="69"/>
      <c r="I83" s="70"/>
    </row>
    <row r="84" spans="5:10">
      <c r="H84" s="71"/>
      <c r="I84" s="70"/>
    </row>
    <row r="85" spans="5:10">
      <c r="E85" s="68"/>
      <c r="F85" s="68"/>
      <c r="G85" s="68"/>
      <c r="H85" s="72"/>
      <c r="I85" s="70"/>
    </row>
    <row r="86" spans="5:10">
      <c r="E86" s="68"/>
      <c r="F86" s="68"/>
      <c r="G86" s="68"/>
      <c r="H86" s="69"/>
      <c r="I86" s="70"/>
    </row>
    <row r="87" spans="5:10">
      <c r="I87" s="70"/>
    </row>
    <row r="88" spans="5:10">
      <c r="E88" s="68"/>
      <c r="F88" s="68"/>
      <c r="G88" s="68"/>
      <c r="H88" s="72"/>
      <c r="I88" s="70"/>
    </row>
    <row r="89" spans="5:10">
      <c r="E89" s="68"/>
      <c r="F89" s="68"/>
      <c r="G89" s="68"/>
      <c r="H89" s="69"/>
      <c r="I89" s="70"/>
    </row>
    <row r="90" spans="5:10">
      <c r="E90" s="68"/>
      <c r="F90" s="68"/>
      <c r="G90" s="68"/>
      <c r="H90" s="69"/>
      <c r="I90" s="70"/>
    </row>
    <row r="91" spans="5:10">
      <c r="E91" s="68"/>
      <c r="F91" s="68"/>
      <c r="G91" s="68"/>
      <c r="H91" s="69"/>
      <c r="I91" s="73"/>
      <c r="J91" s="73"/>
    </row>
    <row r="92" spans="5:10" ht="15">
      <c r="I92" s="75"/>
      <c r="J92" s="68"/>
    </row>
    <row r="98" spans="10:10">
      <c r="J98" s="73"/>
    </row>
  </sheetData>
  <mergeCells count="3">
    <mergeCell ref="C5:F5"/>
    <mergeCell ref="A39:F39"/>
    <mergeCell ref="G41:I41"/>
  </mergeCells>
  <phoneticPr fontId="2" type="noConversion"/>
  <conditionalFormatting sqref="H8:H38">
    <cfRule type="cellIs" priority="1" stopIfTrue="1" operator="equal">
      <formula>mDF</formula>
    </cfRule>
    <cfRule type="expression" dxfId="50" priority="2" stopIfTrue="1">
      <formula>G8="Dimanche"</formula>
    </cfRule>
    <cfRule type="expression" dxfId="49" priority="3" stopIfTrue="1">
      <formula>G8="Samedi"</formula>
    </cfRule>
  </conditionalFormatting>
  <conditionalFormatting sqref="J34 J18 J25 J32 J9 J16 J23 J30 J38 J13 J20 J27 J11">
    <cfRule type="cellIs" priority="4" stopIfTrue="1" operator="equal">
      <formula>mDF</formula>
    </cfRule>
    <cfRule type="expression" dxfId="48" priority="5" stopIfTrue="1">
      <formula>K9="Dimanche"</formula>
    </cfRule>
    <cfRule type="expression" dxfId="47" priority="6" stopIfTrue="1">
      <formula>K9="Samedi"</formula>
    </cfRule>
  </conditionalFormatting>
  <conditionalFormatting sqref="I43:I49 I76:I90 I56:I69 I92">
    <cfRule type="cellIs" dxfId="46" priority="7" stopIfTrue="1" operator="lessThan">
      <formula>0</formula>
    </cfRule>
  </conditionalFormatting>
  <conditionalFormatting sqref="B8:B38">
    <cfRule type="cellIs" priority="8" stopIfTrue="1" operator="equal">
      <formula>mDF</formula>
    </cfRule>
    <cfRule type="expression" dxfId="45" priority="9" stopIfTrue="1">
      <formula>K8="Dimanche"</formula>
    </cfRule>
    <cfRule type="expression" dxfId="44" priority="10" stopIfTrue="1">
      <formula>K8="Samedi"</formula>
    </cfRule>
  </conditionalFormatting>
  <conditionalFormatting sqref="A1:A42 B39:P42 B1:M7 O1:P7 N1:N4 N6:N7">
    <cfRule type="cellIs" dxfId="43" priority="11" stopIfTrue="1" operator="equal">
      <formula>0.340277777777778</formula>
    </cfRule>
  </conditionalFormatting>
  <conditionalFormatting sqref="N5">
    <cfRule type="cellIs" dxfId="42" priority="12" stopIfTrue="1" operator="equal">
      <formula>"VT"</formula>
    </cfRule>
    <cfRule type="cellIs" dxfId="41" priority="13" stopIfTrue="1" operator="equal">
      <formula>"Dimanche"</formula>
    </cfRule>
    <cfRule type="cellIs" dxfId="40" priority="14" stopIfTrue="1" operator="equal">
      <formula>"Vendredi"</formula>
    </cfRule>
  </conditionalFormatting>
  <conditionalFormatting sqref="C8:G38 I8:I38 K8:AE38 J31 J10 J17 J24 J8 J28:J29 J14:J15 J21:J22 J12 J19 J26 J33 J35:J37">
    <cfRule type="cellIs" priority="15" stopIfTrue="1" operator="equal">
      <formula>mDF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>
    <tabColor indexed="44"/>
  </sheetPr>
  <dimension ref="A1:D23"/>
  <sheetViews>
    <sheetView workbookViewId="0">
      <selection activeCell="D1" sqref="D1:D12"/>
    </sheetView>
  </sheetViews>
  <sheetFormatPr baseColWidth="10" defaultRowHeight="12.75"/>
  <cols>
    <col min="1" max="1" width="11" bestFit="1" customWidth="1"/>
  </cols>
  <sheetData>
    <row r="1" spans="1:4">
      <c r="A1" s="98" t="s">
        <v>21</v>
      </c>
      <c r="B1" s="94" t="s">
        <v>49</v>
      </c>
      <c r="D1" s="169" t="s">
        <v>0</v>
      </c>
    </row>
    <row r="2" spans="1:4" ht="15">
      <c r="A2" s="17">
        <v>4.1666666666666664E-2</v>
      </c>
      <c r="B2" s="95">
        <f>DATE(Calendrier!$B$1,1,1)</f>
        <v>41640</v>
      </c>
      <c r="C2" s="15" t="s">
        <v>6</v>
      </c>
      <c r="D2" s="169" t="s">
        <v>52</v>
      </c>
    </row>
    <row r="3" spans="1:4">
      <c r="A3" s="18" t="s">
        <v>22</v>
      </c>
      <c r="B3" s="96">
        <f>IF(MOD(19*MOD(Calendrier!$B$1,19)+24,30)+MOD(2*MOD(Calendrier!$B$1,4)+4*MOD(Calendrier!$B$1,7)+6*
MOD(19*MOD(Calendrier!$B$1,19)+24,30)+5,7)-9&lt;=0,DATE(Calendrier!$B$1,3,22+MOD(19*MOD(Calendrier!$B$1,
19)+24,30)+MOD(2*MOD(Calendrier!$B$1,4)+4*MOD(Calendrier!$B$1,7)+6*MOD(19*MOD(Calendrier!$B$1,19)+24,
30)+5,7)),DATE(Calendrier!$B$1,4,MOD(19*MOD(Calendrier!$B$1,19)+24,30)+MOD(2*MOD(Calendrier!$B$1,4)+4*
MOD(Calendrier!$B$1,7)+6*MOD(19*MOD(Calendrier!$B$1,19)+24,30)+5,7)-9))+1</f>
        <v>41750</v>
      </c>
      <c r="C3" s="15" t="s">
        <v>7</v>
      </c>
      <c r="D3" s="169" t="s">
        <v>2</v>
      </c>
    </row>
    <row r="4" spans="1:4" ht="15">
      <c r="A4" s="18" t="s">
        <v>23</v>
      </c>
      <c r="B4" s="95">
        <f>DATE(Calendrier!$B$1,5,1)</f>
        <v>41760</v>
      </c>
      <c r="C4" s="15" t="s">
        <v>8</v>
      </c>
      <c r="D4" s="169" t="s">
        <v>3</v>
      </c>
    </row>
    <row r="5" spans="1:4">
      <c r="A5" s="158" t="s">
        <v>19</v>
      </c>
      <c r="B5" s="97">
        <f>B3+38</f>
        <v>41788</v>
      </c>
      <c r="C5" s="15" t="s">
        <v>10</v>
      </c>
      <c r="D5" s="169" t="s">
        <v>4</v>
      </c>
    </row>
    <row r="6" spans="1:4">
      <c r="A6" s="158" t="s">
        <v>6</v>
      </c>
      <c r="B6" s="97">
        <f>B3+49</f>
        <v>41799</v>
      </c>
      <c r="C6" s="15" t="s">
        <v>11</v>
      </c>
      <c r="D6" s="169" t="s">
        <v>5</v>
      </c>
    </row>
    <row r="7" spans="1:4" ht="15">
      <c r="A7" s="158" t="s">
        <v>7</v>
      </c>
      <c r="B7" s="95">
        <f>DATE(Calendrier!$B$1,5,8)</f>
        <v>41767</v>
      </c>
      <c r="C7" s="15" t="s">
        <v>9</v>
      </c>
      <c r="D7" s="169" t="s">
        <v>45</v>
      </c>
    </row>
    <row r="8" spans="1:4" ht="15">
      <c r="A8" s="158" t="s">
        <v>8</v>
      </c>
      <c r="B8" s="95">
        <f>DATE(Calendrier!$B$1,7,14)</f>
        <v>41834</v>
      </c>
      <c r="C8" s="15" t="s">
        <v>17</v>
      </c>
      <c r="D8" s="169" t="s">
        <v>53</v>
      </c>
    </row>
    <row r="9" spans="1:4" ht="15">
      <c r="A9" s="158" t="s">
        <v>10</v>
      </c>
      <c r="B9" s="95">
        <f>DATE(Calendrier!$B$1,8,15)</f>
        <v>41866</v>
      </c>
      <c r="C9" s="15" t="s">
        <v>18</v>
      </c>
      <c r="D9" s="169" t="s">
        <v>54</v>
      </c>
    </row>
    <row r="10" spans="1:4" ht="15">
      <c r="A10" s="158" t="s">
        <v>11</v>
      </c>
      <c r="B10" s="95">
        <f>DATE(Calendrier!$B$1,11,1)</f>
        <v>41944</v>
      </c>
      <c r="C10" s="15" t="s">
        <v>15</v>
      </c>
      <c r="D10" s="169" t="s">
        <v>55</v>
      </c>
    </row>
    <row r="11" spans="1:4" ht="15">
      <c r="A11" s="158" t="s">
        <v>17</v>
      </c>
      <c r="B11" s="95">
        <f>DATE(Calendrier!$B$1,11,11)</f>
        <v>41954</v>
      </c>
      <c r="C11" s="15" t="s">
        <v>16</v>
      </c>
      <c r="D11" s="169" t="s">
        <v>56</v>
      </c>
    </row>
    <row r="12" spans="1:4" ht="15">
      <c r="A12" s="158" t="s">
        <v>18</v>
      </c>
      <c r="B12" s="95">
        <f>DATE(Calendrier!$B$1,12,25)</f>
        <v>41998</v>
      </c>
      <c r="C12" s="15" t="s">
        <v>19</v>
      </c>
      <c r="D12" s="169" t="s">
        <v>57</v>
      </c>
    </row>
    <row r="13" spans="1:4">
      <c r="A13" s="158" t="s">
        <v>15</v>
      </c>
      <c r="B13" s="3"/>
    </row>
    <row r="14" spans="1:4">
      <c r="A14" s="158" t="s">
        <v>16</v>
      </c>
      <c r="B14" s="3"/>
    </row>
    <row r="15" spans="1:4">
      <c r="A15" s="158" t="s">
        <v>9</v>
      </c>
      <c r="B15" s="3"/>
    </row>
    <row r="16" spans="1:4">
      <c r="A16" s="19" t="s">
        <v>24</v>
      </c>
      <c r="B16" s="3"/>
    </row>
    <row r="17" spans="1:2">
      <c r="A17" s="20" t="s">
        <v>20</v>
      </c>
      <c r="B17" s="3"/>
    </row>
    <row r="18" spans="1:2">
      <c r="A18" s="21" t="s">
        <v>25</v>
      </c>
      <c r="B18" s="3"/>
    </row>
    <row r="19" spans="1:2">
      <c r="A19" s="22" t="s">
        <v>13</v>
      </c>
      <c r="B19" s="3"/>
    </row>
    <row r="20" spans="1:2">
      <c r="A20" s="158" t="s">
        <v>26</v>
      </c>
      <c r="B20" s="3"/>
    </row>
    <row r="21" spans="1:2">
      <c r="A21" s="23" t="s">
        <v>12</v>
      </c>
      <c r="B21" s="3"/>
    </row>
    <row r="22" spans="1:2">
      <c r="A22" s="81" t="s">
        <v>14</v>
      </c>
      <c r="B22" s="3"/>
    </row>
    <row r="23" spans="1:2">
      <c r="B23" s="3"/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Explication</vt:lpstr>
      <vt:lpstr>Calendrier</vt:lpstr>
      <vt:lpstr>Janvier</vt:lpstr>
      <vt:lpstr>Fevrier</vt:lpstr>
      <vt:lpstr>Mars</vt:lpstr>
      <vt:lpstr>Avril</vt:lpstr>
      <vt:lpstr>Mai</vt:lpstr>
      <vt:lpstr>Juin</vt:lpstr>
      <vt:lpstr>Juillet</vt:lpstr>
      <vt:lpstr>Mfc</vt:lpstr>
      <vt:lpstr>an</vt:lpstr>
      <vt:lpstr>Mois</vt:lpstr>
      <vt:lpstr>Calendrier!Zone_d_impression</vt:lpstr>
    </vt:vector>
  </TitlesOfParts>
  <Company>SNCF Master SNCF XP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5809470S</dc:creator>
  <cp:lastModifiedBy>leakim</cp:lastModifiedBy>
  <cp:lastPrinted>2012-09-17T11:57:37Z</cp:lastPrinted>
  <dcterms:created xsi:type="dcterms:W3CDTF">2012-09-17T11:33:34Z</dcterms:created>
  <dcterms:modified xsi:type="dcterms:W3CDTF">2014-04-18T15:10:26Z</dcterms:modified>
</cp:coreProperties>
</file>