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beaudusseau.000\Desktop\"/>
    </mc:Choice>
  </mc:AlternateContent>
  <bookViews>
    <workbookView xWindow="-120" yWindow="-120" windowWidth="29040" windowHeight="15840" tabRatio="884"/>
  </bookViews>
  <sheets>
    <sheet name="Commande" sheetId="35" r:id="rId1"/>
    <sheet name="1|B072_2185N" sheetId="138" r:id="rId2"/>
    <sheet name="2|B022_1039A" sheetId="139" r:id="rId3"/>
    <sheet name="3V|A0364_1551A" sheetId="140" r:id="rId4"/>
    <sheet name="3D|A0364_1551A" sheetId="141" r:id="rId5"/>
    <sheet name="4|A0246_1727A" sheetId="142" r:id="rId6"/>
    <sheet name="5V|A0233_1442A" sheetId="143" r:id="rId7"/>
    <sheet name="5D|A0233_1442A" sheetId="144" r:id="rId8"/>
    <sheet name="6V|A0161_1316A" sheetId="145" r:id="rId9"/>
    <sheet name="6D|A0161_1316A" sheetId="146" r:id="rId10"/>
    <sheet name="7V|A0361_1203A" sheetId="147" r:id="rId11"/>
    <sheet name="7D|A0361_1203A" sheetId="148" r:id="rId12"/>
    <sheet name="8|A0022_1128A" sheetId="149" r:id="rId13"/>
    <sheet name="9V|A0306_1219A" sheetId="150" r:id="rId14"/>
    <sheet name="9D|A0306_1219A" sheetId="151" r:id="rId15"/>
  </sheets>
  <functionGroups builtInGroupCount="18"/>
  <definedNames>
    <definedName name="Operations" localSheetId="1">'1|B072_2185N'!$C$23:$C$32</definedName>
    <definedName name="Operations" localSheetId="2">'2|B022_1039A'!$C$23:$C$32</definedName>
    <definedName name="Operations" localSheetId="4">'3D|A0364_1551A'!$C$23:$C$32</definedName>
    <definedName name="Operations" localSheetId="3">'3V|A0364_1551A'!$C$23:$C$32</definedName>
    <definedName name="Operations" localSheetId="5">'4|A0246_1727A'!$C$23:$C$32</definedName>
    <definedName name="Operations" localSheetId="7">'5D|A0233_1442A'!$C$23:$C$32</definedName>
    <definedName name="Operations" localSheetId="6">'5V|A0233_1442A'!$C$23:$C$32</definedName>
    <definedName name="Operations" localSheetId="9">'6D|A0161_1316A'!$C$23:$C$32</definedName>
    <definedName name="Operations" localSheetId="8">'6V|A0161_1316A'!$C$23:$C$32</definedName>
    <definedName name="Operations" localSheetId="11">'7D|A0361_1203A'!$C$23:$C$32</definedName>
    <definedName name="Operations" localSheetId="10">'7V|A0361_1203A'!$C$23:$C$32</definedName>
    <definedName name="Operations" localSheetId="12">'8|A0022_1128A'!$C$23:$C$32</definedName>
    <definedName name="Operations" localSheetId="14">'9D|A0306_1219A'!$C$23:$C$32</definedName>
    <definedName name="Operations" localSheetId="13">'9V|A0306_1219A'!$C$23:$C$32</definedName>
    <definedName name="Operations">#REF!</definedName>
    <definedName name="renseign" localSheetId="1">'1|B072_2185N'!$A$23:$B$32,'1|B072_2185N'!$D$23:$D$32,'1|B072_2185N'!$A$35:$F$39</definedName>
    <definedName name="renseign" localSheetId="2">'2|B022_1039A'!$A$23:$B$32,'2|B022_1039A'!$D$23:$D$32,'2|B022_1039A'!$A$35:$F$39</definedName>
    <definedName name="renseign" localSheetId="4">'3D|A0364_1551A'!$A$23:$B$32,'3D|A0364_1551A'!$D$23:$D$32,'3D|A0364_1551A'!$A$35:$F$39</definedName>
    <definedName name="renseign" localSheetId="3">'3V|A0364_1551A'!$A$23:$B$32,'3V|A0364_1551A'!$D$23:$D$32,'3V|A0364_1551A'!$A$35:$F$39</definedName>
    <definedName name="renseign" localSheetId="5">'4|A0246_1727A'!$A$23:$B$32,'4|A0246_1727A'!$D$23:$D$32,'4|A0246_1727A'!$A$35:$F$39</definedName>
    <definedName name="renseign" localSheetId="7">'5D|A0233_1442A'!$A$23:$B$32,'5D|A0233_1442A'!$D$23:$D$32,'5D|A0233_1442A'!$A$35:$F$39</definedName>
    <definedName name="renseign" localSheetId="6">'5V|A0233_1442A'!$A$23:$B$32,'5V|A0233_1442A'!$D$23:$D$32,'5V|A0233_1442A'!$A$35:$F$39</definedName>
    <definedName name="renseign" localSheetId="9">'6D|A0161_1316A'!$A$23:$B$32,'6D|A0161_1316A'!$D$23:$D$32,'6D|A0161_1316A'!$A$35:$F$39</definedName>
    <definedName name="renseign" localSheetId="8">'6V|A0161_1316A'!$A$23:$B$32,'6V|A0161_1316A'!$D$23:$D$32,'6V|A0161_1316A'!$A$35:$F$39</definedName>
    <definedName name="renseign" localSheetId="11">'7D|A0361_1203A'!$A$23:$B$32,'7D|A0361_1203A'!$D$23:$D$32,'7D|A0361_1203A'!$A$35:$F$39</definedName>
    <definedName name="renseign" localSheetId="10">'7V|A0361_1203A'!$A$23:$B$32,'7V|A0361_1203A'!$D$23:$D$32,'7V|A0361_1203A'!$A$35:$F$39</definedName>
    <definedName name="renseign" localSheetId="12">'8|A0022_1128A'!$A$23:$B$32,'8|A0022_1128A'!$D$23:$D$32,'8|A0022_1128A'!$A$35:$F$39</definedName>
    <definedName name="renseign" localSheetId="14">'9D|A0306_1219A'!$A$23:$B$32,'9D|A0306_1219A'!$D$23:$D$32,'9D|A0306_1219A'!$A$35:$F$39</definedName>
    <definedName name="renseign" localSheetId="13">'9V|A0306_1219A'!$A$23:$B$32,'9V|A0306_1219A'!$D$23:$D$32,'9V|A0306_1219A'!$A$35:$F$39</definedName>
    <definedName name="renseign">#REF!,#REF!,#REF!</definedName>
    <definedName name="Z_5F4352EC_BCEF_4046_A633_E0010DEA695A_.wvu.Cols" localSheetId="1" hidden="1">'1|B072_2185N'!$I:$XFD</definedName>
    <definedName name="Z_5F4352EC_BCEF_4046_A633_E0010DEA695A_.wvu.Cols" localSheetId="2" hidden="1">'2|B022_1039A'!$I:$XFD</definedName>
    <definedName name="Z_5F4352EC_BCEF_4046_A633_E0010DEA695A_.wvu.Cols" localSheetId="4" hidden="1">'3D|A0364_1551A'!$I:$XFD</definedName>
    <definedName name="Z_5F4352EC_BCEF_4046_A633_E0010DEA695A_.wvu.Cols" localSheetId="3" hidden="1">'3V|A0364_1551A'!$I:$XFD</definedName>
    <definedName name="Z_5F4352EC_BCEF_4046_A633_E0010DEA695A_.wvu.Cols" localSheetId="5" hidden="1">'4|A0246_1727A'!$I:$XFD</definedName>
    <definedName name="Z_5F4352EC_BCEF_4046_A633_E0010DEA695A_.wvu.Cols" localSheetId="7" hidden="1">'5D|A0233_1442A'!$I:$XFD</definedName>
    <definedName name="Z_5F4352EC_BCEF_4046_A633_E0010DEA695A_.wvu.Cols" localSheetId="6" hidden="1">'5V|A0233_1442A'!$I:$XFD</definedName>
    <definedName name="Z_5F4352EC_BCEF_4046_A633_E0010DEA695A_.wvu.Cols" localSheetId="9" hidden="1">'6D|A0161_1316A'!$I:$XFD</definedName>
    <definedName name="Z_5F4352EC_BCEF_4046_A633_E0010DEA695A_.wvu.Cols" localSheetId="8" hidden="1">'6V|A0161_1316A'!$I:$XFD</definedName>
    <definedName name="Z_5F4352EC_BCEF_4046_A633_E0010DEA695A_.wvu.Cols" localSheetId="11" hidden="1">'7D|A0361_1203A'!$I:$XFD</definedName>
    <definedName name="Z_5F4352EC_BCEF_4046_A633_E0010DEA695A_.wvu.Cols" localSheetId="10" hidden="1">'7V|A0361_1203A'!$I:$XFD</definedName>
    <definedName name="Z_5F4352EC_BCEF_4046_A633_E0010DEA695A_.wvu.Cols" localSheetId="12" hidden="1">'8|A0022_1128A'!$I:$XFD</definedName>
    <definedName name="Z_5F4352EC_BCEF_4046_A633_E0010DEA695A_.wvu.Cols" localSheetId="14" hidden="1">'9D|A0306_1219A'!$I:$XFD</definedName>
    <definedName name="Z_5F4352EC_BCEF_4046_A633_E0010DEA695A_.wvu.Cols" localSheetId="13" hidden="1">'9V|A0306_1219A'!$I:$XFD</definedName>
    <definedName name="Z_5F4352EC_BCEF_4046_A633_E0010DEA695A_.wvu.PrintArea" localSheetId="1" hidden="1">'1|B072_2185N'!$A$2:$F$77</definedName>
    <definedName name="Z_5F4352EC_BCEF_4046_A633_E0010DEA695A_.wvu.PrintArea" localSheetId="2" hidden="1">'2|B022_1039A'!$A$2:$F$77</definedName>
    <definedName name="Z_5F4352EC_BCEF_4046_A633_E0010DEA695A_.wvu.PrintArea" localSheetId="4" hidden="1">'3D|A0364_1551A'!$A$2:$F$77</definedName>
    <definedName name="Z_5F4352EC_BCEF_4046_A633_E0010DEA695A_.wvu.PrintArea" localSheetId="3" hidden="1">'3V|A0364_1551A'!$A$2:$F$77</definedName>
    <definedName name="Z_5F4352EC_BCEF_4046_A633_E0010DEA695A_.wvu.PrintArea" localSheetId="5" hidden="1">'4|A0246_1727A'!$A$2:$F$77</definedName>
    <definedName name="Z_5F4352EC_BCEF_4046_A633_E0010DEA695A_.wvu.PrintArea" localSheetId="7" hidden="1">'5D|A0233_1442A'!$A$2:$F$77</definedName>
    <definedName name="Z_5F4352EC_BCEF_4046_A633_E0010DEA695A_.wvu.PrintArea" localSheetId="6" hidden="1">'5V|A0233_1442A'!$A$2:$F$77</definedName>
    <definedName name="Z_5F4352EC_BCEF_4046_A633_E0010DEA695A_.wvu.PrintArea" localSheetId="9" hidden="1">'6D|A0161_1316A'!$A$2:$F$77</definedName>
    <definedName name="Z_5F4352EC_BCEF_4046_A633_E0010DEA695A_.wvu.PrintArea" localSheetId="8" hidden="1">'6V|A0161_1316A'!$A$2:$F$77</definedName>
    <definedName name="Z_5F4352EC_BCEF_4046_A633_E0010DEA695A_.wvu.PrintArea" localSheetId="11" hidden="1">'7D|A0361_1203A'!$A$2:$F$77</definedName>
    <definedName name="Z_5F4352EC_BCEF_4046_A633_E0010DEA695A_.wvu.PrintArea" localSheetId="10" hidden="1">'7V|A0361_1203A'!$A$2:$F$77</definedName>
    <definedName name="Z_5F4352EC_BCEF_4046_A633_E0010DEA695A_.wvu.PrintArea" localSheetId="12" hidden="1">'8|A0022_1128A'!$A$2:$F$77</definedName>
    <definedName name="Z_5F4352EC_BCEF_4046_A633_E0010DEA695A_.wvu.PrintArea" localSheetId="14" hidden="1">'9D|A0306_1219A'!$A$2:$F$77</definedName>
    <definedName name="Z_5F4352EC_BCEF_4046_A633_E0010DEA695A_.wvu.PrintArea" localSheetId="13" hidden="1">'9V|A0306_1219A'!$A$2:$F$77</definedName>
    <definedName name="Z_5F4352EC_BCEF_4046_A633_E0010DEA695A_.wvu.Rows" localSheetId="1" hidden="1">'1|B072_2185N'!$80:$1048576,'1|B072_2185N'!$1:$1,'1|B072_2185N'!$79:$79</definedName>
    <definedName name="Z_5F4352EC_BCEF_4046_A633_E0010DEA695A_.wvu.Rows" localSheetId="2" hidden="1">'2|B022_1039A'!$80:$1048576,'2|B022_1039A'!$1:$1,'2|B022_1039A'!$79:$79</definedName>
    <definedName name="Z_5F4352EC_BCEF_4046_A633_E0010DEA695A_.wvu.Rows" localSheetId="4" hidden="1">'3D|A0364_1551A'!$80:$1048576,'3D|A0364_1551A'!$1:$1,'3D|A0364_1551A'!$79:$79</definedName>
    <definedName name="Z_5F4352EC_BCEF_4046_A633_E0010DEA695A_.wvu.Rows" localSheetId="3" hidden="1">'3V|A0364_1551A'!$80:$1048576,'3V|A0364_1551A'!$1:$1,'3V|A0364_1551A'!$79:$79</definedName>
    <definedName name="Z_5F4352EC_BCEF_4046_A633_E0010DEA695A_.wvu.Rows" localSheetId="5" hidden="1">'4|A0246_1727A'!$80:$1048576,'4|A0246_1727A'!$1:$1,'4|A0246_1727A'!$79:$79</definedName>
    <definedName name="Z_5F4352EC_BCEF_4046_A633_E0010DEA695A_.wvu.Rows" localSheetId="7" hidden="1">'5D|A0233_1442A'!$80:$1048576,'5D|A0233_1442A'!$1:$1,'5D|A0233_1442A'!$79:$79</definedName>
    <definedName name="Z_5F4352EC_BCEF_4046_A633_E0010DEA695A_.wvu.Rows" localSheetId="6" hidden="1">'5V|A0233_1442A'!$80:$1048576,'5V|A0233_1442A'!$1:$1,'5V|A0233_1442A'!$79:$79</definedName>
    <definedName name="Z_5F4352EC_BCEF_4046_A633_E0010DEA695A_.wvu.Rows" localSheetId="9" hidden="1">'6D|A0161_1316A'!$80:$1048576,'6D|A0161_1316A'!$1:$1,'6D|A0161_1316A'!$79:$79</definedName>
    <definedName name="Z_5F4352EC_BCEF_4046_A633_E0010DEA695A_.wvu.Rows" localSheetId="8" hidden="1">'6V|A0161_1316A'!$80:$1048576,'6V|A0161_1316A'!$1:$1,'6V|A0161_1316A'!$79:$79</definedName>
    <definedName name="Z_5F4352EC_BCEF_4046_A633_E0010DEA695A_.wvu.Rows" localSheetId="11" hidden="1">'7D|A0361_1203A'!$80:$1048576,'7D|A0361_1203A'!$1:$1,'7D|A0361_1203A'!$79:$79</definedName>
    <definedName name="Z_5F4352EC_BCEF_4046_A633_E0010DEA695A_.wvu.Rows" localSheetId="10" hidden="1">'7V|A0361_1203A'!$80:$1048576,'7V|A0361_1203A'!$1:$1,'7V|A0361_1203A'!$79:$79</definedName>
    <definedName name="Z_5F4352EC_BCEF_4046_A633_E0010DEA695A_.wvu.Rows" localSheetId="12" hidden="1">'8|A0022_1128A'!$80:$1048576,'8|A0022_1128A'!$1:$1,'8|A0022_1128A'!$79:$79</definedName>
    <definedName name="Z_5F4352EC_BCEF_4046_A633_E0010DEA695A_.wvu.Rows" localSheetId="14" hidden="1">'9D|A0306_1219A'!$80:$1048576,'9D|A0306_1219A'!$1:$1,'9D|A0306_1219A'!$79:$79</definedName>
    <definedName name="Z_5F4352EC_BCEF_4046_A633_E0010DEA695A_.wvu.Rows" localSheetId="13" hidden="1">'9V|A0306_1219A'!$80:$1048576,'9V|A0306_1219A'!$1:$1,'9V|A0306_1219A'!$79:$79</definedName>
    <definedName name="Z_D25DA0B8_3AD7_43F4_9DA0_F2816B83FAAD_.wvu.Cols" localSheetId="1" hidden="1">'1|B072_2185N'!$I:$XFD</definedName>
    <definedName name="Z_D25DA0B8_3AD7_43F4_9DA0_F2816B83FAAD_.wvu.Cols" localSheetId="2" hidden="1">'2|B022_1039A'!$I:$XFD</definedName>
    <definedName name="Z_D25DA0B8_3AD7_43F4_9DA0_F2816B83FAAD_.wvu.Cols" localSheetId="4" hidden="1">'3D|A0364_1551A'!$I:$XFD</definedName>
    <definedName name="Z_D25DA0B8_3AD7_43F4_9DA0_F2816B83FAAD_.wvu.Cols" localSheetId="3" hidden="1">'3V|A0364_1551A'!$I:$XFD</definedName>
    <definedName name="Z_D25DA0B8_3AD7_43F4_9DA0_F2816B83FAAD_.wvu.Cols" localSheetId="5" hidden="1">'4|A0246_1727A'!$I:$XFD</definedName>
    <definedName name="Z_D25DA0B8_3AD7_43F4_9DA0_F2816B83FAAD_.wvu.Cols" localSheetId="7" hidden="1">'5D|A0233_1442A'!$I:$XFD</definedName>
    <definedName name="Z_D25DA0B8_3AD7_43F4_9DA0_F2816B83FAAD_.wvu.Cols" localSheetId="6" hidden="1">'5V|A0233_1442A'!$I:$XFD</definedName>
    <definedName name="Z_D25DA0B8_3AD7_43F4_9DA0_F2816B83FAAD_.wvu.Cols" localSheetId="9" hidden="1">'6D|A0161_1316A'!$I:$XFD</definedName>
    <definedName name="Z_D25DA0B8_3AD7_43F4_9DA0_F2816B83FAAD_.wvu.Cols" localSheetId="8" hidden="1">'6V|A0161_1316A'!$I:$XFD</definedName>
    <definedName name="Z_D25DA0B8_3AD7_43F4_9DA0_F2816B83FAAD_.wvu.Cols" localSheetId="11" hidden="1">'7D|A0361_1203A'!$I:$XFD</definedName>
    <definedName name="Z_D25DA0B8_3AD7_43F4_9DA0_F2816B83FAAD_.wvu.Cols" localSheetId="10" hidden="1">'7V|A0361_1203A'!$I:$XFD</definedName>
    <definedName name="Z_D25DA0B8_3AD7_43F4_9DA0_F2816B83FAAD_.wvu.Cols" localSheetId="12" hidden="1">'8|A0022_1128A'!$I:$XFD</definedName>
    <definedName name="Z_D25DA0B8_3AD7_43F4_9DA0_F2816B83FAAD_.wvu.Cols" localSheetId="14" hidden="1">'9D|A0306_1219A'!$I:$XFD</definedName>
    <definedName name="Z_D25DA0B8_3AD7_43F4_9DA0_F2816B83FAAD_.wvu.Cols" localSheetId="13" hidden="1">'9V|A0306_1219A'!$I:$XFD</definedName>
    <definedName name="Z_D25DA0B8_3AD7_43F4_9DA0_F2816B83FAAD_.wvu.PrintArea" localSheetId="1" hidden="1">'1|B072_2185N'!$A$2:$F$77</definedName>
    <definedName name="Z_D25DA0B8_3AD7_43F4_9DA0_F2816B83FAAD_.wvu.PrintArea" localSheetId="2" hidden="1">'2|B022_1039A'!$A$2:$F$77</definedName>
    <definedName name="Z_D25DA0B8_3AD7_43F4_9DA0_F2816B83FAAD_.wvu.PrintArea" localSheetId="4" hidden="1">'3D|A0364_1551A'!$A$2:$F$77</definedName>
    <definedName name="Z_D25DA0B8_3AD7_43F4_9DA0_F2816B83FAAD_.wvu.PrintArea" localSheetId="3" hidden="1">'3V|A0364_1551A'!$A$2:$F$77</definedName>
    <definedName name="Z_D25DA0B8_3AD7_43F4_9DA0_F2816B83FAAD_.wvu.PrintArea" localSheetId="5" hidden="1">'4|A0246_1727A'!$A$2:$F$77</definedName>
    <definedName name="Z_D25DA0B8_3AD7_43F4_9DA0_F2816B83FAAD_.wvu.PrintArea" localSheetId="7" hidden="1">'5D|A0233_1442A'!$A$2:$F$77</definedName>
    <definedName name="Z_D25DA0B8_3AD7_43F4_9DA0_F2816B83FAAD_.wvu.PrintArea" localSheetId="6" hidden="1">'5V|A0233_1442A'!$A$2:$F$77</definedName>
    <definedName name="Z_D25DA0B8_3AD7_43F4_9DA0_F2816B83FAAD_.wvu.PrintArea" localSheetId="9" hidden="1">'6D|A0161_1316A'!$A$2:$F$77</definedName>
    <definedName name="Z_D25DA0B8_3AD7_43F4_9DA0_F2816B83FAAD_.wvu.PrintArea" localSheetId="8" hidden="1">'6V|A0161_1316A'!$A$2:$F$77</definedName>
    <definedName name="Z_D25DA0B8_3AD7_43F4_9DA0_F2816B83FAAD_.wvu.PrintArea" localSheetId="11" hidden="1">'7D|A0361_1203A'!$A$2:$F$77</definedName>
    <definedName name="Z_D25DA0B8_3AD7_43F4_9DA0_F2816B83FAAD_.wvu.PrintArea" localSheetId="10" hidden="1">'7V|A0361_1203A'!$A$2:$F$77</definedName>
    <definedName name="Z_D25DA0B8_3AD7_43F4_9DA0_F2816B83FAAD_.wvu.PrintArea" localSheetId="12" hidden="1">'8|A0022_1128A'!$A$2:$F$77</definedName>
    <definedName name="Z_D25DA0B8_3AD7_43F4_9DA0_F2816B83FAAD_.wvu.PrintArea" localSheetId="14" hidden="1">'9D|A0306_1219A'!$A$2:$F$77</definedName>
    <definedName name="Z_D25DA0B8_3AD7_43F4_9DA0_F2816B83FAAD_.wvu.PrintArea" localSheetId="13" hidden="1">'9V|A0306_1219A'!$A$2:$F$77</definedName>
    <definedName name="Z_D25DA0B8_3AD7_43F4_9DA0_F2816B83FAAD_.wvu.Rows" localSheetId="1" hidden="1">'1|B072_2185N'!$80:$1048576,'1|B072_2185N'!$1:$1,'1|B072_2185N'!$79:$79</definedName>
    <definedName name="Z_D25DA0B8_3AD7_43F4_9DA0_F2816B83FAAD_.wvu.Rows" localSheetId="2" hidden="1">'2|B022_1039A'!$80:$1048576,'2|B022_1039A'!$1:$1,'2|B022_1039A'!$79:$79</definedName>
    <definedName name="Z_D25DA0B8_3AD7_43F4_9DA0_F2816B83FAAD_.wvu.Rows" localSheetId="4" hidden="1">'3D|A0364_1551A'!$80:$1048576,'3D|A0364_1551A'!$1:$1,'3D|A0364_1551A'!$79:$79</definedName>
    <definedName name="Z_D25DA0B8_3AD7_43F4_9DA0_F2816B83FAAD_.wvu.Rows" localSheetId="3" hidden="1">'3V|A0364_1551A'!$80:$1048576,'3V|A0364_1551A'!$1:$1,'3V|A0364_1551A'!$79:$79</definedName>
    <definedName name="Z_D25DA0B8_3AD7_43F4_9DA0_F2816B83FAAD_.wvu.Rows" localSheetId="5" hidden="1">'4|A0246_1727A'!$80:$1048576,'4|A0246_1727A'!$1:$1,'4|A0246_1727A'!$79:$79</definedName>
    <definedName name="Z_D25DA0B8_3AD7_43F4_9DA0_F2816B83FAAD_.wvu.Rows" localSheetId="7" hidden="1">'5D|A0233_1442A'!$80:$1048576,'5D|A0233_1442A'!$1:$1,'5D|A0233_1442A'!$79:$79</definedName>
    <definedName name="Z_D25DA0B8_3AD7_43F4_9DA0_F2816B83FAAD_.wvu.Rows" localSheetId="6" hidden="1">'5V|A0233_1442A'!$80:$1048576,'5V|A0233_1442A'!$1:$1,'5V|A0233_1442A'!$79:$79</definedName>
    <definedName name="Z_D25DA0B8_3AD7_43F4_9DA0_F2816B83FAAD_.wvu.Rows" localSheetId="9" hidden="1">'6D|A0161_1316A'!$80:$1048576,'6D|A0161_1316A'!$1:$1,'6D|A0161_1316A'!$79:$79</definedName>
    <definedName name="Z_D25DA0B8_3AD7_43F4_9DA0_F2816B83FAAD_.wvu.Rows" localSheetId="8" hidden="1">'6V|A0161_1316A'!$80:$1048576,'6V|A0161_1316A'!$1:$1,'6V|A0161_1316A'!$79:$79</definedName>
    <definedName name="Z_D25DA0B8_3AD7_43F4_9DA0_F2816B83FAAD_.wvu.Rows" localSheetId="11" hidden="1">'7D|A0361_1203A'!$80:$1048576,'7D|A0361_1203A'!$1:$1,'7D|A0361_1203A'!$79:$79</definedName>
    <definedName name="Z_D25DA0B8_3AD7_43F4_9DA0_F2816B83FAAD_.wvu.Rows" localSheetId="10" hidden="1">'7V|A0361_1203A'!$80:$1048576,'7V|A0361_1203A'!$1:$1,'7V|A0361_1203A'!$79:$79</definedName>
    <definedName name="Z_D25DA0B8_3AD7_43F4_9DA0_F2816B83FAAD_.wvu.Rows" localSheetId="12" hidden="1">'8|A0022_1128A'!$80:$1048576,'8|A0022_1128A'!$1:$1,'8|A0022_1128A'!$79:$79</definedName>
    <definedName name="Z_D25DA0B8_3AD7_43F4_9DA0_F2816B83FAAD_.wvu.Rows" localSheetId="14" hidden="1">'9D|A0306_1219A'!$80:$1048576,'9D|A0306_1219A'!$1:$1,'9D|A0306_1219A'!$79:$79</definedName>
    <definedName name="Z_D25DA0B8_3AD7_43F4_9DA0_F2816B83FAAD_.wvu.Rows" localSheetId="13" hidden="1">'9V|A0306_1219A'!$80:$1048576,'9V|A0306_1219A'!$1:$1,'9V|A0306_1219A'!$79:$79</definedName>
    <definedName name="_xlnm.Print_Area" localSheetId="1">'1|B072_2185N'!$A$2:$F$77</definedName>
    <definedName name="_xlnm.Print_Area" localSheetId="2">'2|B022_1039A'!$A$2:$F$77</definedName>
    <definedName name="_xlnm.Print_Area" localSheetId="4">'3D|A0364_1551A'!$A$2:$F$77</definedName>
    <definedName name="_xlnm.Print_Area" localSheetId="3">'3V|A0364_1551A'!$A$2:$F$77</definedName>
    <definedName name="_xlnm.Print_Area" localSheetId="5">'4|A0246_1727A'!$A$2:$F$77</definedName>
    <definedName name="_xlnm.Print_Area" localSheetId="7">'5D|A0233_1442A'!$A$2:$F$77</definedName>
    <definedName name="_xlnm.Print_Area" localSheetId="6">'5V|A0233_1442A'!$A$2:$F$77</definedName>
    <definedName name="_xlnm.Print_Area" localSheetId="9">'6D|A0161_1316A'!$A$2:$F$77</definedName>
    <definedName name="_xlnm.Print_Area" localSheetId="8">'6V|A0161_1316A'!$A$2:$F$77</definedName>
    <definedName name="_xlnm.Print_Area" localSheetId="11">'7D|A0361_1203A'!$A$2:$F$77</definedName>
    <definedName name="_xlnm.Print_Area" localSheetId="10">'7V|A0361_1203A'!$A$2:$F$77</definedName>
    <definedName name="_xlnm.Print_Area" localSheetId="12">'8|A0022_1128A'!$A$2:$F$77</definedName>
    <definedName name="_xlnm.Print_Area" localSheetId="14">'9D|A0306_1219A'!$A$2:$F$77</definedName>
    <definedName name="_xlnm.Print_Area" localSheetId="13">'9V|A0306_1219A'!$A$2:$F$77</definedName>
  </definedNames>
  <calcPr calcId="162913"/>
  <customWorkbookViews>
    <customWorkbookView name="leakim - Affichage personnalisé" guid="{5F4352EC-BCEF-4046-A633-E0010DEA695A}" mergeInterval="0" personalView="1" maximized="1" xWindow="-8" yWindow="-8" windowWidth="1616" windowHeight="876" tabRatio="884" activeSheetId="4" showFormulaBar="0"/>
    <customWorkbookView name="BEAUDUSSEAU Mickaël - Affichage personnalisé" guid="{D25DA0B8-3AD7-43F4-9DA0-F2816B83FAAD}" autoUpdate="1" mergeInterval="5" personalView="1" maximized="1" xWindow="-8" yWindow="-8" windowWidth="1616" windowHeight="876" tabRatio="884" activeSheetId="9" showFormulaBar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1" i="151" l="1"/>
  <c r="H59" i="151"/>
  <c r="H55" i="151"/>
  <c r="H56" i="151" s="1"/>
  <c r="B41" i="151"/>
  <c r="D40" i="151"/>
  <c r="F15" i="151"/>
  <c r="C11" i="151" s="1"/>
  <c r="B44" i="151" s="1"/>
  <c r="F44" i="151" s="1"/>
  <c r="H61" i="150"/>
  <c r="H60" i="150"/>
  <c r="H59" i="150"/>
  <c r="H58" i="150" s="1"/>
  <c r="H55" i="150"/>
  <c r="H56" i="150" s="1"/>
  <c r="B41" i="150"/>
  <c r="D40" i="150"/>
  <c r="F15" i="150"/>
  <c r="C11" i="150" s="1"/>
  <c r="B44" i="150" s="1"/>
  <c r="F44" i="150" s="1"/>
  <c r="H61" i="149"/>
  <c r="H59" i="149"/>
  <c r="H60" i="149" s="1"/>
  <c r="H55" i="149"/>
  <c r="H58" i="149" s="1"/>
  <c r="B41" i="149"/>
  <c r="D40" i="149"/>
  <c r="F15" i="149"/>
  <c r="C11" i="149" s="1"/>
  <c r="B44" i="149" s="1"/>
  <c r="F44" i="149" s="1"/>
  <c r="H61" i="148"/>
  <c r="H59" i="148"/>
  <c r="H60" i="148" s="1"/>
  <c r="H55" i="148"/>
  <c r="H56" i="148" s="1"/>
  <c r="B41" i="148"/>
  <c r="D40" i="148"/>
  <c r="F15" i="148"/>
  <c r="C11" i="148" s="1"/>
  <c r="B44" i="148" s="1"/>
  <c r="F44" i="148" s="1"/>
  <c r="H61" i="147"/>
  <c r="H59" i="147"/>
  <c r="H60" i="147" s="1"/>
  <c r="H55" i="147"/>
  <c r="H56" i="147" s="1"/>
  <c r="B41" i="147"/>
  <c r="D40" i="147"/>
  <c r="F15" i="147"/>
  <c r="C11" i="147" s="1"/>
  <c r="B44" i="147" s="1"/>
  <c r="F44" i="147" s="1"/>
  <c r="H61" i="146"/>
  <c r="H59" i="146"/>
  <c r="H60" i="146" s="1"/>
  <c r="H55" i="146"/>
  <c r="B41" i="146"/>
  <c r="D40" i="146"/>
  <c r="F15" i="146"/>
  <c r="C11" i="146" s="1"/>
  <c r="B44" i="146" s="1"/>
  <c r="F44" i="146" s="1"/>
  <c r="H61" i="145"/>
  <c r="H59" i="145"/>
  <c r="H55" i="145"/>
  <c r="H56" i="145" s="1"/>
  <c r="B41" i="145"/>
  <c r="D40" i="145"/>
  <c r="F15" i="145"/>
  <c r="C11" i="145" s="1"/>
  <c r="B44" i="145" s="1"/>
  <c r="F44" i="145" s="1"/>
  <c r="H61" i="144"/>
  <c r="H59" i="144"/>
  <c r="H60" i="144" s="1"/>
  <c r="H55" i="144"/>
  <c r="B41" i="144"/>
  <c r="D40" i="144"/>
  <c r="F15" i="144"/>
  <c r="C11" i="144" s="1"/>
  <c r="B44" i="144" s="1"/>
  <c r="F44" i="144" s="1"/>
  <c r="H61" i="143"/>
  <c r="H59" i="143"/>
  <c r="H60" i="143" s="1"/>
  <c r="H55" i="143"/>
  <c r="H56" i="143" s="1"/>
  <c r="B41" i="143"/>
  <c r="D40" i="143"/>
  <c r="F15" i="143"/>
  <c r="C11" i="143" s="1"/>
  <c r="B44" i="143" s="1"/>
  <c r="F44" i="143" s="1"/>
  <c r="H61" i="142"/>
  <c r="H59" i="142"/>
  <c r="H60" i="142" s="1"/>
  <c r="H55" i="142"/>
  <c r="H56" i="142" s="1"/>
  <c r="B41" i="142"/>
  <c r="D40" i="142"/>
  <c r="F15" i="142"/>
  <c r="C11" i="142" s="1"/>
  <c r="B44" i="142" s="1"/>
  <c r="F44" i="142" s="1"/>
  <c r="H61" i="141"/>
  <c r="H59" i="141"/>
  <c r="H60" i="141" s="1"/>
  <c r="H58" i="141"/>
  <c r="H55" i="141"/>
  <c r="H56" i="141" s="1"/>
  <c r="B41" i="141"/>
  <c r="D40" i="141"/>
  <c r="F15" i="141"/>
  <c r="C11" i="141" s="1"/>
  <c r="B44" i="141" s="1"/>
  <c r="F44" i="141" s="1"/>
  <c r="H61" i="140"/>
  <c r="H59" i="140"/>
  <c r="H60" i="140" s="1"/>
  <c r="H55" i="140"/>
  <c r="B41" i="140"/>
  <c r="D40" i="140"/>
  <c r="F15" i="140"/>
  <c r="C11" i="140" s="1"/>
  <c r="B44" i="140" s="1"/>
  <c r="F44" i="140" s="1"/>
  <c r="H61" i="139"/>
  <c r="H59" i="139"/>
  <c r="H60" i="139" s="1"/>
  <c r="H55" i="139"/>
  <c r="H58" i="139" s="1"/>
  <c r="B41" i="139"/>
  <c r="D40" i="139"/>
  <c r="F15" i="139"/>
  <c r="C11" i="139" s="1"/>
  <c r="B44" i="139" s="1"/>
  <c r="F44" i="139" s="1"/>
  <c r="H61" i="138"/>
  <c r="H59" i="138"/>
  <c r="H60" i="138" s="1"/>
  <c r="H55" i="138"/>
  <c r="B41" i="138"/>
  <c r="D40" i="138"/>
  <c r="F15" i="138"/>
  <c r="C11" i="138" s="1"/>
  <c r="B44" i="138" s="1"/>
  <c r="F44" i="138" s="1"/>
  <c r="H58" i="151" l="1"/>
  <c r="H60" i="151"/>
  <c r="H56" i="149"/>
  <c r="H58" i="148"/>
  <c r="H58" i="147"/>
  <c r="H58" i="146"/>
  <c r="H56" i="146"/>
  <c r="H58" i="145"/>
  <c r="H60" i="145"/>
  <c r="H58" i="144"/>
  <c r="H56" i="144"/>
  <c r="H58" i="143"/>
  <c r="H58" i="142"/>
  <c r="H58" i="140"/>
  <c r="H56" i="140"/>
  <c r="H56" i="139"/>
  <c r="H58" i="138"/>
  <c r="H56" i="138"/>
</calcChain>
</file>

<file path=xl/comments1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2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3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4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5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6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7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8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9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0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1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2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3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4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sharedStrings.xml><?xml version="1.0" encoding="utf-8"?>
<sst xmlns="http://schemas.openxmlformats.org/spreadsheetml/2006/main" count="1212" uniqueCount="147">
  <si>
    <t>Désignation</t>
  </si>
  <si>
    <t>DLC</t>
  </si>
  <si>
    <t>Trélazé</t>
  </si>
  <si>
    <t>FICHE DE SUIVI</t>
  </si>
  <si>
    <t>N°cde</t>
  </si>
  <si>
    <t>Ligne cde:</t>
  </si>
  <si>
    <t>Réf:</t>
  </si>
  <si>
    <t xml:space="preserve"> N°1  RECEPTION</t>
  </si>
  <si>
    <t>VPC</t>
  </si>
  <si>
    <t>DISTRI</t>
  </si>
  <si>
    <t>Quantité Commandée:</t>
  </si>
  <si>
    <t>mis en Production</t>
  </si>
  <si>
    <t>Manque</t>
  </si>
  <si>
    <t>rajout</t>
  </si>
  <si>
    <t>Vrac</t>
  </si>
  <si>
    <t>graines</t>
  </si>
  <si>
    <t>sachets</t>
  </si>
  <si>
    <t>cartons</t>
  </si>
  <si>
    <t>PMG:</t>
  </si>
  <si>
    <t>Réf</t>
  </si>
  <si>
    <t>lot</t>
  </si>
  <si>
    <t>Opération</t>
  </si>
  <si>
    <t>Réception</t>
  </si>
  <si>
    <t>Impression</t>
  </si>
  <si>
    <t>trou européen</t>
  </si>
  <si>
    <t>Pesage/Comptage</t>
  </si>
  <si>
    <t>Soudure</t>
  </si>
  <si>
    <t>Sachets paquets X 5</t>
  </si>
  <si>
    <t>Sachets X 10 puis vrac</t>
  </si>
  <si>
    <t>contrôle/conditionnement</t>
  </si>
  <si>
    <t>Palettisation</t>
  </si>
  <si>
    <t>Filmage palette</t>
  </si>
  <si>
    <t>Observations</t>
  </si>
  <si>
    <t>Production:</t>
  </si>
  <si>
    <t>Sachet HS:</t>
  </si>
  <si>
    <t>Vrac:</t>
  </si>
  <si>
    <t>Sachet imprimé:</t>
  </si>
  <si>
    <t>N°4 PRODUCTION</t>
  </si>
  <si>
    <t>N°5 CONTRÔLE FINAL</t>
  </si>
  <si>
    <t>N°6  RETOUR CLIENT</t>
  </si>
  <si>
    <r>
      <t>Sachet</t>
    </r>
    <r>
      <rPr>
        <sz val="9"/>
        <color theme="1"/>
        <rFont val="Calibri"/>
        <family val="2"/>
        <scheme val="minor"/>
      </rPr>
      <t xml:space="preserve"> vierge:</t>
    </r>
  </si>
  <si>
    <t xml:space="preserve">  Date</t>
  </si>
  <si>
    <t>Nombre de Carton</t>
  </si>
  <si>
    <t xml:space="preserve">     Visa</t>
  </si>
  <si>
    <t xml:space="preserve">   Quantité</t>
  </si>
  <si>
    <t>Précision pesée requise</t>
  </si>
  <si>
    <t>Type de sachet</t>
  </si>
  <si>
    <t>mini +5%</t>
  </si>
  <si>
    <t>maxi +8%</t>
  </si>
  <si>
    <t xml:space="preserve"> bas</t>
  </si>
  <si>
    <t xml:space="preserve"> haut</t>
  </si>
  <si>
    <t>N°2 COMMANDE</t>
  </si>
  <si>
    <t>N°3 GRAMMAGE</t>
  </si>
  <si>
    <t>Ferme de Sainte Marthe</t>
  </si>
  <si>
    <t>Opérateur(s)</t>
  </si>
  <si>
    <t>TYPE SACHET</t>
  </si>
  <si>
    <t>Zone sachet VPC</t>
  </si>
  <si>
    <t>REF</t>
  </si>
  <si>
    <t>DESIGNATION</t>
  </si>
  <si>
    <t>PMG</t>
  </si>
  <si>
    <t>QTE A FABRIQUER VPC</t>
  </si>
  <si>
    <t>QTE A FABRIQUER DISTRI</t>
  </si>
  <si>
    <t>C 
N° lot à imprimer sachet</t>
  </si>
  <si>
    <t>D
Pays origine</t>
  </si>
  <si>
    <t>Poids net/ Nbre graines</t>
  </si>
  <si>
    <t>FIN</t>
  </si>
  <si>
    <t>Vrac fourni (g)</t>
  </si>
  <si>
    <t xml:space="preserve">Retour vrac </t>
  </si>
  <si>
    <t>Vrac consommé</t>
  </si>
  <si>
    <t>Nbr de sachets produits VPC</t>
  </si>
  <si>
    <t>Nbr de sachets produits DISTRI</t>
  </si>
  <si>
    <t>Nbr de sachets HS</t>
  </si>
  <si>
    <t>ORDRE PRIORITE /INFOS</t>
  </si>
  <si>
    <t>KRAFT</t>
  </si>
  <si>
    <t>B072</t>
  </si>
  <si>
    <t>2185N</t>
  </si>
  <si>
    <t>MERTENSIA MARITIMA OU PLANTE HUITRE NT</t>
  </si>
  <si>
    <t>21-03033</t>
  </si>
  <si>
    <t>NL</t>
  </si>
  <si>
    <t>50 graines</t>
  </si>
  <si>
    <t>URGENT</t>
  </si>
  <si>
    <t>précision 100ème gr</t>
  </si>
  <si>
    <t>B022</t>
  </si>
  <si>
    <t>1039A</t>
  </si>
  <si>
    <t>TETRAGONE CORNUE NT</t>
  </si>
  <si>
    <t>21-03034</t>
  </si>
  <si>
    <t>250 graines</t>
  </si>
  <si>
    <t>précision 10ème gr</t>
  </si>
  <si>
    <t>COULEUR</t>
  </si>
  <si>
    <t>A0364</t>
  </si>
  <si>
    <t>1551A</t>
  </si>
  <si>
    <t>CAMOMILLE MATRICAIRE AB</t>
  </si>
  <si>
    <t>19-07019</t>
  </si>
  <si>
    <t>5000 graines</t>
  </si>
  <si>
    <t>PRIORITAIRE DISTRI</t>
  </si>
  <si>
    <t>A0246</t>
  </si>
  <si>
    <t>1727A</t>
  </si>
  <si>
    <t>ANETH HERA AB</t>
  </si>
  <si>
    <t>21-01001</t>
  </si>
  <si>
    <t>200 graines</t>
  </si>
  <si>
    <t>A0233</t>
  </si>
  <si>
    <t>1442A</t>
  </si>
  <si>
    <t>TOMATE CERISE AB</t>
  </si>
  <si>
    <t>18-01014</t>
  </si>
  <si>
    <t>FR</t>
  </si>
  <si>
    <t>A0161</t>
  </si>
  <si>
    <t>1316A</t>
  </si>
  <si>
    <t>TOMATE NOIRE RUSSE AB</t>
  </si>
  <si>
    <t>21-01051</t>
  </si>
  <si>
    <t>A0361</t>
  </si>
  <si>
    <t>1203A</t>
  </si>
  <si>
    <t>TOMATE REINE DE SAINTE MARTHE AB</t>
  </si>
  <si>
    <t>20-12046</t>
  </si>
  <si>
    <t>A0022</t>
  </si>
  <si>
    <t>1128A</t>
  </si>
  <si>
    <t>NAVET JAUNE BOULE D OR AB</t>
  </si>
  <si>
    <t>19-08022</t>
  </si>
  <si>
    <t>IT</t>
  </si>
  <si>
    <t>300 graines</t>
  </si>
  <si>
    <t>A0306</t>
  </si>
  <si>
    <t>1219A</t>
  </si>
  <si>
    <t>TOMATE BEAUTE BLANCHE AB</t>
  </si>
  <si>
    <t>18-11044</t>
  </si>
  <si>
    <t>18032021</t>
  </si>
  <si>
    <t>3V</t>
  </si>
  <si>
    <t>3D</t>
  </si>
  <si>
    <t>5V</t>
  </si>
  <si>
    <t>5D</t>
  </si>
  <si>
    <t>6V</t>
  </si>
  <si>
    <t>6D</t>
  </si>
  <si>
    <t>7V</t>
  </si>
  <si>
    <t>7D</t>
  </si>
  <si>
    <t>9V</t>
  </si>
  <si>
    <t>9D</t>
  </si>
  <si>
    <t>DateCom</t>
  </si>
  <si>
    <t>Lieu</t>
  </si>
  <si>
    <t>Lig com</t>
  </si>
  <si>
    <t>B072_2185N</t>
  </si>
  <si>
    <t>Nbr graines</t>
  </si>
  <si>
    <t>B022_1039A</t>
  </si>
  <si>
    <t>A0364_1551A</t>
  </si>
  <si>
    <t>A0246_1727A</t>
  </si>
  <si>
    <t>A0233_1442A</t>
  </si>
  <si>
    <t>A0161_1316A</t>
  </si>
  <si>
    <t>A0361_1203A</t>
  </si>
  <si>
    <t>A0022_1128A</t>
  </si>
  <si>
    <t>A0306_1219A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</si>
</sst>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=0]&quot;&quot;;General"/>
    <numFmt numFmtId="165" formatCode="[=0]&quot;&quot;;&quot;PMG de &quot;General"/>
  </numFmts>
  <fonts count="3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i/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FF0000"/>
      <name val="Arial"/>
      <family val="2"/>
    </font>
    <font>
      <b/>
      <sz val="11"/>
      <color rgb="FF000000"/>
      <name val="Calibri"/>
      <family val="2"/>
    </font>
    <font>
      <b/>
      <sz val="11"/>
      <color rgb="FFFF0000"/>
      <name val="Arial"/>
      <family val="2"/>
    </font>
    <font>
      <i/>
      <sz val="11"/>
      <color rgb="FFFF0000"/>
      <name val="Arial"/>
      <family val="2"/>
    </font>
    <font>
      <i/>
      <sz val="16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8"/>
      <color theme="0"/>
      <name val="Arial"/>
      <family val="2"/>
    </font>
    <font>
      <b/>
      <sz val="12"/>
      <color rgb="FF000000"/>
      <name val="Arial"/>
      <family val="2"/>
    </font>
    <font>
      <b/>
      <sz val="16"/>
      <color rgb="FFFF0000"/>
      <name val="Arial"/>
      <family val="2"/>
    </font>
    <font>
      <sz val="11"/>
      <color theme="0"/>
      <name val="Arial"/>
      <family val="2"/>
    </font>
    <font>
      <b/>
      <sz val="11"/>
      <color theme="1" tint="0.249977111117893"/>
      <name val="Arial"/>
      <family val="2"/>
    </font>
    <font>
      <b/>
      <sz val="11"/>
      <color theme="0" tint="-0.1499984740745262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9"/>
      <color theme="1" tint="0.249977111117893"/>
      <name val="Arial"/>
      <family val="2"/>
    </font>
    <font>
      <i/>
      <sz val="8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u/>
      <sz val="11"/>
      <color rgb="FF0070C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rgb="FFB2B2B2"/>
      </patternFill>
    </fill>
    <fill>
      <patternFill patternType="solid">
        <fgColor theme="0" tint="-0.14999847407452621"/>
        <bgColor rgb="FFCCCCCC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ed">
        <color theme="0" tint="-0.499984740745262"/>
      </bottom>
      <diagonal/>
    </border>
    <border>
      <left/>
      <right style="thin">
        <color indexed="64"/>
      </right>
      <top style="mediumDashed">
        <color theme="0" tint="-0.499984740745262"/>
      </top>
      <bottom/>
      <diagonal/>
    </border>
    <border>
      <left style="mediumDashed">
        <color theme="0" tint="-0.499984740745262"/>
      </left>
      <right style="mediumDashed">
        <color theme="0" tint="-0.499984740745262"/>
      </right>
      <top style="mediumDashed">
        <color theme="0" tint="-0.499984740745262"/>
      </top>
      <bottom style="medium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2" fillId="2" borderId="0">
      <alignment vertical="center"/>
    </xf>
    <xf numFmtId="0" fontId="3" fillId="0" borderId="0"/>
    <xf numFmtId="0" fontId="2" fillId="2" borderId="0">
      <alignment vertical="center"/>
    </xf>
  </cellStyleXfs>
  <cellXfs count="181">
    <xf numFmtId="0" fontId="0" fillId="0" borderId="0" xfId="0"/>
    <xf numFmtId="0" fontId="3" fillId="0" borderId="0" xfId="3"/>
    <xf numFmtId="0" fontId="3" fillId="0" borderId="3" xfId="3" applyBorder="1"/>
    <xf numFmtId="0" fontId="8" fillId="0" borderId="0" xfId="3" applyFont="1"/>
    <xf numFmtId="0" fontId="3" fillId="0" borderId="0" xfId="3" applyAlignment="1">
      <alignment horizontal="center"/>
    </xf>
    <xf numFmtId="0" fontId="8" fillId="0" borderId="0" xfId="3" applyFont="1" applyAlignment="1">
      <alignment horizontal="center"/>
    </xf>
    <xf numFmtId="0" fontId="5" fillId="0" borderId="0" xfId="3" applyFont="1"/>
    <xf numFmtId="0" fontId="6" fillId="0" borderId="0" xfId="3" applyFont="1" applyAlignment="1">
      <alignment wrapText="1"/>
    </xf>
    <xf numFmtId="0" fontId="6" fillId="0" borderId="0" xfId="3" applyFont="1" applyAlignment="1"/>
    <xf numFmtId="0" fontId="6" fillId="0" borderId="0" xfId="3" applyFont="1" applyFill="1" applyAlignment="1" applyProtection="1">
      <alignment vertical="center"/>
    </xf>
    <xf numFmtId="0" fontId="10" fillId="0" borderId="0" xfId="3" applyFont="1" applyFill="1" applyAlignment="1" applyProtection="1">
      <alignment vertical="center"/>
    </xf>
    <xf numFmtId="0" fontId="6" fillId="0" borderId="0" xfId="3" applyFont="1"/>
    <xf numFmtId="0" fontId="3" fillId="0" borderId="0" xfId="3" applyFill="1" applyAlignment="1"/>
    <xf numFmtId="0" fontId="11" fillId="0" borderId="0" xfId="3" applyFont="1"/>
    <xf numFmtId="0" fontId="4" fillId="0" borderId="0" xfId="3" applyFont="1" applyAlignment="1">
      <alignment vertical="center"/>
    </xf>
    <xf numFmtId="1" fontId="4" fillId="0" borderId="0" xfId="3" applyNumberFormat="1" applyFont="1" applyAlignment="1">
      <alignment vertical="center"/>
    </xf>
    <xf numFmtId="0" fontId="4" fillId="0" borderId="0" xfId="3" applyFont="1"/>
    <xf numFmtId="0" fontId="13" fillId="0" borderId="0" xfId="3" applyFont="1" applyFill="1" applyAlignment="1">
      <alignment horizontal="left" vertical="top"/>
    </xf>
    <xf numFmtId="0" fontId="14" fillId="0" borderId="0" xfId="3" applyFont="1"/>
    <xf numFmtId="0" fontId="6" fillId="0" borderId="3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3" fillId="0" borderId="6" xfId="3" applyBorder="1" applyAlignment="1">
      <alignment horizontal="center" vertical="center"/>
    </xf>
    <xf numFmtId="0" fontId="3" fillId="0" borderId="3" xfId="3" applyBorder="1" applyAlignment="1">
      <alignment horizontal="right"/>
    </xf>
    <xf numFmtId="0" fontId="3" fillId="0" borderId="6" xfId="3" applyBorder="1"/>
    <xf numFmtId="0" fontId="3" fillId="0" borderId="6" xfId="3" applyBorder="1" applyAlignment="1">
      <alignment horizontal="right"/>
    </xf>
    <xf numFmtId="0" fontId="6" fillId="0" borderId="6" xfId="3" applyFont="1" applyBorder="1" applyAlignment="1">
      <alignment horizontal="center" vertical="center"/>
    </xf>
    <xf numFmtId="0" fontId="3" fillId="0" borderId="8" xfId="3" applyBorder="1"/>
    <xf numFmtId="0" fontId="3" fillId="0" borderId="8" xfId="3" applyBorder="1" applyAlignment="1">
      <alignment horizontal="right"/>
    </xf>
    <xf numFmtId="0" fontId="9" fillId="0" borderId="21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21" xfId="3" applyFont="1" applyFill="1" applyBorder="1" applyAlignment="1">
      <alignment horizontal="center" vertical="center"/>
    </xf>
    <xf numFmtId="0" fontId="7" fillId="0" borderId="19" xfId="3" applyFont="1" applyBorder="1" applyAlignment="1">
      <alignment horizontal="right" vertical="center"/>
    </xf>
    <xf numFmtId="0" fontId="7" fillId="0" borderId="17" xfId="3" applyFont="1" applyFill="1" applyBorder="1" applyAlignment="1">
      <alignment horizontal="right" vertical="center"/>
    </xf>
    <xf numFmtId="0" fontId="7" fillId="0" borderId="14" xfId="3" applyFont="1" applyFill="1" applyBorder="1" applyAlignment="1">
      <alignment horizontal="right" vertical="center"/>
    </xf>
    <xf numFmtId="0" fontId="7" fillId="0" borderId="14" xfId="3" applyFont="1" applyBorder="1" applyAlignment="1">
      <alignment horizontal="right" vertical="center"/>
    </xf>
    <xf numFmtId="0" fontId="3" fillId="0" borderId="18" xfId="3" applyBorder="1" applyAlignment="1">
      <alignment horizontal="center" vertical="center"/>
    </xf>
    <xf numFmtId="0" fontId="3" fillId="0" borderId="24" xfId="3" applyBorder="1" applyAlignment="1">
      <alignment horizontal="center" vertical="center"/>
    </xf>
    <xf numFmtId="0" fontId="0" fillId="0" borderId="0" xfId="0"/>
    <xf numFmtId="0" fontId="20" fillId="0" borderId="17" xfId="3" applyFont="1" applyBorder="1"/>
    <xf numFmtId="0" fontId="20" fillId="0" borderId="19" xfId="3" applyFont="1" applyBorder="1"/>
    <xf numFmtId="0" fontId="20" fillId="0" borderId="19" xfId="3" applyFont="1" applyFill="1" applyBorder="1"/>
    <xf numFmtId="0" fontId="20" fillId="0" borderId="14" xfId="3" applyFont="1" applyBorder="1"/>
    <xf numFmtId="14" fontId="6" fillId="0" borderId="3" xfId="3" applyNumberFormat="1" applyFont="1" applyBorder="1" applyAlignment="1">
      <alignment horizontal="center" vertical="center"/>
    </xf>
    <xf numFmtId="14" fontId="6" fillId="0" borderId="6" xfId="3" applyNumberFormat="1" applyFont="1" applyBorder="1" applyAlignment="1">
      <alignment horizontal="center" vertical="center"/>
    </xf>
    <xf numFmtId="14" fontId="6" fillId="0" borderId="8" xfId="3" applyNumberFormat="1" applyFont="1" applyBorder="1" applyAlignment="1">
      <alignment horizontal="center" vertical="center"/>
    </xf>
    <xf numFmtId="0" fontId="3" fillId="0" borderId="15" xfId="3" applyFill="1" applyBorder="1" applyAlignment="1">
      <alignment vertical="center"/>
    </xf>
    <xf numFmtId="0" fontId="3" fillId="0" borderId="16" xfId="3" applyFill="1" applyBorder="1" applyAlignment="1">
      <alignment vertical="center"/>
    </xf>
    <xf numFmtId="0" fontId="3" fillId="0" borderId="12" xfId="3" applyFill="1" applyBorder="1" applyAlignment="1">
      <alignment vertical="center"/>
    </xf>
    <xf numFmtId="0" fontId="3" fillId="0" borderId="13" xfId="3" applyFill="1" applyBorder="1" applyAlignment="1">
      <alignment vertical="center"/>
    </xf>
    <xf numFmtId="0" fontId="3" fillId="0" borderId="20" xfId="3" applyFill="1" applyBorder="1" applyAlignment="1">
      <alignment vertical="center"/>
    </xf>
    <xf numFmtId="0" fontId="3" fillId="0" borderId="0" xfId="3" applyFill="1" applyBorder="1" applyAlignment="1">
      <alignment vertical="center"/>
    </xf>
    <xf numFmtId="0" fontId="13" fillId="0" borderId="29" xfId="3" applyFont="1" applyFill="1" applyBorder="1" applyAlignment="1">
      <alignment vertical="top"/>
    </xf>
    <xf numFmtId="0" fontId="13" fillId="0" borderId="30" xfId="3" applyFont="1" applyFill="1" applyBorder="1" applyAlignment="1">
      <alignment vertical="top"/>
    </xf>
    <xf numFmtId="0" fontId="7" fillId="0" borderId="0" xfId="3" applyFont="1" applyAlignment="1">
      <alignment horizontal="right" wrapText="1"/>
    </xf>
    <xf numFmtId="0" fontId="23" fillId="0" borderId="0" xfId="3" applyFont="1"/>
    <xf numFmtId="0" fontId="3" fillId="0" borderId="0" xfId="3" applyAlignment="1">
      <alignment vertical="center"/>
    </xf>
    <xf numFmtId="0" fontId="3" fillId="0" borderId="0" xfId="3" applyAlignment="1">
      <alignment horizontal="center" vertical="center"/>
    </xf>
    <xf numFmtId="0" fontId="6" fillId="0" borderId="8" xfId="3" applyFont="1" applyFill="1" applyBorder="1" applyAlignment="1">
      <alignment horizontal="right"/>
    </xf>
    <xf numFmtId="0" fontId="4" fillId="0" borderId="8" xfId="3" applyFont="1" applyFill="1" applyBorder="1" applyAlignment="1">
      <alignment horizontal="center" vertical="center"/>
    </xf>
    <xf numFmtId="0" fontId="3" fillId="0" borderId="8" xfId="3" applyFill="1" applyBorder="1" applyAlignment="1">
      <alignment horizontal="right"/>
    </xf>
    <xf numFmtId="0" fontId="3" fillId="0" borderId="35" xfId="3" applyBorder="1"/>
    <xf numFmtId="0" fontId="21" fillId="5" borderId="24" xfId="3" applyFont="1" applyFill="1" applyBorder="1" applyAlignment="1">
      <alignment horizontal="center" vertical="center"/>
    </xf>
    <xf numFmtId="0" fontId="3" fillId="0" borderId="20" xfId="3" applyFill="1" applyBorder="1" applyAlignment="1">
      <alignment horizontal="center" vertical="center"/>
    </xf>
    <xf numFmtId="0" fontId="3" fillId="0" borderId="0" xfId="3" applyFill="1" applyBorder="1" applyAlignment="1">
      <alignment horizontal="center" vertical="center"/>
    </xf>
    <xf numFmtId="0" fontId="4" fillId="0" borderId="12" xfId="3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/>
    </xf>
    <xf numFmtId="0" fontId="4" fillId="8" borderId="2" xfId="3" applyFont="1" applyFill="1" applyBorder="1" applyAlignment="1"/>
    <xf numFmtId="0" fontId="4" fillId="8" borderId="11" xfId="3" applyFont="1" applyFill="1" applyBorder="1" applyAlignment="1"/>
    <xf numFmtId="0" fontId="4" fillId="8" borderId="11" xfId="3" applyFont="1" applyFill="1" applyBorder="1" applyAlignment="1">
      <alignment horizontal="center" vertical="center"/>
    </xf>
    <xf numFmtId="0" fontId="4" fillId="8" borderId="10" xfId="3" applyFont="1" applyFill="1" applyBorder="1" applyAlignment="1">
      <alignment horizontal="center" vertical="center"/>
    </xf>
    <xf numFmtId="0" fontId="4" fillId="10" borderId="11" xfId="3" applyFont="1" applyFill="1" applyBorder="1" applyAlignment="1">
      <alignment horizontal="center" vertical="center"/>
    </xf>
    <xf numFmtId="0" fontId="4" fillId="10" borderId="15" xfId="3" applyFont="1" applyFill="1" applyBorder="1" applyAlignment="1"/>
    <xf numFmtId="0" fontId="4" fillId="10" borderId="16" xfId="3" applyFont="1" applyFill="1" applyBorder="1" applyAlignment="1"/>
    <xf numFmtId="0" fontId="4" fillId="10" borderId="16" xfId="3" applyFont="1" applyFill="1" applyBorder="1" applyAlignment="1">
      <alignment horizontal="center" vertical="center"/>
    </xf>
    <xf numFmtId="0" fontId="4" fillId="10" borderId="17" xfId="3" applyFont="1" applyFill="1" applyBorder="1" applyAlignment="1"/>
    <xf numFmtId="0" fontId="24" fillId="6" borderId="12" xfId="3" applyFont="1" applyFill="1" applyBorder="1" applyAlignment="1">
      <alignment horizontal="left" vertical="center"/>
    </xf>
    <xf numFmtId="0" fontId="3" fillId="6" borderId="19" xfId="3" applyFill="1" applyBorder="1"/>
    <xf numFmtId="0" fontId="4" fillId="10" borderId="16" xfId="3" applyFont="1" applyFill="1" applyBorder="1" applyAlignment="1">
      <alignment horizontal="center"/>
    </xf>
    <xf numFmtId="0" fontId="4" fillId="10" borderId="11" xfId="3" applyFont="1" applyFill="1" applyBorder="1" applyAlignment="1"/>
    <xf numFmtId="0" fontId="4" fillId="10" borderId="10" xfId="3" applyFont="1" applyFill="1" applyBorder="1" applyAlignment="1"/>
    <xf numFmtId="0" fontId="25" fillId="10" borderId="11" xfId="3" applyFont="1" applyFill="1" applyBorder="1" applyAlignment="1"/>
    <xf numFmtId="0" fontId="24" fillId="6" borderId="13" xfId="3" applyFont="1" applyFill="1" applyBorder="1" applyAlignment="1">
      <alignment horizontal="left" vertical="center"/>
    </xf>
    <xf numFmtId="0" fontId="26" fillId="0" borderId="0" xfId="3" applyFont="1" applyAlignment="1">
      <alignment horizontal="right" vertical="center"/>
    </xf>
    <xf numFmtId="0" fontId="3" fillId="0" borderId="3" xfId="3" applyBorder="1" applyAlignment="1">
      <alignment horizontal="center" vertical="center"/>
    </xf>
    <xf numFmtId="0" fontId="3" fillId="0" borderId="8" xfId="3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14" fontId="6" fillId="0" borderId="6" xfId="3" applyNumberFormat="1" applyFont="1" applyBorder="1" applyAlignment="1">
      <alignment vertical="center"/>
    </xf>
    <xf numFmtId="14" fontId="6" fillId="0" borderId="3" xfId="3" applyNumberFormat="1" applyFont="1" applyBorder="1" applyAlignment="1">
      <alignment vertical="center"/>
    </xf>
    <xf numFmtId="0" fontId="6" fillId="0" borderId="3" xfId="3" applyFont="1" applyBorder="1" applyAlignment="1">
      <alignment vertical="center"/>
    </xf>
    <xf numFmtId="0" fontId="6" fillId="0" borderId="8" xfId="3" applyFont="1" applyBorder="1" applyAlignment="1">
      <alignment vertical="center"/>
    </xf>
    <xf numFmtId="0" fontId="3" fillId="0" borderId="25" xfId="3" applyBorder="1" applyAlignment="1"/>
    <xf numFmtId="0" fontId="3" fillId="0" borderId="26" xfId="3" applyBorder="1" applyAlignment="1"/>
    <xf numFmtId="0" fontId="3" fillId="0" borderId="4" xfId="3" applyBorder="1" applyAlignment="1"/>
    <xf numFmtId="0" fontId="3" fillId="0" borderId="5" xfId="3" applyBorder="1" applyAlignment="1"/>
    <xf numFmtId="0" fontId="3" fillId="0" borderId="27" xfId="3" applyBorder="1" applyAlignment="1"/>
    <xf numFmtId="0" fontId="3" fillId="0" borderId="28" xfId="3" applyBorder="1" applyAlignment="1"/>
    <xf numFmtId="0" fontId="4" fillId="0" borderId="13" xfId="3" applyFont="1" applyBorder="1" applyAlignment="1">
      <alignment vertical="center"/>
    </xf>
    <xf numFmtId="0" fontId="4" fillId="0" borderId="19" xfId="3" applyFont="1" applyBorder="1" applyAlignment="1">
      <alignment vertical="center"/>
    </xf>
    <xf numFmtId="0" fontId="4" fillId="0" borderId="39" xfId="3" applyFont="1" applyBorder="1" applyAlignment="1">
      <alignment vertical="center"/>
    </xf>
    <xf numFmtId="0" fontId="12" fillId="0" borderId="40" xfId="3" applyFont="1" applyBorder="1" applyAlignment="1">
      <alignment vertical="center"/>
    </xf>
    <xf numFmtId="0" fontId="27" fillId="0" borderId="41" xfId="3" applyFont="1" applyBorder="1" applyAlignment="1">
      <alignment vertical="center"/>
    </xf>
    <xf numFmtId="0" fontId="6" fillId="3" borderId="12" xfId="3" applyFont="1" applyFill="1" applyBorder="1" applyAlignment="1">
      <alignment horizontal="center" wrapText="1"/>
    </xf>
    <xf numFmtId="0" fontId="6" fillId="3" borderId="14" xfId="3" applyFont="1" applyFill="1" applyBorder="1" applyAlignment="1">
      <alignment horizontal="center" wrapText="1"/>
    </xf>
    <xf numFmtId="164" fontId="3" fillId="10" borderId="10" xfId="3" applyNumberFormat="1" applyFont="1" applyFill="1" applyBorder="1" applyAlignment="1">
      <alignment horizontal="center" vertical="center"/>
    </xf>
    <xf numFmtId="0" fontId="3" fillId="0" borderId="35" xfId="3" applyBorder="1" applyAlignment="1">
      <alignment horizontal="center" vertical="center"/>
    </xf>
    <xf numFmtId="0" fontId="3" fillId="0" borderId="42" xfId="3" applyBorder="1" applyAlignment="1">
      <alignment horizontal="center" vertical="center"/>
    </xf>
    <xf numFmtId="1" fontId="3" fillId="0" borderId="35" xfId="3" applyNumberFormat="1" applyBorder="1" applyAlignment="1">
      <alignment horizontal="center" vertical="center"/>
    </xf>
    <xf numFmtId="0" fontId="23" fillId="0" borderId="13" xfId="3" applyFont="1" applyFill="1" applyBorder="1" applyAlignment="1">
      <alignment vertical="center"/>
    </xf>
    <xf numFmtId="0" fontId="6" fillId="3" borderId="13" xfId="3" applyFont="1" applyFill="1" applyBorder="1" applyAlignment="1">
      <alignment horizontal="center" vertical="center" wrapText="1"/>
    </xf>
    <xf numFmtId="0" fontId="24" fillId="10" borderId="2" xfId="3" applyFont="1" applyFill="1" applyBorder="1" applyAlignment="1">
      <alignment horizontal="right" vertical="center"/>
    </xf>
    <xf numFmtId="0" fontId="3" fillId="10" borderId="11" xfId="3" applyFill="1" applyBorder="1" applyAlignment="1">
      <alignment horizontal="center" vertical="center"/>
    </xf>
    <xf numFmtId="0" fontId="3" fillId="0" borderId="1" xfId="3" applyBorder="1" applyAlignment="1">
      <alignment horizontal="center" vertical="center"/>
    </xf>
    <xf numFmtId="0" fontId="3" fillId="0" borderId="1" xfId="3" applyBorder="1" applyAlignment="1">
      <alignment horizontal="center" vertical="center" wrapText="1"/>
    </xf>
    <xf numFmtId="0" fontId="28" fillId="6" borderId="13" xfId="3" applyFont="1" applyFill="1" applyBorder="1" applyAlignment="1">
      <alignment horizontal="center" vertical="center" wrapText="1"/>
    </xf>
    <xf numFmtId="0" fontId="23" fillId="4" borderId="0" xfId="3" applyFont="1" applyFill="1" applyBorder="1" applyAlignment="1">
      <alignment horizontal="center" vertical="center"/>
    </xf>
    <xf numFmtId="0" fontId="3" fillId="0" borderId="7" xfId="3" applyBorder="1"/>
    <xf numFmtId="0" fontId="4" fillId="10" borderId="0" xfId="3" applyFont="1" applyFill="1" applyBorder="1" applyAlignment="1"/>
    <xf numFmtId="0" fontId="29" fillId="0" borderId="2" xfId="3" applyFont="1" applyBorder="1" applyAlignment="1"/>
    <xf numFmtId="0" fontId="29" fillId="0" borderId="10" xfId="3" applyFont="1" applyBorder="1" applyAlignment="1"/>
    <xf numFmtId="0" fontId="6" fillId="0" borderId="0" xfId="3" applyFont="1" applyAlignment="1">
      <alignment horizontal="left"/>
    </xf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31" fillId="0" borderId="1" xfId="0" applyFont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1" fillId="2" borderId="1" xfId="4" applyFont="1" applyBorder="1" applyAlignment="1">
      <alignment horizontal="center" vertical="center" wrapText="1"/>
    </xf>
    <xf numFmtId="0" fontId="33" fillId="6" borderId="1" xfId="4" applyFont="1" applyFill="1" applyBorder="1" applyAlignment="1">
      <alignment horizontal="center" vertical="center"/>
    </xf>
    <xf numFmtId="0" fontId="33" fillId="2" borderId="1" xfId="4" applyFont="1" applyBorder="1" applyAlignment="1">
      <alignment horizontal="center" vertical="center"/>
    </xf>
    <xf numFmtId="0" fontId="33" fillId="2" borderId="43" xfId="4" applyFont="1" applyBorder="1" applyAlignment="1">
      <alignment horizontal="center" vertical="center" wrapText="1"/>
    </xf>
    <xf numFmtId="0" fontId="34" fillId="12" borderId="44" xfId="4" applyFont="1" applyFill="1" applyBorder="1" applyAlignment="1">
      <alignment horizontal="center" vertical="center" wrapText="1"/>
    </xf>
    <xf numFmtId="0" fontId="35" fillId="12" borderId="1" xfId="4" applyFont="1" applyFill="1" applyBorder="1" applyAlignment="1">
      <alignment horizontal="center" vertical="center" wrapText="1"/>
    </xf>
    <xf numFmtId="0" fontId="34" fillId="12" borderId="1" xfId="4" applyFont="1" applyFill="1" applyBorder="1" applyAlignment="1">
      <alignment horizontal="center" vertical="center" wrapText="1"/>
    </xf>
    <xf numFmtId="0" fontId="34" fillId="12" borderId="43" xfId="4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13" borderId="2" xfId="4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Font="1" applyAlignment="1">
      <alignment horizontal="center" vertical="center"/>
    </xf>
    <xf numFmtId="0" fontId="24" fillId="6" borderId="13" xfId="3" applyFont="1" applyFill="1" applyBorder="1" applyAlignment="1">
      <alignment horizontal="center" vertical="center"/>
    </xf>
    <xf numFmtId="0" fontId="24" fillId="6" borderId="14" xfId="3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38" fillId="0" borderId="1" xfId="0" applyFont="1" applyFill="1" applyBorder="1" applyAlignment="1">
      <alignment horizontal="center" vertical="center"/>
    </xf>
    <xf numFmtId="0" fontId="17" fillId="0" borderId="2" xfId="3" applyFont="1" applyFill="1" applyBorder="1" applyAlignment="1">
      <alignment horizontal="center" vertical="center"/>
    </xf>
    <xf numFmtId="0" fontId="17" fillId="0" borderId="10" xfId="3" applyFont="1" applyFill="1" applyBorder="1" applyAlignment="1">
      <alignment horizontal="center" vertical="center"/>
    </xf>
    <xf numFmtId="0" fontId="23" fillId="0" borderId="0" xfId="3" applyFont="1" applyAlignment="1">
      <alignment horizontal="center"/>
    </xf>
    <xf numFmtId="0" fontId="7" fillId="0" borderId="0" xfId="3" applyFont="1" applyBorder="1" applyAlignment="1">
      <alignment horizontal="center" wrapText="1"/>
    </xf>
    <xf numFmtId="0" fontId="6" fillId="0" borderId="0" xfId="3" applyFont="1" applyAlignment="1">
      <alignment horizontal="center" wrapText="1"/>
    </xf>
    <xf numFmtId="0" fontId="22" fillId="0" borderId="33" xfId="3" applyFont="1" applyFill="1" applyBorder="1" applyAlignment="1">
      <alignment horizontal="center" vertical="top"/>
    </xf>
    <xf numFmtId="0" fontId="22" fillId="0" borderId="34" xfId="3" applyFont="1" applyFill="1" applyBorder="1" applyAlignment="1">
      <alignment horizontal="center" vertical="top"/>
    </xf>
    <xf numFmtId="0" fontId="22" fillId="0" borderId="31" xfId="3" applyFont="1" applyFill="1" applyBorder="1" applyAlignment="1">
      <alignment horizontal="center" vertical="top"/>
    </xf>
    <xf numFmtId="0" fontId="22" fillId="0" borderId="32" xfId="3" applyFont="1" applyFill="1" applyBorder="1" applyAlignment="1">
      <alignment horizontal="center" vertical="top"/>
    </xf>
    <xf numFmtId="0" fontId="3" fillId="0" borderId="2" xfId="3" applyFill="1" applyBorder="1" applyAlignment="1">
      <alignment horizontal="center"/>
    </xf>
    <xf numFmtId="0" fontId="3" fillId="0" borderId="10" xfId="3" applyFill="1" applyBorder="1" applyAlignment="1">
      <alignment horizontal="center"/>
    </xf>
    <xf numFmtId="0" fontId="4" fillId="0" borderId="0" xfId="3" applyFont="1" applyAlignment="1">
      <alignment horizontal="right" vertical="center" wrapText="1"/>
    </xf>
    <xf numFmtId="165" fontId="17" fillId="0" borderId="0" xfId="3" applyNumberFormat="1" applyFont="1" applyFill="1" applyBorder="1" applyAlignment="1">
      <alignment horizontal="center" vertical="center"/>
    </xf>
    <xf numFmtId="0" fontId="24" fillId="6" borderId="0" xfId="3" applyFont="1" applyFill="1" applyBorder="1" applyAlignment="1">
      <alignment horizontal="center" vertical="center"/>
    </xf>
    <xf numFmtId="0" fontId="24" fillId="6" borderId="13" xfId="3" applyFont="1" applyFill="1" applyBorder="1" applyAlignment="1">
      <alignment horizontal="center" vertical="center"/>
    </xf>
    <xf numFmtId="0" fontId="24" fillId="6" borderId="14" xfId="3" applyFont="1" applyFill="1" applyBorder="1" applyAlignment="1">
      <alignment horizontal="center" vertical="center"/>
    </xf>
    <xf numFmtId="0" fontId="6" fillId="0" borderId="0" xfId="3" applyFont="1" applyAlignment="1">
      <alignment horizontal="left" wrapText="1"/>
    </xf>
    <xf numFmtId="0" fontId="16" fillId="0" borderId="2" xfId="3" applyFont="1" applyFill="1" applyBorder="1" applyAlignment="1">
      <alignment horizontal="center" vertical="center"/>
    </xf>
    <xf numFmtId="0" fontId="16" fillId="0" borderId="10" xfId="3" applyFont="1" applyFill="1" applyBorder="1" applyAlignment="1">
      <alignment horizontal="center" vertical="center"/>
    </xf>
    <xf numFmtId="0" fontId="15" fillId="9" borderId="0" xfId="3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/>
    </xf>
    <xf numFmtId="0" fontId="19" fillId="7" borderId="10" xfId="0" applyFont="1" applyFill="1" applyBorder="1" applyAlignment="1">
      <alignment horizontal="center"/>
    </xf>
    <xf numFmtId="0" fontId="4" fillId="0" borderId="36" xfId="3" applyFont="1" applyFill="1" applyBorder="1" applyAlignment="1">
      <alignment horizontal="center"/>
    </xf>
    <xf numFmtId="0" fontId="4" fillId="0" borderId="37" xfId="3" applyFont="1" applyFill="1" applyBorder="1" applyAlignment="1">
      <alignment horizontal="center"/>
    </xf>
    <xf numFmtId="0" fontId="4" fillId="0" borderId="38" xfId="3" applyFont="1" applyFill="1" applyBorder="1" applyAlignment="1">
      <alignment horizontal="center"/>
    </xf>
    <xf numFmtId="0" fontId="3" fillId="5" borderId="18" xfId="3" applyFont="1" applyFill="1" applyBorder="1" applyAlignment="1">
      <alignment horizontal="right"/>
    </xf>
    <xf numFmtId="0" fontId="24" fillId="6" borderId="15" xfId="3" applyFont="1" applyFill="1" applyBorder="1" applyAlignment="1">
      <alignment horizontal="center" wrapText="1"/>
    </xf>
    <xf numFmtId="0" fontId="24" fillId="6" borderId="12" xfId="3" applyFont="1" applyFill="1" applyBorder="1" applyAlignment="1">
      <alignment horizontal="center" wrapText="1"/>
    </xf>
    <xf numFmtId="0" fontId="24" fillId="6" borderId="16" xfId="3" applyFont="1" applyFill="1" applyBorder="1" applyAlignment="1">
      <alignment horizontal="center"/>
    </xf>
    <xf numFmtId="0" fontId="24" fillId="6" borderId="13" xfId="3" applyFont="1" applyFill="1" applyBorder="1" applyAlignment="1">
      <alignment horizontal="center"/>
    </xf>
    <xf numFmtId="0" fontId="6" fillId="10" borderId="2" xfId="3" applyFont="1" applyFill="1" applyBorder="1" applyAlignment="1">
      <alignment horizontal="center" vertical="center" wrapText="1"/>
    </xf>
    <xf numFmtId="0" fontId="6" fillId="10" borderId="11" xfId="3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3" xfId="4"/>
    <cellStyle name="Normal 3" xfId="2"/>
    <cellStyle name="Normal 4" xfId="3"/>
  </cellStyles>
  <dxfs count="187"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99"/>
      <color rgb="FFE6E6E6"/>
      <color rgb="FFCCCCCC"/>
      <color rgb="FF6699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URGENT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113,85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36929" name="Button 1" hidden="1">
              <a:extLst>
                <a:ext uri="{63B3BB69-23CF-44E3-9099-C40C66FF867C}">
                  <a14:compatExt spid="_x0000_s636929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36930" name="Button 2" hidden="1">
              <a:extLst>
                <a:ext uri="{63B3BB69-23CF-44E3-9099-C40C66FF867C}">
                  <a14:compatExt spid="_x0000_s636930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URGENT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186,4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37953" name="Button 1" hidden="1">
              <a:extLst>
                <a:ext uri="{63B3BB69-23CF-44E3-9099-C40C66FF867C}">
                  <a14:compatExt spid="_x0000_s637953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37954" name="Button 2" hidden="1">
              <a:extLst>
                <a:ext uri="{63B3BB69-23CF-44E3-9099-C40C66FF867C}">
                  <a14:compatExt spid="_x0000_s637954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261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38977" name="Button 1" hidden="1">
              <a:extLst>
                <a:ext uri="{63B3BB69-23CF-44E3-9099-C40C66FF867C}">
                  <a14:compatExt spid="_x0000_s638977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38978" name="Button 2" hidden="1">
              <a:extLst>
                <a:ext uri="{63B3BB69-23CF-44E3-9099-C40C66FF867C}">
                  <a14:compatExt spid="_x0000_s638978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291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0001" name="Button 1" hidden="1">
              <a:extLst>
                <a:ext uri="{63B3BB69-23CF-44E3-9099-C40C66FF867C}">
                  <a14:compatExt spid="_x0000_s640001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0002" name="Button 2" hidden="1">
              <a:extLst>
                <a:ext uri="{63B3BB69-23CF-44E3-9099-C40C66FF867C}">
                  <a14:compatExt spid="_x0000_s640002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 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711,4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1025" name="Button 1" hidden="1">
              <a:extLst>
                <a:ext uri="{63B3BB69-23CF-44E3-9099-C40C66FF867C}">
                  <a14:compatExt spid="_x0000_s64102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1026" name="Button 2" hidden="1">
              <a:extLst>
                <a:ext uri="{63B3BB69-23CF-44E3-9099-C40C66FF867C}">
                  <a14:compatExt spid="_x0000_s64102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1556,4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2049" name="Button 1" hidden="1">
              <a:extLst>
                <a:ext uri="{63B3BB69-23CF-44E3-9099-C40C66FF867C}">
                  <a14:compatExt spid="_x0000_s642049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2050" name="Button 2" hidden="1">
              <a:extLst>
                <a:ext uri="{63B3BB69-23CF-44E3-9099-C40C66FF867C}">
                  <a14:compatExt spid="_x0000_s642050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1556,4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3073" name="Button 1" hidden="1">
              <a:extLst>
                <a:ext uri="{63B3BB69-23CF-44E3-9099-C40C66FF867C}">
                  <a14:compatExt spid="_x0000_s643073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3074" name="Button 2" hidden="1">
              <a:extLst>
                <a:ext uri="{63B3BB69-23CF-44E3-9099-C40C66FF867C}">
                  <a14:compatExt spid="_x0000_s643074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2747,5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4097" name="Button 1" hidden="1">
              <a:extLst>
                <a:ext uri="{63B3BB69-23CF-44E3-9099-C40C66FF867C}">
                  <a14:compatExt spid="_x0000_s644097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4098" name="Button 2" hidden="1">
              <a:extLst>
                <a:ext uri="{63B3BB69-23CF-44E3-9099-C40C66FF867C}">
                  <a14:compatExt spid="_x0000_s644098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2651,25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5121" name="Button 1" hidden="1">
              <a:extLst>
                <a:ext uri="{63B3BB69-23CF-44E3-9099-C40C66FF867C}">
                  <a14:compatExt spid="_x0000_s645121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5122" name="Button 2" hidden="1">
              <a:extLst>
                <a:ext uri="{63B3BB69-23CF-44E3-9099-C40C66FF867C}">
                  <a14:compatExt spid="_x0000_s645122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3628,25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6145" name="Button 1" hidden="1">
              <a:extLst>
                <a:ext uri="{63B3BB69-23CF-44E3-9099-C40C66FF867C}">
                  <a14:compatExt spid="_x0000_s64614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6146" name="Button 2" hidden="1">
              <a:extLst>
                <a:ext uri="{63B3BB69-23CF-44E3-9099-C40C66FF867C}">
                  <a14:compatExt spid="_x0000_s64614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3554,75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7169" name="Button 1" hidden="1">
              <a:extLst>
                <a:ext uri="{63B3BB69-23CF-44E3-9099-C40C66FF867C}">
                  <a14:compatExt spid="_x0000_s647169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7170" name="Button 2" hidden="1">
              <a:extLst>
                <a:ext uri="{63B3BB69-23CF-44E3-9099-C40C66FF867C}">
                  <a14:compatExt spid="_x0000_s647170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252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8193" name="Button 1" hidden="1">
              <a:extLst>
                <a:ext uri="{63B3BB69-23CF-44E3-9099-C40C66FF867C}">
                  <a14:compatExt spid="_x0000_s648193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8194" name="Button 2" hidden="1">
              <a:extLst>
                <a:ext uri="{63B3BB69-23CF-44E3-9099-C40C66FF867C}">
                  <a14:compatExt spid="_x0000_s648194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759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9217" name="Button 1" hidden="1">
              <a:extLst>
                <a:ext uri="{63B3BB69-23CF-44E3-9099-C40C66FF867C}">
                  <a14:compatExt spid="_x0000_s649217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9218" name="Button 2" hidden="1">
              <a:extLst>
                <a:ext uri="{63B3BB69-23CF-44E3-9099-C40C66FF867C}">
                  <a14:compatExt spid="_x0000_s649218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818,5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50241" name="Button 1" hidden="1">
              <a:extLst>
                <a:ext uri="{63B3BB69-23CF-44E3-9099-C40C66FF867C}">
                  <a14:compatExt spid="_x0000_s650241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50242" name="Button 2" hidden="1">
              <a:extLst>
                <a:ext uri="{63B3BB69-23CF-44E3-9099-C40C66FF867C}">
                  <a14:compatExt spid="_x0000_s650242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5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7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8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10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omments" Target="../comments11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12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13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omments" Target="../comments14.xml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82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1" max="1" width="10.7109375" style="125" bestFit="1" customWidth="1"/>
    <col min="2" max="2" width="7.42578125" style="125" bestFit="1" customWidth="1"/>
    <col min="3" max="3" width="6" style="125" bestFit="1" customWidth="1"/>
    <col min="4" max="5" width="9.140625" style="125" bestFit="1" customWidth="1"/>
    <col min="6" max="6" width="6.42578125" style="125" bestFit="1" customWidth="1"/>
    <col min="7" max="7" width="51" style="127" customWidth="1"/>
    <col min="8" max="8" width="6.140625" style="125" bestFit="1" customWidth="1"/>
    <col min="9" max="9" width="11.140625" style="125" bestFit="1" customWidth="1"/>
    <col min="10" max="10" width="8.28515625" style="125" bestFit="1" customWidth="1"/>
    <col min="11" max="11" width="11.42578125" style="125"/>
    <col min="12" max="12" width="8.85546875" style="125" bestFit="1" customWidth="1"/>
    <col min="13" max="13" width="13" style="125" bestFit="1" customWidth="1"/>
    <col min="14" max="14" width="5.5703125" style="125" bestFit="1" customWidth="1"/>
    <col min="15" max="15" width="10.140625" style="125" bestFit="1" customWidth="1"/>
    <col min="16" max="16384" width="11.42578125" style="125"/>
  </cols>
  <sheetData>
    <row r="1" spans="1:34" ht="45" x14ac:dyDescent="0.25">
      <c r="A1" s="146" t="s">
        <v>134</v>
      </c>
      <c r="B1" s="146" t="s">
        <v>135</v>
      </c>
      <c r="C1" s="146" t="s">
        <v>136</v>
      </c>
      <c r="D1" s="128" t="s">
        <v>55</v>
      </c>
      <c r="E1" s="128" t="s">
        <v>56</v>
      </c>
      <c r="F1" s="128" t="s">
        <v>57</v>
      </c>
      <c r="G1" s="128" t="s">
        <v>58</v>
      </c>
      <c r="H1" s="128" t="s">
        <v>59</v>
      </c>
      <c r="I1" s="128" t="s">
        <v>60</v>
      </c>
      <c r="J1" s="128" t="s">
        <v>61</v>
      </c>
      <c r="K1" s="129" t="s">
        <v>62</v>
      </c>
      <c r="L1" s="129" t="s">
        <v>63</v>
      </c>
      <c r="M1" s="129" t="s">
        <v>64</v>
      </c>
      <c r="N1" s="129" t="s">
        <v>65</v>
      </c>
      <c r="O1" s="128" t="s">
        <v>66</v>
      </c>
      <c r="P1" s="128" t="s">
        <v>67</v>
      </c>
      <c r="Q1" s="128" t="s">
        <v>68</v>
      </c>
      <c r="R1" s="128" t="s">
        <v>69</v>
      </c>
      <c r="S1" s="128" t="s">
        <v>70</v>
      </c>
      <c r="T1" s="128" t="s">
        <v>71</v>
      </c>
      <c r="U1" s="128" t="s">
        <v>72</v>
      </c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ht="15.75" x14ac:dyDescent="0.25">
      <c r="A2" s="126">
        <v>44273</v>
      </c>
      <c r="B2" s="125" t="s">
        <v>2</v>
      </c>
      <c r="C2" s="148">
        <v>1</v>
      </c>
      <c r="D2" s="131" t="s">
        <v>73</v>
      </c>
      <c r="E2" s="132" t="s">
        <v>74</v>
      </c>
      <c r="F2" s="133" t="s">
        <v>75</v>
      </c>
      <c r="G2" s="134" t="s">
        <v>76</v>
      </c>
      <c r="H2" s="135">
        <v>2.41</v>
      </c>
      <c r="I2" s="136">
        <v>300</v>
      </c>
      <c r="J2" s="136">
        <v>0</v>
      </c>
      <c r="K2" s="137" t="s">
        <v>77</v>
      </c>
      <c r="L2" s="137" t="s">
        <v>78</v>
      </c>
      <c r="M2" s="137" t="s">
        <v>79</v>
      </c>
      <c r="N2" s="137">
        <v>2025</v>
      </c>
      <c r="O2" s="138">
        <v>150</v>
      </c>
      <c r="P2" s="130"/>
      <c r="Q2" s="130"/>
      <c r="R2" s="130"/>
      <c r="S2" s="130"/>
      <c r="T2" s="139"/>
      <c r="U2" s="140" t="s">
        <v>80</v>
      </c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</row>
    <row r="3" spans="1:34" ht="15.75" x14ac:dyDescent="0.25">
      <c r="A3" s="126">
        <v>44273</v>
      </c>
      <c r="B3" s="125" t="s">
        <v>2</v>
      </c>
      <c r="C3" s="148">
        <v>2</v>
      </c>
      <c r="D3" s="131" t="s">
        <v>73</v>
      </c>
      <c r="E3" s="132" t="s">
        <v>82</v>
      </c>
      <c r="F3" s="133" t="s">
        <v>83</v>
      </c>
      <c r="G3" s="134" t="s">
        <v>84</v>
      </c>
      <c r="H3" s="135">
        <v>60.17</v>
      </c>
      <c r="I3" s="136">
        <v>320</v>
      </c>
      <c r="J3" s="136"/>
      <c r="K3" s="137" t="s">
        <v>85</v>
      </c>
      <c r="L3" s="137" t="s">
        <v>78</v>
      </c>
      <c r="M3" s="137" t="s">
        <v>86</v>
      </c>
      <c r="N3" s="137">
        <v>2025</v>
      </c>
      <c r="O3" s="138">
        <v>5000</v>
      </c>
      <c r="P3" s="130"/>
      <c r="Q3" s="130"/>
      <c r="R3" s="130"/>
      <c r="S3" s="130"/>
      <c r="T3" s="139"/>
      <c r="U3" s="140" t="s">
        <v>80</v>
      </c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</row>
    <row r="4" spans="1:34" ht="25.5" x14ac:dyDescent="0.25">
      <c r="A4" s="126">
        <v>44273</v>
      </c>
      <c r="B4" s="125" t="s">
        <v>2</v>
      </c>
      <c r="C4" s="148" t="s">
        <v>124</v>
      </c>
      <c r="D4" s="131" t="s">
        <v>88</v>
      </c>
      <c r="E4" s="132" t="s">
        <v>89</v>
      </c>
      <c r="F4" s="133" t="s">
        <v>90</v>
      </c>
      <c r="G4" s="134" t="s">
        <v>91</v>
      </c>
      <c r="H4" s="135">
        <v>0.12</v>
      </c>
      <c r="I4" s="136">
        <v>650</v>
      </c>
      <c r="J4" s="136"/>
      <c r="K4" s="137" t="s">
        <v>92</v>
      </c>
      <c r="L4" s="137"/>
      <c r="M4" s="137" t="s">
        <v>93</v>
      </c>
      <c r="N4" s="137">
        <v>2025</v>
      </c>
      <c r="O4" s="138">
        <v>651</v>
      </c>
      <c r="P4" s="130"/>
      <c r="Q4" s="130"/>
      <c r="R4" s="130"/>
      <c r="S4" s="130"/>
      <c r="T4" s="139"/>
      <c r="U4" s="140" t="s">
        <v>94</v>
      </c>
      <c r="V4" s="141"/>
      <c r="W4" s="141"/>
      <c r="X4" s="141"/>
      <c r="Y4" s="141"/>
      <c r="Z4" s="141"/>
      <c r="AA4" s="141"/>
      <c r="AB4" s="141"/>
      <c r="AC4" s="141"/>
      <c r="AD4" s="143"/>
      <c r="AE4" s="141"/>
      <c r="AF4" s="143"/>
      <c r="AG4" s="141"/>
      <c r="AH4" s="141"/>
    </row>
    <row r="5" spans="1:34" ht="25.5" x14ac:dyDescent="0.25">
      <c r="A5" s="126">
        <v>44273</v>
      </c>
      <c r="B5" s="125" t="s">
        <v>2</v>
      </c>
      <c r="C5" s="148" t="s">
        <v>125</v>
      </c>
      <c r="D5" s="131" t="s">
        <v>88</v>
      </c>
      <c r="E5" s="132" t="s">
        <v>89</v>
      </c>
      <c r="F5" s="133" t="s">
        <v>90</v>
      </c>
      <c r="G5" s="134" t="s">
        <v>91</v>
      </c>
      <c r="H5" s="135">
        <v>0.12</v>
      </c>
      <c r="I5" s="136"/>
      <c r="J5" s="136">
        <v>600</v>
      </c>
      <c r="K5" s="137" t="s">
        <v>92</v>
      </c>
      <c r="L5" s="137"/>
      <c r="M5" s="137" t="s">
        <v>93</v>
      </c>
      <c r="N5" s="137">
        <v>2025</v>
      </c>
      <c r="O5" s="138">
        <v>651</v>
      </c>
      <c r="P5" s="130"/>
      <c r="Q5" s="130"/>
      <c r="R5" s="130"/>
      <c r="S5" s="130"/>
      <c r="T5" s="139"/>
      <c r="U5" s="140" t="s">
        <v>94</v>
      </c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</row>
    <row r="6" spans="1:34" ht="15.75" x14ac:dyDescent="0.25">
      <c r="A6" s="126">
        <v>44273</v>
      </c>
      <c r="B6" s="125" t="s">
        <v>2</v>
      </c>
      <c r="C6" s="148">
        <v>4</v>
      </c>
      <c r="D6" s="131" t="s">
        <v>88</v>
      </c>
      <c r="E6" s="132" t="s">
        <v>95</v>
      </c>
      <c r="F6" s="133" t="s">
        <v>96</v>
      </c>
      <c r="G6" s="134" t="s">
        <v>97</v>
      </c>
      <c r="H6" s="135">
        <v>1.34</v>
      </c>
      <c r="I6" s="136">
        <v>700</v>
      </c>
      <c r="J6" s="136">
        <v>0</v>
      </c>
      <c r="K6" s="137" t="s">
        <v>98</v>
      </c>
      <c r="L6" s="137"/>
      <c r="M6" s="137" t="s">
        <v>99</v>
      </c>
      <c r="N6" s="137">
        <v>2025</v>
      </c>
      <c r="O6" s="138">
        <v>899</v>
      </c>
      <c r="P6" s="130"/>
      <c r="Q6" s="130"/>
      <c r="R6" s="130"/>
      <c r="S6" s="130"/>
      <c r="T6" s="139"/>
      <c r="U6" s="140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3"/>
      <c r="AG6" s="141"/>
      <c r="AH6" s="141"/>
    </row>
    <row r="7" spans="1:34" ht="25.5" x14ac:dyDescent="0.25">
      <c r="A7" s="126">
        <v>44273</v>
      </c>
      <c r="B7" s="125" t="s">
        <v>2</v>
      </c>
      <c r="C7" s="148" t="s">
        <v>126</v>
      </c>
      <c r="D7" s="131" t="s">
        <v>88</v>
      </c>
      <c r="E7" s="132" t="s">
        <v>100</v>
      </c>
      <c r="F7" s="133" t="s">
        <v>101</v>
      </c>
      <c r="G7" s="134" t="s">
        <v>102</v>
      </c>
      <c r="H7" s="135">
        <v>3.24</v>
      </c>
      <c r="I7" s="136">
        <v>1300</v>
      </c>
      <c r="J7" s="136"/>
      <c r="K7" s="137" t="s">
        <v>103</v>
      </c>
      <c r="L7" s="137" t="s">
        <v>104</v>
      </c>
      <c r="M7" s="137" t="s">
        <v>79</v>
      </c>
      <c r="N7" s="137">
        <v>2025</v>
      </c>
      <c r="O7" s="138">
        <v>1767</v>
      </c>
      <c r="P7" s="130"/>
      <c r="Q7" s="130"/>
      <c r="R7" s="130"/>
      <c r="S7" s="130"/>
      <c r="T7" s="139"/>
      <c r="U7" s="140" t="s">
        <v>94</v>
      </c>
      <c r="V7" s="141"/>
      <c r="W7" s="141"/>
      <c r="X7" s="141"/>
      <c r="Y7" s="141"/>
      <c r="Z7" s="141"/>
      <c r="AA7" s="141"/>
      <c r="AB7" s="141"/>
      <c r="AC7" s="141"/>
      <c r="AD7" s="143"/>
      <c r="AE7" s="141"/>
      <c r="AF7" s="143"/>
      <c r="AG7" s="141"/>
      <c r="AH7" s="141"/>
    </row>
    <row r="8" spans="1:34" ht="25.5" x14ac:dyDescent="0.25">
      <c r="A8" s="126">
        <v>44273</v>
      </c>
      <c r="B8" s="125" t="s">
        <v>2</v>
      </c>
      <c r="C8" s="148" t="s">
        <v>127</v>
      </c>
      <c r="D8" s="131" t="s">
        <v>88</v>
      </c>
      <c r="E8" s="132" t="s">
        <v>100</v>
      </c>
      <c r="F8" s="133" t="s">
        <v>101</v>
      </c>
      <c r="G8" s="134" t="s">
        <v>102</v>
      </c>
      <c r="H8" s="135">
        <v>3.24</v>
      </c>
      <c r="I8" s="136"/>
      <c r="J8" s="136">
        <v>1300</v>
      </c>
      <c r="K8" s="137" t="s">
        <v>103</v>
      </c>
      <c r="L8" s="137" t="s">
        <v>104</v>
      </c>
      <c r="M8" s="137" t="s">
        <v>79</v>
      </c>
      <c r="N8" s="137">
        <v>2025</v>
      </c>
      <c r="O8" s="138">
        <v>1767</v>
      </c>
      <c r="P8" s="130"/>
      <c r="Q8" s="130"/>
      <c r="R8" s="130"/>
      <c r="S8" s="130"/>
      <c r="T8" s="139"/>
      <c r="U8" s="140" t="s">
        <v>94</v>
      </c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3"/>
      <c r="AG8" s="141"/>
      <c r="AH8" s="141"/>
    </row>
    <row r="9" spans="1:34" ht="25.5" x14ac:dyDescent="0.25">
      <c r="A9" s="126">
        <v>44273</v>
      </c>
      <c r="B9" s="125" t="s">
        <v>2</v>
      </c>
      <c r="C9" s="148" t="s">
        <v>128</v>
      </c>
      <c r="D9" s="131" t="s">
        <v>88</v>
      </c>
      <c r="E9" s="132" t="s">
        <v>105</v>
      </c>
      <c r="F9" s="133" t="s">
        <v>106</v>
      </c>
      <c r="G9" s="134" t="s">
        <v>107</v>
      </c>
      <c r="H9" s="135">
        <v>2.75</v>
      </c>
      <c r="I9" s="136">
        <v>600</v>
      </c>
      <c r="J9" s="136"/>
      <c r="K9" s="137" t="s">
        <v>108</v>
      </c>
      <c r="L9" s="137" t="s">
        <v>104</v>
      </c>
      <c r="M9" s="137" t="s">
        <v>79</v>
      </c>
      <c r="N9" s="137">
        <v>2025</v>
      </c>
      <c r="O9" s="138">
        <v>2830</v>
      </c>
      <c r="P9" s="130"/>
      <c r="Q9" s="130"/>
      <c r="R9" s="130"/>
      <c r="S9" s="130"/>
      <c r="T9" s="139"/>
      <c r="U9" s="140" t="s">
        <v>94</v>
      </c>
      <c r="V9" s="141"/>
      <c r="W9" s="141"/>
      <c r="X9" s="141"/>
      <c r="Y9" s="141"/>
      <c r="Z9" s="141"/>
      <c r="AA9" s="141"/>
      <c r="AB9" s="141"/>
      <c r="AC9" s="143"/>
      <c r="AD9" s="141"/>
      <c r="AE9" s="141"/>
      <c r="AF9" s="141"/>
      <c r="AG9" s="141"/>
      <c r="AH9" s="141"/>
    </row>
    <row r="10" spans="1:34" ht="25.5" x14ac:dyDescent="0.25">
      <c r="A10" s="126">
        <v>44273</v>
      </c>
      <c r="B10" s="125" t="s">
        <v>2</v>
      </c>
      <c r="C10" s="148" t="s">
        <v>129</v>
      </c>
      <c r="D10" s="131" t="s">
        <v>88</v>
      </c>
      <c r="E10" s="132" t="s">
        <v>105</v>
      </c>
      <c r="F10" s="133" t="s">
        <v>106</v>
      </c>
      <c r="G10" s="134" t="s">
        <v>107</v>
      </c>
      <c r="H10" s="135">
        <v>2.75</v>
      </c>
      <c r="I10" s="136"/>
      <c r="J10" s="136">
        <v>1300</v>
      </c>
      <c r="K10" s="137" t="s">
        <v>108</v>
      </c>
      <c r="L10" s="137" t="s">
        <v>104</v>
      </c>
      <c r="M10" s="137" t="s">
        <v>79</v>
      </c>
      <c r="N10" s="137">
        <v>2025</v>
      </c>
      <c r="O10" s="138">
        <v>2830</v>
      </c>
      <c r="P10" s="130"/>
      <c r="R10" s="130"/>
      <c r="S10" s="130"/>
      <c r="T10" s="139"/>
      <c r="U10" s="140" t="s">
        <v>94</v>
      </c>
      <c r="V10" s="143"/>
      <c r="W10" s="143"/>
      <c r="X10" s="143"/>
      <c r="Y10" s="143"/>
      <c r="Z10" s="143"/>
      <c r="AA10" s="143"/>
      <c r="AB10" s="143"/>
      <c r="AC10" s="141"/>
      <c r="AD10" s="143"/>
      <c r="AE10" s="141"/>
      <c r="AF10" s="143"/>
      <c r="AG10" s="141"/>
      <c r="AH10" s="141"/>
    </row>
    <row r="11" spans="1:34" ht="25.5" x14ac:dyDescent="0.25">
      <c r="A11" s="126">
        <v>44273</v>
      </c>
      <c r="B11" s="125" t="s">
        <v>2</v>
      </c>
      <c r="C11" s="148" t="s">
        <v>130</v>
      </c>
      <c r="D11" s="131" t="s">
        <v>88</v>
      </c>
      <c r="E11" s="132" t="s">
        <v>109</v>
      </c>
      <c r="F11" s="133" t="s">
        <v>110</v>
      </c>
      <c r="G11" s="134" t="s">
        <v>111</v>
      </c>
      <c r="H11" s="135">
        <v>2.4500000000000002</v>
      </c>
      <c r="I11" s="136">
        <v>700</v>
      </c>
      <c r="J11" s="136"/>
      <c r="K11" s="137" t="s">
        <v>112</v>
      </c>
      <c r="L11" s="137" t="s">
        <v>104</v>
      </c>
      <c r="M11" s="137" t="s">
        <v>79</v>
      </c>
      <c r="N11" s="137">
        <v>2025</v>
      </c>
      <c r="O11" s="138">
        <v>3714</v>
      </c>
      <c r="P11" s="130"/>
      <c r="Q11" s="130"/>
      <c r="R11" s="130"/>
      <c r="S11" s="130"/>
      <c r="T11" s="139"/>
      <c r="U11" s="140" t="s">
        <v>94</v>
      </c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3"/>
      <c r="AG11" s="141"/>
      <c r="AH11" s="141"/>
    </row>
    <row r="12" spans="1:34" ht="25.5" x14ac:dyDescent="0.25">
      <c r="A12" s="126">
        <v>44273</v>
      </c>
      <c r="B12" s="125" t="s">
        <v>2</v>
      </c>
      <c r="C12" s="148" t="s">
        <v>131</v>
      </c>
      <c r="D12" s="131" t="s">
        <v>88</v>
      </c>
      <c r="E12" s="132" t="s">
        <v>109</v>
      </c>
      <c r="F12" s="133" t="s">
        <v>110</v>
      </c>
      <c r="G12" s="134" t="s">
        <v>111</v>
      </c>
      <c r="H12" s="135">
        <v>2.4500000000000002</v>
      </c>
      <c r="I12" s="136"/>
      <c r="J12" s="136">
        <v>1300</v>
      </c>
      <c r="K12" s="137" t="s">
        <v>112</v>
      </c>
      <c r="L12" s="137" t="s">
        <v>104</v>
      </c>
      <c r="M12" s="137" t="s">
        <v>79</v>
      </c>
      <c r="N12" s="137">
        <v>2025</v>
      </c>
      <c r="O12" s="138">
        <v>3714</v>
      </c>
      <c r="P12" s="130"/>
      <c r="Q12" s="130"/>
      <c r="R12" s="130"/>
      <c r="S12" s="130"/>
      <c r="T12" s="139"/>
      <c r="U12" s="140" t="s">
        <v>94</v>
      </c>
      <c r="V12" s="141"/>
      <c r="W12" s="141"/>
      <c r="X12" s="141"/>
      <c r="Y12" s="141"/>
      <c r="Z12" s="141"/>
      <c r="AA12" s="141"/>
      <c r="AB12" s="141"/>
      <c r="AC12" s="141"/>
      <c r="AD12" s="143"/>
      <c r="AE12" s="141"/>
      <c r="AF12" s="143"/>
      <c r="AG12" s="141"/>
      <c r="AH12" s="141"/>
    </row>
    <row r="13" spans="1:34" ht="25.5" x14ac:dyDescent="0.25">
      <c r="A13" s="126">
        <v>44273</v>
      </c>
      <c r="B13" s="125" t="s">
        <v>2</v>
      </c>
      <c r="C13" s="148">
        <v>8</v>
      </c>
      <c r="D13" s="131" t="s">
        <v>88</v>
      </c>
      <c r="E13" s="132" t="s">
        <v>113</v>
      </c>
      <c r="F13" s="133" t="s">
        <v>114</v>
      </c>
      <c r="G13" s="134" t="s">
        <v>115</v>
      </c>
      <c r="H13" s="135">
        <v>1.3</v>
      </c>
      <c r="I13" s="136">
        <v>500</v>
      </c>
      <c r="J13" s="136">
        <v>0</v>
      </c>
      <c r="K13" s="137" t="s">
        <v>116</v>
      </c>
      <c r="L13" s="137" t="s">
        <v>117</v>
      </c>
      <c r="M13" s="137" t="s">
        <v>118</v>
      </c>
      <c r="N13" s="137">
        <v>2025</v>
      </c>
      <c r="O13" s="138">
        <v>447</v>
      </c>
      <c r="P13" s="130"/>
      <c r="Q13" s="130"/>
      <c r="R13" s="130"/>
      <c r="S13" s="130"/>
      <c r="T13" s="139"/>
      <c r="U13" s="140" t="s">
        <v>94</v>
      </c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3"/>
      <c r="AG13" s="141"/>
      <c r="AH13" s="141"/>
    </row>
    <row r="14" spans="1:34" ht="25.5" x14ac:dyDescent="0.25">
      <c r="A14" s="126">
        <v>44273</v>
      </c>
      <c r="B14" s="125" t="s">
        <v>2</v>
      </c>
      <c r="C14" s="148" t="s">
        <v>132</v>
      </c>
      <c r="D14" s="131" t="s">
        <v>88</v>
      </c>
      <c r="E14" s="132" t="s">
        <v>119</v>
      </c>
      <c r="F14" s="133" t="s">
        <v>120</v>
      </c>
      <c r="G14" s="134" t="s">
        <v>121</v>
      </c>
      <c r="H14" s="135">
        <v>2.38</v>
      </c>
      <c r="I14" s="136">
        <v>1000</v>
      </c>
      <c r="J14" s="136"/>
      <c r="K14" s="137" t="s">
        <v>122</v>
      </c>
      <c r="L14" s="137" t="s">
        <v>104</v>
      </c>
      <c r="M14" s="137" t="s">
        <v>79</v>
      </c>
      <c r="N14" s="137">
        <v>2025</v>
      </c>
      <c r="O14" s="138">
        <v>878</v>
      </c>
      <c r="P14" s="130"/>
      <c r="Q14" s="130"/>
      <c r="R14" s="130"/>
      <c r="S14" s="130"/>
      <c r="T14" s="139"/>
      <c r="U14" s="140" t="s">
        <v>94</v>
      </c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</row>
    <row r="15" spans="1:34" ht="25.5" x14ac:dyDescent="0.25">
      <c r="A15" s="126">
        <v>44273</v>
      </c>
      <c r="B15" s="125" t="s">
        <v>2</v>
      </c>
      <c r="C15" s="148" t="s">
        <v>133</v>
      </c>
      <c r="D15" s="131" t="s">
        <v>88</v>
      </c>
      <c r="E15" s="132" t="s">
        <v>119</v>
      </c>
      <c r="F15" s="133" t="s">
        <v>120</v>
      </c>
      <c r="G15" s="134" t="s">
        <v>121</v>
      </c>
      <c r="H15" s="135">
        <v>2.38</v>
      </c>
      <c r="I15" s="136"/>
      <c r="J15" s="136">
        <v>500</v>
      </c>
      <c r="K15" s="137" t="s">
        <v>122</v>
      </c>
      <c r="L15" s="137" t="s">
        <v>104</v>
      </c>
      <c r="M15" s="137" t="s">
        <v>79</v>
      </c>
      <c r="N15" s="137">
        <v>2025</v>
      </c>
      <c r="O15" s="138">
        <v>878</v>
      </c>
      <c r="P15" s="130"/>
      <c r="Q15" s="130"/>
      <c r="R15" s="130"/>
      <c r="S15" s="130"/>
      <c r="T15" s="139"/>
      <c r="U15" s="140" t="s">
        <v>94</v>
      </c>
      <c r="V15" s="141"/>
      <c r="W15" s="141"/>
      <c r="X15" s="141"/>
      <c r="Y15" s="141"/>
      <c r="Z15" s="141"/>
      <c r="AA15" s="141"/>
      <c r="AB15" s="141"/>
      <c r="AC15" s="40"/>
      <c r="AD15" s="40"/>
      <c r="AE15" s="40"/>
      <c r="AF15" s="40"/>
      <c r="AG15" s="40"/>
      <c r="AH15" s="40"/>
    </row>
    <row r="16" spans="1:34" x14ac:dyDescent="0.25">
      <c r="A16" s="126"/>
      <c r="C16" s="147"/>
      <c r="D16" s="40"/>
      <c r="E16" s="40"/>
      <c r="F16" s="40"/>
      <c r="G16" s="142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</row>
    <row r="17" spans="1:34" x14ac:dyDescent="0.25">
      <c r="A17" s="126"/>
      <c r="C17" s="147"/>
      <c r="D17" s="40"/>
      <c r="E17" s="40"/>
      <c r="F17" s="40"/>
      <c r="G17" s="142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</row>
    <row r="18" spans="1:34" x14ac:dyDescent="0.25">
      <c r="A18" s="126"/>
      <c r="C18" s="147"/>
      <c r="D18" s="40"/>
      <c r="E18" s="40"/>
      <c r="F18" s="40"/>
      <c r="G18" s="142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</row>
    <row r="19" spans="1:34" x14ac:dyDescent="0.25">
      <c r="A19" s="126"/>
      <c r="C19" s="147"/>
      <c r="D19" s="40"/>
      <c r="E19" s="40"/>
      <c r="F19" s="40"/>
      <c r="G19" s="142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</row>
    <row r="20" spans="1:34" x14ac:dyDescent="0.25">
      <c r="A20" s="126"/>
      <c r="C20" s="147"/>
      <c r="D20" s="40"/>
      <c r="E20" s="40"/>
      <c r="F20" s="40"/>
      <c r="G20" s="142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x14ac:dyDescent="0.25">
      <c r="A21" s="126"/>
      <c r="C21" s="147"/>
      <c r="D21" s="40"/>
      <c r="E21" s="40"/>
      <c r="F21" s="40"/>
      <c r="G21" s="142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</row>
    <row r="22" spans="1:34" x14ac:dyDescent="0.25">
      <c r="A22" s="126"/>
      <c r="C22" s="147"/>
      <c r="D22" s="40"/>
      <c r="E22" s="40"/>
      <c r="F22" s="40"/>
      <c r="G22" s="142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</row>
    <row r="23" spans="1:34" x14ac:dyDescent="0.25">
      <c r="A23" s="126"/>
      <c r="C23" s="147"/>
      <c r="D23" s="40"/>
      <c r="E23" s="40"/>
      <c r="F23" s="40"/>
      <c r="G23" s="142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</row>
    <row r="24" spans="1:34" x14ac:dyDescent="0.25">
      <c r="A24" s="126"/>
      <c r="C24" s="147"/>
      <c r="D24" s="40"/>
      <c r="E24" s="40"/>
      <c r="F24" s="40"/>
      <c r="G24" s="142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</row>
    <row r="25" spans="1:34" x14ac:dyDescent="0.25">
      <c r="A25" s="126"/>
      <c r="C25" s="147"/>
      <c r="D25" s="40"/>
      <c r="E25" s="40"/>
      <c r="F25" s="40"/>
      <c r="G25" s="142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</row>
    <row r="26" spans="1:34" x14ac:dyDescent="0.25">
      <c r="A26" s="126"/>
      <c r="C26" s="147"/>
      <c r="D26" s="40"/>
      <c r="E26" s="40"/>
      <c r="F26" s="40"/>
      <c r="G26" s="142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</row>
    <row r="27" spans="1:34" x14ac:dyDescent="0.25">
      <c r="C27" s="147"/>
      <c r="D27" s="40"/>
      <c r="E27" s="40"/>
      <c r="F27" s="40"/>
      <c r="G27" s="142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</row>
    <row r="28" spans="1:34" x14ac:dyDescent="0.25">
      <c r="C28" s="147"/>
      <c r="D28" s="40"/>
      <c r="E28" s="40"/>
      <c r="F28" s="40"/>
      <c r="G28" s="142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</row>
    <row r="29" spans="1:34" x14ac:dyDescent="0.25">
      <c r="C29" s="147"/>
      <c r="D29" s="40"/>
      <c r="E29" s="40"/>
      <c r="F29" s="40"/>
      <c r="G29" s="142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x14ac:dyDescent="0.25">
      <c r="C30" s="147"/>
      <c r="D30" s="40"/>
      <c r="E30" s="40"/>
      <c r="F30" s="40"/>
      <c r="G30" s="142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</row>
    <row r="31" spans="1:34" x14ac:dyDescent="0.25">
      <c r="C31" s="147"/>
      <c r="D31" s="40"/>
      <c r="E31" s="40"/>
      <c r="F31" s="40"/>
      <c r="G31" s="142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</row>
    <row r="32" spans="1:34" x14ac:dyDescent="0.25">
      <c r="C32" s="147"/>
      <c r="D32" s="40"/>
      <c r="E32" s="40"/>
      <c r="F32" s="40"/>
      <c r="G32" s="142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</row>
    <row r="33" spans="3:34" x14ac:dyDescent="0.25">
      <c r="C33" s="147"/>
      <c r="D33" s="40"/>
      <c r="E33" s="40"/>
      <c r="F33" s="40"/>
      <c r="G33" s="142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</row>
    <row r="34" spans="3:34" x14ac:dyDescent="0.25">
      <c r="C34" s="147"/>
      <c r="D34" s="40"/>
      <c r="E34" s="40"/>
      <c r="F34" s="40"/>
      <c r="G34" s="142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</row>
    <row r="35" spans="3:34" x14ac:dyDescent="0.25">
      <c r="C35" s="147"/>
      <c r="D35" s="40"/>
      <c r="E35" s="40"/>
      <c r="F35" s="40"/>
      <c r="G35" s="142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</row>
    <row r="36" spans="3:34" x14ac:dyDescent="0.25">
      <c r="C36" s="147"/>
      <c r="D36" s="40"/>
      <c r="E36" s="40"/>
      <c r="F36" s="40"/>
      <c r="G36" s="142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</row>
    <row r="37" spans="3:34" x14ac:dyDescent="0.25">
      <c r="C37" s="147"/>
      <c r="D37" s="40"/>
      <c r="E37" s="40"/>
      <c r="F37" s="40"/>
      <c r="G37" s="142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</row>
    <row r="38" spans="3:34" x14ac:dyDescent="0.25">
      <c r="C38" s="147"/>
      <c r="D38" s="40"/>
      <c r="E38" s="40"/>
      <c r="F38" s="40"/>
      <c r="G38" s="142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</row>
    <row r="39" spans="3:34" x14ac:dyDescent="0.25">
      <c r="C39" s="147"/>
      <c r="D39" s="40"/>
      <c r="E39" s="40"/>
      <c r="F39" s="40"/>
      <c r="G39" s="142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</row>
    <row r="40" spans="3:34" x14ac:dyDescent="0.25">
      <c r="C40" s="147"/>
      <c r="D40" s="40"/>
      <c r="E40" s="40"/>
      <c r="F40" s="40"/>
      <c r="G40" s="142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</row>
    <row r="41" spans="3:34" x14ac:dyDescent="0.25">
      <c r="C41" s="147"/>
      <c r="D41" s="40"/>
      <c r="E41" s="40"/>
      <c r="F41" s="40"/>
      <c r="G41" s="142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</row>
    <row r="42" spans="3:34" x14ac:dyDescent="0.25">
      <c r="C42" s="147"/>
      <c r="D42" s="40"/>
      <c r="E42" s="40"/>
      <c r="F42" s="40"/>
      <c r="G42" s="142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</row>
    <row r="43" spans="3:34" x14ac:dyDescent="0.25">
      <c r="C43" s="147"/>
      <c r="D43" s="40"/>
      <c r="E43" s="40"/>
      <c r="F43" s="40"/>
      <c r="G43" s="142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</row>
    <row r="44" spans="3:34" x14ac:dyDescent="0.25">
      <c r="C44" s="147"/>
      <c r="D44" s="40"/>
      <c r="E44" s="40"/>
      <c r="F44" s="40"/>
      <c r="G44" s="142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3:34" x14ac:dyDescent="0.25">
      <c r="C45" s="147"/>
      <c r="D45" s="40"/>
      <c r="E45" s="40"/>
      <c r="F45" s="40"/>
      <c r="G45" s="142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</row>
    <row r="46" spans="3:34" x14ac:dyDescent="0.25">
      <c r="C46" s="147"/>
      <c r="D46" s="40"/>
      <c r="E46" s="40"/>
      <c r="F46" s="40"/>
      <c r="G46" s="142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</row>
    <row r="47" spans="3:34" x14ac:dyDescent="0.25">
      <c r="C47" s="147"/>
      <c r="D47" s="40"/>
      <c r="E47" s="40"/>
      <c r="F47" s="40"/>
      <c r="G47" s="142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</row>
    <row r="48" spans="3:34" x14ac:dyDescent="0.25">
      <c r="C48" s="147"/>
      <c r="D48" s="40"/>
      <c r="E48" s="40"/>
      <c r="F48" s="40"/>
      <c r="G48" s="142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</row>
    <row r="49" spans="3:34" x14ac:dyDescent="0.25">
      <c r="C49" s="147"/>
      <c r="D49" s="40"/>
      <c r="E49" s="40"/>
      <c r="F49" s="40"/>
      <c r="G49" s="142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</row>
    <row r="50" spans="3:34" x14ac:dyDescent="0.25">
      <c r="C50" s="147"/>
      <c r="D50" s="40"/>
      <c r="E50" s="40"/>
      <c r="F50" s="40"/>
      <c r="G50" s="142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</row>
    <row r="51" spans="3:34" x14ac:dyDescent="0.25">
      <c r="C51" s="147"/>
      <c r="D51" s="40"/>
      <c r="E51" s="40"/>
      <c r="F51" s="40"/>
      <c r="G51" s="142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</row>
    <row r="52" spans="3:34" x14ac:dyDescent="0.25">
      <c r="C52" s="147"/>
      <c r="D52" s="40"/>
      <c r="E52" s="40"/>
      <c r="F52" s="40"/>
      <c r="G52" s="142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</row>
    <row r="53" spans="3:34" x14ac:dyDescent="0.25">
      <c r="C53" s="147"/>
      <c r="D53" s="40"/>
      <c r="E53" s="40"/>
      <c r="F53" s="40"/>
      <c r="G53" s="142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</row>
    <row r="54" spans="3:34" x14ac:dyDescent="0.25">
      <c r="C54" s="147"/>
      <c r="D54" s="40"/>
      <c r="E54" s="40"/>
      <c r="F54" s="40"/>
      <c r="G54" s="142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</row>
    <row r="55" spans="3:34" x14ac:dyDescent="0.25">
      <c r="C55" s="147"/>
      <c r="D55" s="40"/>
      <c r="E55" s="40"/>
      <c r="F55" s="40"/>
      <c r="G55" s="142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</row>
    <row r="56" spans="3:34" x14ac:dyDescent="0.25">
      <c r="C56" s="147"/>
      <c r="D56" s="40"/>
      <c r="E56" s="40"/>
      <c r="F56" s="40"/>
      <c r="G56" s="142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</row>
    <row r="57" spans="3:34" x14ac:dyDescent="0.25">
      <c r="C57" s="147"/>
      <c r="D57" s="40"/>
      <c r="E57" s="40"/>
      <c r="F57" s="40"/>
      <c r="G57" s="142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</row>
    <row r="58" spans="3:34" x14ac:dyDescent="0.25">
      <c r="C58" s="147"/>
      <c r="D58" s="40"/>
      <c r="E58" s="40"/>
      <c r="F58" s="40"/>
      <c r="G58" s="142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</row>
    <row r="59" spans="3:34" x14ac:dyDescent="0.25">
      <c r="C59" s="147"/>
      <c r="D59" s="40"/>
      <c r="E59" s="40"/>
      <c r="F59" s="40"/>
      <c r="G59" s="142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</row>
    <row r="60" spans="3:34" x14ac:dyDescent="0.25">
      <c r="C60" s="147"/>
      <c r="D60" s="40"/>
      <c r="E60" s="40"/>
      <c r="F60" s="40"/>
      <c r="G60" s="142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</row>
    <row r="61" spans="3:34" x14ac:dyDescent="0.25">
      <c r="C61" s="147"/>
      <c r="D61" s="40"/>
      <c r="E61" s="40"/>
      <c r="F61" s="40"/>
      <c r="G61" s="142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</row>
    <row r="62" spans="3:34" x14ac:dyDescent="0.25">
      <c r="C62" s="147"/>
      <c r="D62" s="40"/>
      <c r="E62" s="40"/>
      <c r="F62" s="40"/>
      <c r="G62" s="142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</row>
    <row r="63" spans="3:34" x14ac:dyDescent="0.25">
      <c r="C63" s="147"/>
      <c r="D63" s="40"/>
      <c r="E63" s="40"/>
      <c r="F63" s="40"/>
      <c r="G63" s="142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</row>
    <row r="64" spans="3:34" x14ac:dyDescent="0.25">
      <c r="C64" s="147"/>
      <c r="D64" s="40"/>
      <c r="E64" s="40"/>
      <c r="F64" s="40"/>
      <c r="G64" s="142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</row>
    <row r="65" spans="3:21" x14ac:dyDescent="0.25">
      <c r="C65" s="147"/>
      <c r="D65" s="40"/>
      <c r="E65" s="40"/>
      <c r="F65" s="40"/>
      <c r="G65" s="142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</row>
    <row r="66" spans="3:21" x14ac:dyDescent="0.25">
      <c r="C66" s="147"/>
      <c r="D66" s="40"/>
      <c r="E66" s="40"/>
      <c r="F66" s="40"/>
      <c r="G66" s="142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</row>
    <row r="67" spans="3:21" x14ac:dyDescent="0.25">
      <c r="C67" s="147"/>
      <c r="D67" s="40"/>
      <c r="E67" s="40"/>
      <c r="F67" s="40"/>
      <c r="G67" s="142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</row>
    <row r="68" spans="3:21" x14ac:dyDescent="0.25">
      <c r="C68" s="147"/>
      <c r="D68" s="40"/>
      <c r="E68" s="40"/>
      <c r="F68" s="40"/>
      <c r="G68" s="142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</row>
    <row r="69" spans="3:21" x14ac:dyDescent="0.25">
      <c r="C69" s="147"/>
      <c r="D69" s="40"/>
      <c r="E69" s="40"/>
      <c r="F69" s="40"/>
      <c r="G69" s="142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</row>
    <row r="70" spans="3:21" x14ac:dyDescent="0.25">
      <c r="C70" s="147"/>
      <c r="D70" s="40"/>
      <c r="E70" s="40"/>
      <c r="F70" s="40"/>
      <c r="G70" s="142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</row>
    <row r="71" spans="3:21" x14ac:dyDescent="0.25">
      <c r="C71" s="147"/>
      <c r="D71" s="40"/>
      <c r="E71" s="40"/>
      <c r="F71" s="40"/>
      <c r="G71" s="142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</row>
    <row r="72" spans="3:21" x14ac:dyDescent="0.25">
      <c r="C72" s="147"/>
      <c r="D72" s="40"/>
      <c r="E72" s="40"/>
      <c r="F72" s="40"/>
      <c r="G72" s="142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</row>
    <row r="73" spans="3:21" x14ac:dyDescent="0.25">
      <c r="C73" s="147"/>
      <c r="D73" s="40"/>
      <c r="E73" s="40"/>
      <c r="F73" s="40"/>
      <c r="G73" s="142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</row>
    <row r="74" spans="3:21" x14ac:dyDescent="0.25">
      <c r="C74" s="147"/>
      <c r="D74" s="40"/>
      <c r="E74" s="40"/>
      <c r="F74" s="40"/>
      <c r="G74" s="142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</row>
    <row r="75" spans="3:21" x14ac:dyDescent="0.25">
      <c r="C75" s="147"/>
      <c r="D75" s="40"/>
      <c r="E75" s="40"/>
      <c r="F75" s="40"/>
      <c r="G75" s="142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</row>
    <row r="76" spans="3:21" x14ac:dyDescent="0.25">
      <c r="C76" s="147"/>
      <c r="D76" s="40"/>
      <c r="E76" s="40"/>
      <c r="F76" s="40"/>
      <c r="G76" s="142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</row>
    <row r="77" spans="3:21" x14ac:dyDescent="0.25">
      <c r="C77" s="147"/>
      <c r="D77" s="40"/>
      <c r="E77" s="40"/>
      <c r="F77" s="40"/>
      <c r="G77" s="142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</row>
    <row r="78" spans="3:21" x14ac:dyDescent="0.25">
      <c r="C78" s="147"/>
      <c r="D78" s="40"/>
      <c r="E78" s="40"/>
      <c r="F78" s="40"/>
      <c r="G78" s="142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</row>
    <row r="79" spans="3:21" x14ac:dyDescent="0.25">
      <c r="C79" s="147"/>
      <c r="D79" s="40"/>
      <c r="E79" s="40"/>
      <c r="F79" s="40"/>
      <c r="G79" s="142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</row>
    <row r="80" spans="3:21" x14ac:dyDescent="0.25">
      <c r="C80" s="147"/>
      <c r="D80" s="40"/>
      <c r="E80" s="40"/>
      <c r="F80" s="40"/>
      <c r="G80" s="142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</row>
    <row r="81" spans="3:21" x14ac:dyDescent="0.25">
      <c r="C81" s="147"/>
      <c r="D81" s="40"/>
      <c r="E81" s="40"/>
      <c r="F81" s="40"/>
      <c r="G81" s="142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</row>
    <row r="82" spans="3:21" x14ac:dyDescent="0.25">
      <c r="C82" s="147"/>
      <c r="D82" s="40"/>
      <c r="E82" s="40"/>
      <c r="F82" s="40"/>
      <c r="G82" s="142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</row>
  </sheetData>
  <conditionalFormatting sqref="M2:N3 M6 M13:N14 N4:N9">
    <cfRule type="containsText" dxfId="186" priority="848" operator="containsText" text="2025">
      <formula>NOT(ISERROR(SEARCH("2025",M2)))</formula>
    </cfRule>
  </conditionalFormatting>
  <conditionalFormatting sqref="D6:D7 D9 D13:D14 D2:D4">
    <cfRule type="containsText" dxfId="185" priority="851" operator="containsText" text="couleur">
      <formula>NOT(ISERROR(SEARCH("couleur",D2)))</formula>
    </cfRule>
  </conditionalFormatting>
  <conditionalFormatting sqref="D6:D7 D9 D13:D14 D2:D4">
    <cfRule type="containsText" dxfId="184" priority="850" operator="containsText" text="kraft">
      <formula>NOT(ISERROR(SEARCH("kraft",D2)))</formula>
    </cfRule>
  </conditionalFormatting>
  <conditionalFormatting sqref="M2:N3 M6 M13:N14 N4:N9">
    <cfRule type="containsText" dxfId="183" priority="849" operator="containsText" text="2023">
      <formula>NOT(ISERROR(SEARCH("2023",M2)))</formula>
    </cfRule>
  </conditionalFormatting>
  <conditionalFormatting sqref="N13:N14 N2:N9">
    <cfRule type="cellIs" dxfId="182" priority="847" operator="equal">
      <formula>2023</formula>
    </cfRule>
  </conditionalFormatting>
  <conditionalFormatting sqref="G6:G7 G9 G13:G14 G2:G4">
    <cfRule type="containsText" dxfId="181" priority="846" operator="containsText" text=" NT">
      <formula>NOT(ISERROR(SEARCH(" NT",G2)))</formula>
    </cfRule>
  </conditionalFormatting>
  <conditionalFormatting sqref="G6:G7 G9 G13:G14 G2:G4">
    <cfRule type="containsText" dxfId="180" priority="845" operator="containsText" text=" NT">
      <formula>NOT(ISERROR(SEARCH(" NT",G2)))</formula>
    </cfRule>
  </conditionalFormatting>
  <conditionalFormatting sqref="U6:U7 U9 U13:U14 U2:U4">
    <cfRule type="containsText" dxfId="179" priority="844" operator="containsText" text="NT">
      <formula>NOT(ISERROR(SEARCH("NT",U2)))</formula>
    </cfRule>
  </conditionalFormatting>
  <conditionalFormatting sqref="U6:U7 U9 U13:U14 U2:U4">
    <cfRule type="containsText" dxfId="178" priority="842" operator="containsText" text="PRIORITAIRE">
      <formula>NOT(ISERROR(SEARCH("PRIORITAIRE",U2)))</formula>
    </cfRule>
    <cfRule type="containsText" dxfId="177" priority="843" operator="containsText" text="URGENT">
      <formula>NOT(ISERROR(SEARCH("URGENT",U2)))</formula>
    </cfRule>
  </conditionalFormatting>
  <conditionalFormatting sqref="U6:U7 U9 U13:U14 U2:U4">
    <cfRule type="containsText" dxfId="176" priority="837" operator="containsText" text="ATTENTE SACHETS">
      <formula>NOT(ISERROR(SEARCH("ATTENTE SACHETS",U2)))</formula>
    </cfRule>
    <cfRule type="containsText" dxfId="175" priority="838" operator="containsText" text="ATTENTE SACHETS">
      <formula>NOT(ISERROR(SEARCH("ATTENTE SACHETS",U2)))</formula>
    </cfRule>
    <cfRule type="containsText" dxfId="174" priority="839" operator="containsText" text="URGENT">
      <formula>NOT(ISERROR(SEARCH("URGENT",U2)))</formula>
    </cfRule>
    <cfRule type="containsText" dxfId="173" priority="840" operator="containsText" text="ATTENTE SACHETS">
      <formula>NOT(ISERROR(SEARCH("ATTENTE SACHETS",U2)))</formula>
    </cfRule>
    <cfRule type="containsText" dxfId="172" priority="841" operator="containsText" text="PRIORITAIRE DISTRI">
      <formula>NOT(ISERROR(SEARCH("PRIORITAIRE DISTRI",U2)))</formula>
    </cfRule>
  </conditionalFormatting>
  <conditionalFormatting sqref="M5">
    <cfRule type="containsText" dxfId="171" priority="833" operator="containsText" text="2025">
      <formula>NOT(ISERROR(SEARCH("2025",M5)))</formula>
    </cfRule>
  </conditionalFormatting>
  <conditionalFormatting sqref="D5">
    <cfRule type="containsText" dxfId="170" priority="836" operator="containsText" text="couleur">
      <formula>NOT(ISERROR(SEARCH("couleur",D5)))</formula>
    </cfRule>
  </conditionalFormatting>
  <conditionalFormatting sqref="D5">
    <cfRule type="containsText" dxfId="169" priority="835" operator="containsText" text="kraft">
      <formula>NOT(ISERROR(SEARCH("kraft",D5)))</formula>
    </cfRule>
  </conditionalFormatting>
  <conditionalFormatting sqref="M5">
    <cfRule type="containsText" dxfId="168" priority="834" operator="containsText" text="2023">
      <formula>NOT(ISERROR(SEARCH("2023",M5)))</formula>
    </cfRule>
  </conditionalFormatting>
  <conditionalFormatting sqref="G5">
    <cfRule type="containsText" dxfId="167" priority="831" operator="containsText" text=" NT">
      <formula>NOT(ISERROR(SEARCH(" NT",G5)))</formula>
    </cfRule>
  </conditionalFormatting>
  <conditionalFormatting sqref="G5">
    <cfRule type="containsText" dxfId="166" priority="830" operator="containsText" text=" NT">
      <formula>NOT(ISERROR(SEARCH(" NT",G5)))</formula>
    </cfRule>
  </conditionalFormatting>
  <conditionalFormatting sqref="U5">
    <cfRule type="containsText" dxfId="165" priority="829" operator="containsText" text="NT">
      <formula>NOT(ISERROR(SEARCH("NT",U5)))</formula>
    </cfRule>
  </conditionalFormatting>
  <conditionalFormatting sqref="U5">
    <cfRule type="containsText" dxfId="164" priority="827" operator="containsText" text="PRIORITAIRE">
      <formula>NOT(ISERROR(SEARCH("PRIORITAIRE",U5)))</formula>
    </cfRule>
    <cfRule type="containsText" dxfId="163" priority="828" operator="containsText" text="URGENT">
      <formula>NOT(ISERROR(SEARCH("URGENT",U5)))</formula>
    </cfRule>
  </conditionalFormatting>
  <conditionalFormatting sqref="U5">
    <cfRule type="containsText" dxfId="162" priority="822" operator="containsText" text="ATTENTE SACHETS">
      <formula>NOT(ISERROR(SEARCH("ATTENTE SACHETS",U5)))</formula>
    </cfRule>
    <cfRule type="containsText" dxfId="161" priority="823" operator="containsText" text="ATTENTE SACHETS">
      <formula>NOT(ISERROR(SEARCH("ATTENTE SACHETS",U5)))</formula>
    </cfRule>
    <cfRule type="containsText" dxfId="160" priority="824" operator="containsText" text="URGENT">
      <formula>NOT(ISERROR(SEARCH("URGENT",U5)))</formula>
    </cfRule>
    <cfRule type="containsText" dxfId="159" priority="825" operator="containsText" text="ATTENTE SACHETS">
      <formula>NOT(ISERROR(SEARCH("ATTENTE SACHETS",U5)))</formula>
    </cfRule>
    <cfRule type="containsText" dxfId="158" priority="826" operator="containsText" text="PRIORITAIRE DISTRI">
      <formula>NOT(ISERROR(SEARCH("PRIORITAIRE DISTRI",U5)))</formula>
    </cfRule>
  </conditionalFormatting>
  <conditionalFormatting sqref="D8">
    <cfRule type="containsText" dxfId="157" priority="821" operator="containsText" text="couleur">
      <formula>NOT(ISERROR(SEARCH("couleur",D8)))</formula>
    </cfRule>
  </conditionalFormatting>
  <conditionalFormatting sqref="D8">
    <cfRule type="containsText" dxfId="156" priority="820" operator="containsText" text="kraft">
      <formula>NOT(ISERROR(SEARCH("kraft",D8)))</formula>
    </cfRule>
  </conditionalFormatting>
  <conditionalFormatting sqref="G8">
    <cfRule type="containsText" dxfId="155" priority="816" operator="containsText" text=" NT">
      <formula>NOT(ISERROR(SEARCH(" NT",G8)))</formula>
    </cfRule>
  </conditionalFormatting>
  <conditionalFormatting sqref="G8">
    <cfRule type="containsText" dxfId="154" priority="815" operator="containsText" text=" NT">
      <formula>NOT(ISERROR(SEARCH(" NT",G8)))</formula>
    </cfRule>
  </conditionalFormatting>
  <conditionalFormatting sqref="U8">
    <cfRule type="containsText" dxfId="153" priority="814" operator="containsText" text="NT">
      <formula>NOT(ISERROR(SEARCH("NT",U8)))</formula>
    </cfRule>
  </conditionalFormatting>
  <conditionalFormatting sqref="U8">
    <cfRule type="containsText" dxfId="152" priority="812" operator="containsText" text="PRIORITAIRE">
      <formula>NOT(ISERROR(SEARCH("PRIORITAIRE",U8)))</formula>
    </cfRule>
    <cfRule type="containsText" dxfId="151" priority="813" operator="containsText" text="URGENT">
      <formula>NOT(ISERROR(SEARCH("URGENT",U8)))</formula>
    </cfRule>
  </conditionalFormatting>
  <conditionalFormatting sqref="U8">
    <cfRule type="containsText" dxfId="150" priority="807" operator="containsText" text="ATTENTE SACHETS">
      <formula>NOT(ISERROR(SEARCH("ATTENTE SACHETS",U8)))</formula>
    </cfRule>
    <cfRule type="containsText" dxfId="149" priority="808" operator="containsText" text="ATTENTE SACHETS">
      <formula>NOT(ISERROR(SEARCH("ATTENTE SACHETS",U8)))</formula>
    </cfRule>
    <cfRule type="containsText" dxfId="148" priority="809" operator="containsText" text="URGENT">
      <formula>NOT(ISERROR(SEARCH("URGENT",U8)))</formula>
    </cfRule>
    <cfRule type="containsText" dxfId="147" priority="810" operator="containsText" text="ATTENTE SACHETS">
      <formula>NOT(ISERROR(SEARCH("ATTENTE SACHETS",U8)))</formula>
    </cfRule>
    <cfRule type="containsText" dxfId="146" priority="811" operator="containsText" text="PRIORITAIRE DISTRI">
      <formula>NOT(ISERROR(SEARCH("PRIORITAIRE DISTRI",U8)))</formula>
    </cfRule>
  </conditionalFormatting>
  <conditionalFormatting sqref="M10:N10 M7:M9">
    <cfRule type="containsText" dxfId="145" priority="803" operator="containsText" text="2025">
      <formula>NOT(ISERROR(SEARCH("2025",M7)))</formula>
    </cfRule>
  </conditionalFormatting>
  <conditionalFormatting sqref="D10">
    <cfRule type="containsText" dxfId="144" priority="806" operator="containsText" text="couleur">
      <formula>NOT(ISERROR(SEARCH("couleur",D10)))</formula>
    </cfRule>
  </conditionalFormatting>
  <conditionalFormatting sqref="D10">
    <cfRule type="containsText" dxfId="143" priority="805" operator="containsText" text="kraft">
      <formula>NOT(ISERROR(SEARCH("kraft",D10)))</formula>
    </cfRule>
  </conditionalFormatting>
  <conditionalFormatting sqref="M10:N10 M7:M9">
    <cfRule type="containsText" dxfId="142" priority="804" operator="containsText" text="2023">
      <formula>NOT(ISERROR(SEARCH("2023",M7)))</formula>
    </cfRule>
  </conditionalFormatting>
  <conditionalFormatting sqref="N10">
    <cfRule type="cellIs" dxfId="141" priority="802" operator="equal">
      <formula>2023</formula>
    </cfRule>
  </conditionalFormatting>
  <conditionalFormatting sqref="G10">
    <cfRule type="containsText" dxfId="140" priority="801" operator="containsText" text=" NT">
      <formula>NOT(ISERROR(SEARCH(" NT",G10)))</formula>
    </cfRule>
  </conditionalFormatting>
  <conditionalFormatting sqref="G10">
    <cfRule type="containsText" dxfId="139" priority="800" operator="containsText" text=" NT">
      <formula>NOT(ISERROR(SEARCH(" NT",G10)))</formula>
    </cfRule>
  </conditionalFormatting>
  <conditionalFormatting sqref="U10">
    <cfRule type="containsText" dxfId="138" priority="799" operator="containsText" text="NT">
      <formula>NOT(ISERROR(SEARCH("NT",U10)))</formula>
    </cfRule>
  </conditionalFormatting>
  <conditionalFormatting sqref="U10">
    <cfRule type="containsText" dxfId="137" priority="797" operator="containsText" text="PRIORITAIRE">
      <formula>NOT(ISERROR(SEARCH("PRIORITAIRE",U10)))</formula>
    </cfRule>
    <cfRule type="containsText" dxfId="136" priority="798" operator="containsText" text="URGENT">
      <formula>NOT(ISERROR(SEARCH("URGENT",U10)))</formula>
    </cfRule>
  </conditionalFormatting>
  <conditionalFormatting sqref="U10">
    <cfRule type="containsText" dxfId="135" priority="792" operator="containsText" text="ATTENTE SACHETS">
      <formula>NOT(ISERROR(SEARCH("ATTENTE SACHETS",U10)))</formula>
    </cfRule>
    <cfRule type="containsText" dxfId="134" priority="793" operator="containsText" text="ATTENTE SACHETS">
      <formula>NOT(ISERROR(SEARCH("ATTENTE SACHETS",U10)))</formula>
    </cfRule>
    <cfRule type="containsText" dxfId="133" priority="794" operator="containsText" text="URGENT">
      <formula>NOT(ISERROR(SEARCH("URGENT",U10)))</formula>
    </cfRule>
    <cfRule type="containsText" dxfId="132" priority="795" operator="containsText" text="ATTENTE SACHETS">
      <formula>NOT(ISERROR(SEARCH("ATTENTE SACHETS",U10)))</formula>
    </cfRule>
    <cfRule type="containsText" dxfId="131" priority="796" operator="containsText" text="PRIORITAIRE DISTRI">
      <formula>NOT(ISERROR(SEARCH("PRIORITAIRE DISTRI",U10)))</formula>
    </cfRule>
  </conditionalFormatting>
  <conditionalFormatting sqref="M12:N12">
    <cfRule type="containsText" dxfId="130" priority="788" operator="containsText" text="2025">
      <formula>NOT(ISERROR(SEARCH("2025",M12)))</formula>
    </cfRule>
  </conditionalFormatting>
  <conditionalFormatting sqref="D12">
    <cfRule type="containsText" dxfId="129" priority="791" operator="containsText" text="couleur">
      <formula>NOT(ISERROR(SEARCH("couleur",D12)))</formula>
    </cfRule>
  </conditionalFormatting>
  <conditionalFormatting sqref="D12">
    <cfRule type="containsText" dxfId="128" priority="790" operator="containsText" text="kraft">
      <formula>NOT(ISERROR(SEARCH("kraft",D12)))</formula>
    </cfRule>
  </conditionalFormatting>
  <conditionalFormatting sqref="M12:N12">
    <cfRule type="containsText" dxfId="127" priority="789" operator="containsText" text="2023">
      <formula>NOT(ISERROR(SEARCH("2023",M12)))</formula>
    </cfRule>
  </conditionalFormatting>
  <conditionalFormatting sqref="N12">
    <cfRule type="cellIs" dxfId="126" priority="787" operator="equal">
      <formula>2023</formula>
    </cfRule>
  </conditionalFormatting>
  <conditionalFormatting sqref="G12">
    <cfRule type="containsText" dxfId="125" priority="786" operator="containsText" text=" NT">
      <formula>NOT(ISERROR(SEARCH(" NT",G12)))</formula>
    </cfRule>
  </conditionalFormatting>
  <conditionalFormatting sqref="G12">
    <cfRule type="containsText" dxfId="124" priority="785" operator="containsText" text=" NT">
      <formula>NOT(ISERROR(SEARCH(" NT",G12)))</formula>
    </cfRule>
  </conditionalFormatting>
  <conditionalFormatting sqref="U12">
    <cfRule type="containsText" dxfId="123" priority="784" operator="containsText" text="NT">
      <formula>NOT(ISERROR(SEARCH("NT",U12)))</formula>
    </cfRule>
  </conditionalFormatting>
  <conditionalFormatting sqref="U12">
    <cfRule type="containsText" dxfId="122" priority="782" operator="containsText" text="PRIORITAIRE">
      <formula>NOT(ISERROR(SEARCH("PRIORITAIRE",U12)))</formula>
    </cfRule>
    <cfRule type="containsText" dxfId="121" priority="783" operator="containsText" text="URGENT">
      <formula>NOT(ISERROR(SEARCH("URGENT",U12)))</formula>
    </cfRule>
  </conditionalFormatting>
  <conditionalFormatting sqref="U12">
    <cfRule type="containsText" dxfId="120" priority="777" operator="containsText" text="ATTENTE SACHETS">
      <formula>NOT(ISERROR(SEARCH("ATTENTE SACHETS",U12)))</formula>
    </cfRule>
    <cfRule type="containsText" dxfId="119" priority="778" operator="containsText" text="ATTENTE SACHETS">
      <formula>NOT(ISERROR(SEARCH("ATTENTE SACHETS",U12)))</formula>
    </cfRule>
    <cfRule type="containsText" dxfId="118" priority="779" operator="containsText" text="URGENT">
      <formula>NOT(ISERROR(SEARCH("URGENT",U12)))</formula>
    </cfRule>
    <cfRule type="containsText" dxfId="117" priority="780" operator="containsText" text="ATTENTE SACHETS">
      <formula>NOT(ISERROR(SEARCH("ATTENTE SACHETS",U12)))</formula>
    </cfRule>
    <cfRule type="containsText" dxfId="116" priority="781" operator="containsText" text="PRIORITAIRE DISTRI">
      <formula>NOT(ISERROR(SEARCH("PRIORITAIRE DISTRI",U12)))</formula>
    </cfRule>
  </conditionalFormatting>
  <conditionalFormatting sqref="M15:N15">
    <cfRule type="containsText" dxfId="115" priority="773" operator="containsText" text="2025">
      <formula>NOT(ISERROR(SEARCH("2025",M15)))</formula>
    </cfRule>
  </conditionalFormatting>
  <conditionalFormatting sqref="D15">
    <cfRule type="containsText" dxfId="114" priority="776" operator="containsText" text="couleur">
      <formula>NOT(ISERROR(SEARCH("couleur",D15)))</formula>
    </cfRule>
  </conditionalFormatting>
  <conditionalFormatting sqref="D15">
    <cfRule type="containsText" dxfId="113" priority="775" operator="containsText" text="kraft">
      <formula>NOT(ISERROR(SEARCH("kraft",D15)))</formula>
    </cfRule>
  </conditionalFormatting>
  <conditionalFormatting sqref="M15:N15">
    <cfRule type="containsText" dxfId="112" priority="774" operator="containsText" text="2023">
      <formula>NOT(ISERROR(SEARCH("2023",M15)))</formula>
    </cfRule>
  </conditionalFormatting>
  <conditionalFormatting sqref="N15">
    <cfRule type="cellIs" dxfId="111" priority="772" operator="equal">
      <formula>2023</formula>
    </cfRule>
  </conditionalFormatting>
  <conditionalFormatting sqref="G15">
    <cfRule type="containsText" dxfId="110" priority="771" operator="containsText" text=" NT">
      <formula>NOT(ISERROR(SEARCH(" NT",G15)))</formula>
    </cfRule>
  </conditionalFormatting>
  <conditionalFormatting sqref="G15">
    <cfRule type="containsText" dxfId="109" priority="770" operator="containsText" text=" NT">
      <formula>NOT(ISERROR(SEARCH(" NT",G15)))</formula>
    </cfRule>
  </conditionalFormatting>
  <conditionalFormatting sqref="U15">
    <cfRule type="containsText" dxfId="108" priority="769" operator="containsText" text="NT">
      <formula>NOT(ISERROR(SEARCH("NT",U15)))</formula>
    </cfRule>
  </conditionalFormatting>
  <conditionalFormatting sqref="U15">
    <cfRule type="containsText" dxfId="107" priority="767" operator="containsText" text="PRIORITAIRE">
      <formula>NOT(ISERROR(SEARCH("PRIORITAIRE",U15)))</formula>
    </cfRule>
    <cfRule type="containsText" dxfId="106" priority="768" operator="containsText" text="URGENT">
      <formula>NOT(ISERROR(SEARCH("URGENT",U15)))</formula>
    </cfRule>
  </conditionalFormatting>
  <conditionalFormatting sqref="U15">
    <cfRule type="containsText" dxfId="105" priority="762" operator="containsText" text="ATTENTE SACHETS">
      <formula>NOT(ISERROR(SEARCH("ATTENTE SACHETS",U15)))</formula>
    </cfRule>
    <cfRule type="containsText" dxfId="104" priority="763" operator="containsText" text="ATTENTE SACHETS">
      <formula>NOT(ISERROR(SEARCH("ATTENTE SACHETS",U15)))</formula>
    </cfRule>
    <cfRule type="containsText" dxfId="103" priority="764" operator="containsText" text="URGENT">
      <formula>NOT(ISERROR(SEARCH("URGENT",U15)))</formula>
    </cfRule>
    <cfRule type="containsText" dxfId="102" priority="765" operator="containsText" text="ATTENTE SACHETS">
      <formula>NOT(ISERROR(SEARCH("ATTENTE SACHETS",U15)))</formula>
    </cfRule>
    <cfRule type="containsText" dxfId="101" priority="766" operator="containsText" text="PRIORITAIRE DISTRI">
      <formula>NOT(ISERROR(SEARCH("PRIORITAIRE DISTRI",U15)))</formula>
    </cfRule>
  </conditionalFormatting>
  <conditionalFormatting sqref="M4">
    <cfRule type="containsText" dxfId="100" priority="428" operator="containsText" text="2025">
      <formula>NOT(ISERROR(SEARCH("2025",M4)))</formula>
    </cfRule>
  </conditionalFormatting>
  <conditionalFormatting sqref="M4">
    <cfRule type="containsText" dxfId="99" priority="429" operator="containsText" text="2023">
      <formula>NOT(ISERROR(SEARCH("2023",M4)))</formula>
    </cfRule>
  </conditionalFormatting>
  <conditionalFormatting sqref="M11:N11">
    <cfRule type="containsText" dxfId="98" priority="278" operator="containsText" text="2025">
      <formula>NOT(ISERROR(SEARCH("2025",M11)))</formula>
    </cfRule>
  </conditionalFormatting>
  <conditionalFormatting sqref="D11">
    <cfRule type="containsText" dxfId="97" priority="281" operator="containsText" text="couleur">
      <formula>NOT(ISERROR(SEARCH("couleur",D11)))</formula>
    </cfRule>
  </conditionalFormatting>
  <conditionalFormatting sqref="D11">
    <cfRule type="containsText" dxfId="96" priority="280" operator="containsText" text="kraft">
      <formula>NOT(ISERROR(SEARCH("kraft",D11)))</formula>
    </cfRule>
  </conditionalFormatting>
  <conditionalFormatting sqref="M11:N11">
    <cfRule type="containsText" dxfId="95" priority="279" operator="containsText" text="2023">
      <formula>NOT(ISERROR(SEARCH("2023",M11)))</formula>
    </cfRule>
  </conditionalFormatting>
  <conditionalFormatting sqref="N11">
    <cfRule type="cellIs" dxfId="94" priority="277" operator="equal">
      <formula>2023</formula>
    </cfRule>
  </conditionalFormatting>
  <conditionalFormatting sqref="G11">
    <cfRule type="containsText" dxfId="93" priority="276" operator="containsText" text=" NT">
      <formula>NOT(ISERROR(SEARCH(" NT",G11)))</formula>
    </cfRule>
  </conditionalFormatting>
  <conditionalFormatting sqref="G11">
    <cfRule type="containsText" dxfId="92" priority="275" operator="containsText" text=" NT">
      <formula>NOT(ISERROR(SEARCH(" NT",G11)))</formula>
    </cfRule>
  </conditionalFormatting>
  <conditionalFormatting sqref="U11">
    <cfRule type="containsText" dxfId="91" priority="274" operator="containsText" text="NT">
      <formula>NOT(ISERROR(SEARCH("NT",U11)))</formula>
    </cfRule>
  </conditionalFormatting>
  <conditionalFormatting sqref="U11">
    <cfRule type="containsText" dxfId="90" priority="272" operator="containsText" text="PRIORITAIRE">
      <formula>NOT(ISERROR(SEARCH("PRIORITAIRE",U11)))</formula>
    </cfRule>
    <cfRule type="containsText" dxfId="89" priority="273" operator="containsText" text="URGENT">
      <formula>NOT(ISERROR(SEARCH("URGENT",U11)))</formula>
    </cfRule>
  </conditionalFormatting>
  <conditionalFormatting sqref="U11">
    <cfRule type="containsText" dxfId="88" priority="267" operator="containsText" text="ATTENTE SACHETS">
      <formula>NOT(ISERROR(SEARCH("ATTENTE SACHETS",U11)))</formula>
    </cfRule>
    <cfRule type="containsText" dxfId="87" priority="268" operator="containsText" text="ATTENTE SACHETS">
      <formula>NOT(ISERROR(SEARCH("ATTENTE SACHETS",U11)))</formula>
    </cfRule>
    <cfRule type="containsText" dxfId="86" priority="269" operator="containsText" text="URGENT">
      <formula>NOT(ISERROR(SEARCH("URGENT",U11)))</formula>
    </cfRule>
    <cfRule type="containsText" dxfId="85" priority="270" operator="containsText" text="ATTENTE SACHETS">
      <formula>NOT(ISERROR(SEARCH("ATTENTE SACHETS",U11)))</formula>
    </cfRule>
    <cfRule type="containsText" dxfId="84" priority="271" operator="containsText" text="PRIORITAIRE DISTRI">
      <formula>NOT(ISERROR(SEARCH("PRIORITAIRE DISTRI",U11)))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80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>
        <v>1</v>
      </c>
      <c r="E7" s="62" t="s">
        <v>6</v>
      </c>
      <c r="F7" s="61" t="s">
        <v>137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300</v>
      </c>
    </row>
    <row r="10" spans="1:27" ht="15" x14ac:dyDescent="0.2">
      <c r="A10" s="67">
        <v>300</v>
      </c>
      <c r="B10" s="68">
        <v>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150</v>
      </c>
      <c r="C11" s="27">
        <f>IF(F9&gt;=F15,B11,IF(B18&lt;&gt;"",F9*B18*(D17/1000),D17*F9))</f>
        <v>36.15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1244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73</v>
      </c>
      <c r="B17" s="116" t="s">
        <v>75</v>
      </c>
      <c r="C17" s="117" t="s">
        <v>76</v>
      </c>
      <c r="D17" s="116">
        <v>50</v>
      </c>
      <c r="E17" s="116" t="s">
        <v>77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2.41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0.13</v>
      </c>
      <c r="B20" s="109">
        <v>0.13</v>
      </c>
      <c r="C20" s="110" t="s">
        <v>81</v>
      </c>
      <c r="D20" s="111">
        <v>53.941908713692946</v>
      </c>
      <c r="E20" s="111">
        <v>53.941908713692946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113.85</v>
      </c>
      <c r="C44" s="37" t="s">
        <v>40</v>
      </c>
      <c r="D44" s="31">
        <v>0</v>
      </c>
      <c r="F44" s="57" t="str">
        <f>"Retour vrac théorique "&amp;B44</f>
        <v>Retour vrac théorique 113,85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723</v>
      </c>
    </row>
    <row r="56" spans="1:15" x14ac:dyDescent="0.2">
      <c r="H56" s="57">
        <f>B11-H55</f>
        <v>-573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83" priority="6">
      <formula>AND($F$9&gt;$F$15,F15&lt;&gt;0)</formula>
    </cfRule>
  </conditionalFormatting>
  <conditionalFormatting sqref="A9:A10">
    <cfRule type="expression" dxfId="82" priority="5">
      <formula>A$10 &gt;0</formula>
    </cfRule>
  </conditionalFormatting>
  <conditionalFormatting sqref="B23:B32 B35:B39">
    <cfRule type="expression" dxfId="81" priority="4">
      <formula>AND(A23&lt;&gt;"",B23="")</formula>
    </cfRule>
  </conditionalFormatting>
  <conditionalFormatting sqref="C35:C39">
    <cfRule type="expression" dxfId="80" priority="3">
      <formula>AND(B35&lt;&gt;"",C35="")</formula>
    </cfRule>
  </conditionalFormatting>
  <conditionalFormatting sqref="D35:D39">
    <cfRule type="expression" dxfId="79" priority="2">
      <formula>AND(C35&lt;&gt;"",D35="")</formula>
    </cfRule>
  </conditionalFormatting>
  <conditionalFormatting sqref="B9:B10">
    <cfRule type="expression" dxfId="78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6929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930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80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>
        <v>2</v>
      </c>
      <c r="E7" s="62" t="s">
        <v>6</v>
      </c>
      <c r="F7" s="61" t="s">
        <v>139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320</v>
      </c>
    </row>
    <row r="10" spans="1:27" ht="15" x14ac:dyDescent="0.2">
      <c r="A10" s="67">
        <v>320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5000</v>
      </c>
      <c r="C11" s="27">
        <f>IF(F9&gt;=F15,B11,IF(B18&lt;&gt;"",F9*B18*(D17/1000),D17*F9))</f>
        <v>4813.6000000000004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332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73</v>
      </c>
      <c r="B17" s="116" t="s">
        <v>83</v>
      </c>
      <c r="C17" s="117" t="s">
        <v>84</v>
      </c>
      <c r="D17" s="116">
        <v>250</v>
      </c>
      <c r="E17" s="116" t="s">
        <v>85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60.17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15.8</v>
      </c>
      <c r="B20" s="109">
        <v>16.2</v>
      </c>
      <c r="C20" s="110" t="s">
        <v>87</v>
      </c>
      <c r="D20" s="111">
        <v>262.58933023101213</v>
      </c>
      <c r="E20" s="111">
        <v>269.23716137610103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186.39999999999964</v>
      </c>
      <c r="C44" s="37" t="s">
        <v>40</v>
      </c>
      <c r="D44" s="31">
        <v>0</v>
      </c>
      <c r="F44" s="57" t="str">
        <f>"Retour vrac théorique "&amp;B44</f>
        <v>Retour vrac théorique 186,4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19254.400000000001</v>
      </c>
    </row>
    <row r="56" spans="1:15" x14ac:dyDescent="0.2">
      <c r="H56" s="57">
        <f>B11-H55</f>
        <v>-14254.400000000001</v>
      </c>
    </row>
    <row r="57" spans="1:15" ht="33.950000000000003" customHeight="1" x14ac:dyDescent="0.2">
      <c r="A57" s="14"/>
      <c r="B57" s="14"/>
      <c r="C57" s="14"/>
      <c r="D57" s="166">
        <v>250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87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77" priority="6">
      <formula>AND($F$9&gt;$F$15,F15&lt;&gt;0)</formula>
    </cfRule>
  </conditionalFormatting>
  <conditionalFormatting sqref="A9:A10">
    <cfRule type="expression" dxfId="76" priority="5">
      <formula>A$10 &gt;0</formula>
    </cfRule>
  </conditionalFormatting>
  <conditionalFormatting sqref="B23:B32 B35:B39">
    <cfRule type="expression" dxfId="75" priority="4">
      <formula>AND(A23&lt;&gt;"",B23="")</formula>
    </cfRule>
  </conditionalFormatting>
  <conditionalFormatting sqref="C35:C39">
    <cfRule type="expression" dxfId="74" priority="3">
      <formula>AND(B35&lt;&gt;"",C35="")</formula>
    </cfRule>
  </conditionalFormatting>
  <conditionalFormatting sqref="D35:D39">
    <cfRule type="expression" dxfId="73" priority="2">
      <formula>AND(C35&lt;&gt;"",D35="")</formula>
    </cfRule>
  </conditionalFormatting>
  <conditionalFormatting sqref="B9:B10">
    <cfRule type="expression" dxfId="72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7953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954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MI85"/>
  <sheetViews>
    <sheetView showGridLines="0" showRowColHeaders="0" topLeftCell="A5" zoomScale="115" zoomScaleNormal="115" workbookViewId="0">
      <selection activeCell="C36" sqref="C36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124</v>
      </c>
      <c r="E7" s="62" t="s">
        <v>6</v>
      </c>
      <c r="F7" s="61" t="s">
        <v>140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650</v>
      </c>
    </row>
    <row r="10" spans="1:27" ht="15" x14ac:dyDescent="0.2">
      <c r="A10" s="67">
        <v>650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651</v>
      </c>
      <c r="C11" s="27">
        <f>IF(F9&gt;=F15,B11,IF(B18&lt;&gt;"",F9*B18*(D17/1000),D17*F9))</f>
        <v>390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1085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90</v>
      </c>
      <c r="C17" s="117" t="s">
        <v>91</v>
      </c>
      <c r="D17" s="116">
        <v>5000</v>
      </c>
      <c r="E17" s="116" t="s">
        <v>92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0.12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0.53</v>
      </c>
      <c r="B20" s="109">
        <v>0.54</v>
      </c>
      <c r="C20" s="110" t="s">
        <v>81</v>
      </c>
      <c r="D20" s="111">
        <v>5300</v>
      </c>
      <c r="E20" s="111">
        <v>5400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>
        <v>50</v>
      </c>
      <c r="C35" s="88">
        <v>5</v>
      </c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5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250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261</v>
      </c>
      <c r="C44" s="37" t="s">
        <v>40</v>
      </c>
      <c r="D44" s="31">
        <v>0</v>
      </c>
      <c r="F44" s="57" t="str">
        <f>"Retour vrac théorique "&amp;B44</f>
        <v>Retour vrac théorique 261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78</v>
      </c>
    </row>
    <row r="56" spans="1:15" x14ac:dyDescent="0.2">
      <c r="H56" s="57">
        <f>B11-H55</f>
        <v>573</v>
      </c>
    </row>
    <row r="57" spans="1:15" ht="33.950000000000003" customHeight="1" x14ac:dyDescent="0.2">
      <c r="A57" s="14"/>
      <c r="B57" s="14"/>
      <c r="C57" s="14"/>
      <c r="D57" s="166">
        <v>5000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71" priority="6">
      <formula>AND($F$9&gt;$F$15,F15&lt;&gt;0)</formula>
    </cfRule>
  </conditionalFormatting>
  <conditionalFormatting sqref="A9:A10">
    <cfRule type="expression" dxfId="70" priority="5">
      <formula>A$10 &gt;0</formula>
    </cfRule>
  </conditionalFormatting>
  <conditionalFormatting sqref="B23:B32 B35:B39">
    <cfRule type="expression" dxfId="69" priority="4">
      <formula>AND(A23&lt;&gt;"",B23="")</formula>
    </cfRule>
  </conditionalFormatting>
  <conditionalFormatting sqref="C35:C39">
    <cfRule type="expression" dxfId="68" priority="3">
      <formula>AND(B35&lt;&gt;"",C35="")</formula>
    </cfRule>
  </conditionalFormatting>
  <conditionalFormatting sqref="D35:D39">
    <cfRule type="expression" dxfId="67" priority="2">
      <formula>AND(C35&lt;&gt;"",D35="")</formula>
    </cfRule>
  </conditionalFormatting>
  <conditionalFormatting sqref="B9:B10">
    <cfRule type="expression" dxfId="66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8977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978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125</v>
      </c>
      <c r="E7" s="62" t="s">
        <v>6</v>
      </c>
      <c r="F7" s="61" t="s">
        <v>140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600</v>
      </c>
    </row>
    <row r="10" spans="1:27" ht="15" x14ac:dyDescent="0.2">
      <c r="A10" s="67"/>
      <c r="B10" s="68">
        <v>600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651</v>
      </c>
      <c r="C11" s="27">
        <f>IF(F9&gt;=F15,B11,IF(B18&lt;&gt;"",F9*B18*(D17/1000),D17*F9))</f>
        <v>360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1085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90</v>
      </c>
      <c r="C17" s="117" t="s">
        <v>91</v>
      </c>
      <c r="D17" s="116">
        <v>5000</v>
      </c>
      <c r="E17" s="116" t="s">
        <v>92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0.12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0.53</v>
      </c>
      <c r="B20" s="109">
        <v>0.54</v>
      </c>
      <c r="C20" s="110" t="s">
        <v>81</v>
      </c>
      <c r="D20" s="111">
        <v>5300</v>
      </c>
      <c r="E20" s="111">
        <v>5400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291</v>
      </c>
      <c r="C44" s="37" t="s">
        <v>40</v>
      </c>
      <c r="D44" s="31">
        <v>0</v>
      </c>
      <c r="F44" s="57" t="str">
        <f>"Retour vrac théorique "&amp;B44</f>
        <v>Retour vrac théorique 291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72</v>
      </c>
    </row>
    <row r="56" spans="1:15" x14ac:dyDescent="0.2">
      <c r="H56" s="57">
        <f>B11-H55</f>
        <v>579</v>
      </c>
    </row>
    <row r="57" spans="1:15" ht="33.950000000000003" customHeight="1" x14ac:dyDescent="0.2">
      <c r="A57" s="14"/>
      <c r="B57" s="14"/>
      <c r="C57" s="14"/>
      <c r="D57" s="166">
        <v>5000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65" priority="6">
      <formula>AND($F$9&gt;$F$15,F15&lt;&gt;0)</formula>
    </cfRule>
  </conditionalFormatting>
  <conditionalFormatting sqref="A9:A10">
    <cfRule type="expression" dxfId="64" priority="5">
      <formula>A$10 &gt;0</formula>
    </cfRule>
  </conditionalFormatting>
  <conditionalFormatting sqref="B23:B32 B35:B39">
    <cfRule type="expression" dxfId="63" priority="4">
      <formula>AND(A23&lt;&gt;"",B23="")</formula>
    </cfRule>
  </conditionalFormatting>
  <conditionalFormatting sqref="C35:C39">
    <cfRule type="expression" dxfId="62" priority="3">
      <formula>AND(B35&lt;&gt;"",C35="")</formula>
    </cfRule>
  </conditionalFormatting>
  <conditionalFormatting sqref="D35:D39">
    <cfRule type="expression" dxfId="61" priority="2">
      <formula>AND(C35&lt;&gt;"",D35="")</formula>
    </cfRule>
  </conditionalFormatting>
  <conditionalFormatting sqref="B9:B10">
    <cfRule type="expression" dxfId="60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0001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002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8" hidden="1" x14ac:dyDescent="0.2"/>
    <row r="2" spans="1:8" ht="14.25" customHeight="1" x14ac:dyDescent="0.2">
      <c r="A2" s="168"/>
      <c r="B2" s="168"/>
      <c r="C2" s="168"/>
      <c r="D2" s="168"/>
      <c r="E2" s="168"/>
      <c r="F2" s="168"/>
    </row>
    <row r="3" spans="1:8" ht="14.25" customHeight="1" x14ac:dyDescent="0.2">
      <c r="A3" s="168"/>
      <c r="B3" s="168"/>
      <c r="C3" s="168"/>
      <c r="D3" s="168"/>
      <c r="E3" s="168"/>
      <c r="F3" s="168"/>
    </row>
    <row r="4" spans="1:8" x14ac:dyDescent="0.2"/>
    <row r="5" spans="1:8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8" x14ac:dyDescent="0.2"/>
    <row r="7" spans="1:8" ht="15" x14ac:dyDescent="0.2">
      <c r="A7" s="60" t="s">
        <v>4</v>
      </c>
      <c r="B7" s="61" t="s">
        <v>123</v>
      </c>
      <c r="C7" s="62" t="s">
        <v>5</v>
      </c>
      <c r="D7" s="61">
        <v>4</v>
      </c>
      <c r="E7" s="62" t="s">
        <v>6</v>
      </c>
      <c r="F7" s="61" t="s">
        <v>141</v>
      </c>
    </row>
    <row r="8" spans="1:8" ht="21.75" customHeight="1" x14ac:dyDescent="0.25">
      <c r="A8" s="69"/>
      <c r="B8" s="70"/>
      <c r="C8" s="71" t="s">
        <v>7</v>
      </c>
      <c r="D8" s="71"/>
      <c r="E8" s="71"/>
      <c r="F8" s="72"/>
    </row>
    <row r="9" spans="1:8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700</v>
      </c>
    </row>
    <row r="10" spans="1:8" ht="15" x14ac:dyDescent="0.2">
      <c r="A10" s="67">
        <v>700</v>
      </c>
      <c r="B10" s="68">
        <v>0</v>
      </c>
      <c r="C10" s="39" t="s">
        <v>11</v>
      </c>
      <c r="D10" s="38" t="s">
        <v>12</v>
      </c>
      <c r="E10" s="23" t="s">
        <v>13</v>
      </c>
      <c r="H10" s="124"/>
    </row>
    <row r="11" spans="1:8" x14ac:dyDescent="0.2">
      <c r="A11" s="26" t="s">
        <v>14</v>
      </c>
      <c r="B11" s="27">
        <v>899</v>
      </c>
      <c r="C11" s="27">
        <f>IF(F9&gt;=F15,B11,IF(B18&lt;&gt;"",F9*B18*(D17/1000),D17*F9))</f>
        <v>187.60000000000002</v>
      </c>
      <c r="D11" s="20"/>
      <c r="E11" s="19"/>
    </row>
    <row r="12" spans="1:8" x14ac:dyDescent="0.2">
      <c r="A12" s="24" t="s">
        <v>15</v>
      </c>
      <c r="B12" s="19"/>
      <c r="C12" s="19"/>
      <c r="D12" s="20"/>
      <c r="E12" s="19"/>
    </row>
    <row r="13" spans="1:8" x14ac:dyDescent="0.2">
      <c r="A13" s="24" t="s">
        <v>16</v>
      </c>
      <c r="B13" s="19"/>
      <c r="C13" s="19"/>
      <c r="D13" s="20"/>
      <c r="E13" s="19"/>
    </row>
    <row r="14" spans="1:8" x14ac:dyDescent="0.2">
      <c r="A14" s="29" t="s">
        <v>17</v>
      </c>
      <c r="B14" s="21"/>
      <c r="C14" s="21"/>
      <c r="D14" s="22"/>
      <c r="E14" s="21"/>
    </row>
    <row r="15" spans="1:8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3354</v>
      </c>
      <c r="G15" s="3"/>
      <c r="H15" s="3"/>
    </row>
    <row r="16" spans="1:8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96</v>
      </c>
      <c r="C17" s="117" t="s">
        <v>97</v>
      </c>
      <c r="D17" s="116">
        <v>200</v>
      </c>
      <c r="E17" s="116" t="s">
        <v>98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1.34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0.28000000000000003</v>
      </c>
      <c r="B20" s="109">
        <v>0.28999999999999998</v>
      </c>
      <c r="C20" s="110" t="s">
        <v>81</v>
      </c>
      <c r="D20" s="111">
        <v>208.955223880597</v>
      </c>
      <c r="E20" s="111">
        <v>216.41791044776119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711.4</v>
      </c>
      <c r="C44" s="37" t="s">
        <v>40</v>
      </c>
      <c r="D44" s="31">
        <v>0</v>
      </c>
      <c r="F44" s="57" t="str">
        <f>"Retour vrac théorique "&amp;B44</f>
        <v>Retour vrac théorique 711,4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938</v>
      </c>
    </row>
    <row r="56" spans="1:15" x14ac:dyDescent="0.2">
      <c r="H56" s="57">
        <f>B11-H55</f>
        <v>-39</v>
      </c>
    </row>
    <row r="57" spans="1:15" ht="33.950000000000003" customHeight="1" x14ac:dyDescent="0.2">
      <c r="A57" s="14"/>
      <c r="B57" s="14"/>
      <c r="C57" s="14"/>
      <c r="D57" s="166">
        <v>200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59" priority="6">
      <formula>AND($F$9&gt;$F$15,F15&lt;&gt;0)</formula>
    </cfRule>
  </conditionalFormatting>
  <conditionalFormatting sqref="A9:A10">
    <cfRule type="expression" dxfId="58" priority="5">
      <formula>A$10 &gt;0</formula>
    </cfRule>
  </conditionalFormatting>
  <conditionalFormatting sqref="B23:B32 B35:B39">
    <cfRule type="expression" dxfId="57" priority="4">
      <formula>AND(A23&lt;&gt;"",B23="")</formula>
    </cfRule>
  </conditionalFormatting>
  <conditionalFormatting sqref="C35:C39">
    <cfRule type="expression" dxfId="56" priority="3">
      <formula>AND(B35&lt;&gt;"",C35="")</formula>
    </cfRule>
  </conditionalFormatting>
  <conditionalFormatting sqref="D35:D39">
    <cfRule type="expression" dxfId="55" priority="2">
      <formula>AND(C35&lt;&gt;"",D35="")</formula>
    </cfRule>
  </conditionalFormatting>
  <conditionalFormatting sqref="B9:B10">
    <cfRule type="expression" dxfId="54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1025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26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126</v>
      </c>
      <c r="E7" s="62" t="s">
        <v>6</v>
      </c>
      <c r="F7" s="61" t="s">
        <v>142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1300</v>
      </c>
    </row>
    <row r="10" spans="1:27" ht="15" x14ac:dyDescent="0.2">
      <c r="A10" s="67">
        <v>1300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1767</v>
      </c>
      <c r="C11" s="27">
        <f>IF(F9&gt;=F15,B11,IF(B18&lt;&gt;"",F9*B18*(D17/1000),D17*F9))</f>
        <v>210.60000000000002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10907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101</v>
      </c>
      <c r="C17" s="117" t="s">
        <v>102</v>
      </c>
      <c r="D17" s="116">
        <v>50</v>
      </c>
      <c r="E17" s="116" t="s">
        <v>103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3.24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0.17</v>
      </c>
      <c r="B20" s="109">
        <v>0.18000000000000002</v>
      </c>
      <c r="C20" s="110" t="s">
        <v>81</v>
      </c>
      <c r="D20" s="111">
        <v>52.469135802469133</v>
      </c>
      <c r="E20" s="111">
        <v>55.555555555555557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1556.4</v>
      </c>
      <c r="C44" s="37" t="s">
        <v>40</v>
      </c>
      <c r="D44" s="31">
        <v>0</v>
      </c>
      <c r="F44" s="57" t="str">
        <f>"Retour vrac théorique "&amp;B44</f>
        <v>Retour vrac théorique 1556,4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4212</v>
      </c>
    </row>
    <row r="56" spans="1:15" x14ac:dyDescent="0.2">
      <c r="H56" s="57">
        <f>B11-H55</f>
        <v>-2445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53" priority="6">
      <formula>AND($F$9&gt;$F$15,F15&lt;&gt;0)</formula>
    </cfRule>
  </conditionalFormatting>
  <conditionalFormatting sqref="A9:A10">
    <cfRule type="expression" dxfId="52" priority="5">
      <formula>A$10 &gt;0</formula>
    </cfRule>
  </conditionalFormatting>
  <conditionalFormatting sqref="B23:B32 B35:B39">
    <cfRule type="expression" dxfId="51" priority="4">
      <formula>AND(A23&lt;&gt;"",B23="")</formula>
    </cfRule>
  </conditionalFormatting>
  <conditionalFormatting sqref="C35:C39">
    <cfRule type="expression" dxfId="50" priority="3">
      <formula>AND(B35&lt;&gt;"",C35="")</formula>
    </cfRule>
  </conditionalFormatting>
  <conditionalFormatting sqref="D35:D39">
    <cfRule type="expression" dxfId="49" priority="2">
      <formula>AND(C35&lt;&gt;"",D35="")</formula>
    </cfRule>
  </conditionalFormatting>
  <conditionalFormatting sqref="B9:B10">
    <cfRule type="expression" dxfId="48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2049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050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127</v>
      </c>
      <c r="E7" s="62" t="s">
        <v>6</v>
      </c>
      <c r="F7" s="61" t="s">
        <v>142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1300</v>
      </c>
    </row>
    <row r="10" spans="1:27" ht="15" x14ac:dyDescent="0.2">
      <c r="A10" s="67"/>
      <c r="B10" s="68">
        <v>1300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1767</v>
      </c>
      <c r="C11" s="27">
        <f>IF(F9&gt;=F15,B11,IF(B18&lt;&gt;"",F9*B18*(D17/1000),D17*F9))</f>
        <v>210.60000000000002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10907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101</v>
      </c>
      <c r="C17" s="117" t="s">
        <v>102</v>
      </c>
      <c r="D17" s="116">
        <v>50</v>
      </c>
      <c r="E17" s="116" t="s">
        <v>103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3.24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0.17</v>
      </c>
      <c r="B20" s="109">
        <v>0.18000000000000002</v>
      </c>
      <c r="C20" s="110" t="s">
        <v>81</v>
      </c>
      <c r="D20" s="111">
        <v>52.469135802469133</v>
      </c>
      <c r="E20" s="111">
        <v>55.555555555555557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1556.4</v>
      </c>
      <c r="C44" s="37" t="s">
        <v>40</v>
      </c>
      <c r="D44" s="31">
        <v>0</v>
      </c>
      <c r="F44" s="57" t="str">
        <f>"Retour vrac théorique "&amp;B44</f>
        <v>Retour vrac théorique 1556,4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4212</v>
      </c>
    </row>
    <row r="56" spans="1:15" x14ac:dyDescent="0.2">
      <c r="H56" s="57">
        <f>B11-H55</f>
        <v>-2445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47" priority="6">
      <formula>AND($F$9&gt;$F$15,F15&lt;&gt;0)</formula>
    </cfRule>
  </conditionalFormatting>
  <conditionalFormatting sqref="A9:A10">
    <cfRule type="expression" dxfId="46" priority="5">
      <formula>A$10 &gt;0</formula>
    </cfRule>
  </conditionalFormatting>
  <conditionalFormatting sqref="B23:B32 B35:B39">
    <cfRule type="expression" dxfId="45" priority="4">
      <formula>AND(A23&lt;&gt;"",B23="")</formula>
    </cfRule>
  </conditionalFormatting>
  <conditionalFormatting sqref="C35:C39">
    <cfRule type="expression" dxfId="44" priority="3">
      <formula>AND(B35&lt;&gt;"",C35="")</formula>
    </cfRule>
  </conditionalFormatting>
  <conditionalFormatting sqref="D35:D39">
    <cfRule type="expression" dxfId="43" priority="2">
      <formula>AND(C35&lt;&gt;"",D35="")</formula>
    </cfRule>
  </conditionalFormatting>
  <conditionalFormatting sqref="B9:B10">
    <cfRule type="expression" dxfId="42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3073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074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128</v>
      </c>
      <c r="E7" s="62" t="s">
        <v>6</v>
      </c>
      <c r="F7" s="61" t="s">
        <v>143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600</v>
      </c>
    </row>
    <row r="10" spans="1:27" ht="15" x14ac:dyDescent="0.2">
      <c r="A10" s="67">
        <v>600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2830</v>
      </c>
      <c r="C11" s="27">
        <f>IF(F9&gt;=F15,B11,IF(B18&lt;&gt;"",F9*B18*(D17/1000),D17*F9))</f>
        <v>82.5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20581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106</v>
      </c>
      <c r="C17" s="117" t="s">
        <v>107</v>
      </c>
      <c r="D17" s="116">
        <v>50</v>
      </c>
      <c r="E17" s="116" t="s">
        <v>108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2.75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0.14000000000000001</v>
      </c>
      <c r="B20" s="109">
        <v>0.15000000000000002</v>
      </c>
      <c r="C20" s="110" t="s">
        <v>81</v>
      </c>
      <c r="D20" s="111">
        <v>50.909090909090907</v>
      </c>
      <c r="E20" s="111">
        <v>54.545454545454554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2747.5</v>
      </c>
      <c r="C44" s="37" t="s">
        <v>40</v>
      </c>
      <c r="D44" s="31">
        <v>0</v>
      </c>
      <c r="F44" s="57" t="str">
        <f>"Retour vrac théorique "&amp;B44</f>
        <v>Retour vrac théorique 2747,5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1650</v>
      </c>
    </row>
    <row r="56" spans="1:15" x14ac:dyDescent="0.2">
      <c r="H56" s="57">
        <f>B11-H55</f>
        <v>1180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41" priority="6">
      <formula>AND($F$9&gt;$F$15,F15&lt;&gt;0)</formula>
    </cfRule>
  </conditionalFormatting>
  <conditionalFormatting sqref="A9:A10">
    <cfRule type="expression" dxfId="40" priority="5">
      <formula>A$10 &gt;0</formula>
    </cfRule>
  </conditionalFormatting>
  <conditionalFormatting sqref="B23:B32 B35:B39">
    <cfRule type="expression" dxfId="39" priority="4">
      <formula>AND(A23&lt;&gt;"",B23="")</formula>
    </cfRule>
  </conditionalFormatting>
  <conditionalFormatting sqref="C35:C39">
    <cfRule type="expression" dxfId="38" priority="3">
      <formula>AND(B35&lt;&gt;"",C35="")</formula>
    </cfRule>
  </conditionalFormatting>
  <conditionalFormatting sqref="D35:D39">
    <cfRule type="expression" dxfId="37" priority="2">
      <formula>AND(C35&lt;&gt;"",D35="")</formula>
    </cfRule>
  </conditionalFormatting>
  <conditionalFormatting sqref="B9:B10">
    <cfRule type="expression" dxfId="36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4097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098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129</v>
      </c>
      <c r="E7" s="62" t="s">
        <v>6</v>
      </c>
      <c r="F7" s="61" t="s">
        <v>143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1300</v>
      </c>
    </row>
    <row r="10" spans="1:27" ht="15" x14ac:dyDescent="0.2">
      <c r="A10" s="67"/>
      <c r="B10" s="68">
        <v>1300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2830</v>
      </c>
      <c r="C11" s="27">
        <f>IF(F9&gt;=F15,B11,IF(B18&lt;&gt;"",F9*B18*(D17/1000),D17*F9))</f>
        <v>178.75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20581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106</v>
      </c>
      <c r="C17" s="117" t="s">
        <v>107</v>
      </c>
      <c r="D17" s="116">
        <v>50</v>
      </c>
      <c r="E17" s="116" t="s">
        <v>108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2.75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0.14000000000000001</v>
      </c>
      <c r="B20" s="109">
        <v>0.15000000000000002</v>
      </c>
      <c r="C20" s="110" t="s">
        <v>81</v>
      </c>
      <c r="D20" s="111">
        <v>50.909090909090907</v>
      </c>
      <c r="E20" s="111">
        <v>54.545454545454554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2651.25</v>
      </c>
      <c r="C44" s="37" t="s">
        <v>40</v>
      </c>
      <c r="D44" s="31">
        <v>0</v>
      </c>
      <c r="F44" s="57" t="str">
        <f>"Retour vrac théorique "&amp;B44</f>
        <v>Retour vrac théorique 2651,25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3575</v>
      </c>
    </row>
    <row r="56" spans="1:15" x14ac:dyDescent="0.2">
      <c r="H56" s="57">
        <f>B11-H55</f>
        <v>-745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35" priority="6">
      <formula>AND($F$9&gt;$F$15,F15&lt;&gt;0)</formula>
    </cfRule>
  </conditionalFormatting>
  <conditionalFormatting sqref="A9:A10">
    <cfRule type="expression" dxfId="34" priority="5">
      <formula>A$10 &gt;0</formula>
    </cfRule>
  </conditionalFormatting>
  <conditionalFormatting sqref="B23:B32 B35:B39">
    <cfRule type="expression" dxfId="33" priority="4">
      <formula>AND(A23&lt;&gt;"",B23="")</formula>
    </cfRule>
  </conditionalFormatting>
  <conditionalFormatting sqref="C35:C39">
    <cfRule type="expression" dxfId="32" priority="3">
      <formula>AND(B35&lt;&gt;"",C35="")</formula>
    </cfRule>
  </conditionalFormatting>
  <conditionalFormatting sqref="D35:D39">
    <cfRule type="expression" dxfId="31" priority="2">
      <formula>AND(C35&lt;&gt;"",D35="")</formula>
    </cfRule>
  </conditionalFormatting>
  <conditionalFormatting sqref="B9:B10">
    <cfRule type="expression" dxfId="30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21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122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130</v>
      </c>
      <c r="E7" s="62" t="s">
        <v>6</v>
      </c>
      <c r="F7" s="61" t="s">
        <v>144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700</v>
      </c>
    </row>
    <row r="10" spans="1:27" ht="15" x14ac:dyDescent="0.2">
      <c r="A10" s="67">
        <v>700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3714</v>
      </c>
      <c r="C11" s="27">
        <f>IF(F9&gt;=F15,B11,IF(B18&lt;&gt;"",F9*B18*(D17/1000),D17*F9))</f>
        <v>85.750000000000014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30318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110</v>
      </c>
      <c r="C17" s="117" t="s">
        <v>111</v>
      </c>
      <c r="D17" s="116">
        <v>50</v>
      </c>
      <c r="E17" s="116" t="s">
        <v>112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2.4500000000000002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0.129</v>
      </c>
      <c r="B20" s="109">
        <v>0.13300000000000001</v>
      </c>
      <c r="C20" s="110" t="s">
        <v>81</v>
      </c>
      <c r="D20" s="111">
        <v>52.65306122448979</v>
      </c>
      <c r="E20" s="111">
        <v>54.285714285714285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3628.25</v>
      </c>
      <c r="C44" s="37" t="s">
        <v>40</v>
      </c>
      <c r="D44" s="31">
        <v>0</v>
      </c>
      <c r="F44" s="57" t="str">
        <f>"Retour vrac théorique "&amp;B44</f>
        <v>Retour vrac théorique 3628,25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1715.0000000000002</v>
      </c>
    </row>
    <row r="56" spans="1:15" x14ac:dyDescent="0.2">
      <c r="H56" s="57">
        <f>B11-H55</f>
        <v>1998.9999999999998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29" priority="6">
      <formula>AND($F$9&gt;$F$15,F15&lt;&gt;0)</formula>
    </cfRule>
  </conditionalFormatting>
  <conditionalFormatting sqref="A9:A10">
    <cfRule type="expression" dxfId="28" priority="5">
      <formula>A$10 &gt;0</formula>
    </cfRule>
  </conditionalFormatting>
  <conditionalFormatting sqref="B23:B32 B35:B39">
    <cfRule type="expression" dxfId="27" priority="4">
      <formula>AND(A23&lt;&gt;"",B23="")</formula>
    </cfRule>
  </conditionalFormatting>
  <conditionalFormatting sqref="C35:C39">
    <cfRule type="expression" dxfId="26" priority="3">
      <formula>AND(B35&lt;&gt;"",C35="")</formula>
    </cfRule>
  </conditionalFormatting>
  <conditionalFormatting sqref="D35:D39">
    <cfRule type="expression" dxfId="25" priority="2">
      <formula>AND(C35&lt;&gt;"",D35="")</formula>
    </cfRule>
  </conditionalFormatting>
  <conditionalFormatting sqref="B9:B10">
    <cfRule type="expression" dxfId="24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6145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146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131</v>
      </c>
      <c r="E7" s="62" t="s">
        <v>6</v>
      </c>
      <c r="F7" s="61" t="s">
        <v>144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1300</v>
      </c>
    </row>
    <row r="10" spans="1:27" ht="15" x14ac:dyDescent="0.2">
      <c r="A10" s="67"/>
      <c r="B10" s="68">
        <v>1300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3714</v>
      </c>
      <c r="C11" s="27">
        <f>IF(F9&gt;=F15,B11,IF(B18&lt;&gt;"",F9*B18*(D17/1000),D17*F9))</f>
        <v>159.25000000000003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30318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110</v>
      </c>
      <c r="C17" s="117" t="s">
        <v>111</v>
      </c>
      <c r="D17" s="116">
        <v>50</v>
      </c>
      <c r="E17" s="116" t="s">
        <v>112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2.4500000000000002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0.129</v>
      </c>
      <c r="B20" s="109">
        <v>0.13300000000000001</v>
      </c>
      <c r="C20" s="110" t="s">
        <v>81</v>
      </c>
      <c r="D20" s="111">
        <v>52.65306122448979</v>
      </c>
      <c r="E20" s="111">
        <v>54.285714285714285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3554.75</v>
      </c>
      <c r="C44" s="37" t="s">
        <v>40</v>
      </c>
      <c r="D44" s="31">
        <v>0</v>
      </c>
      <c r="F44" s="57" t="str">
        <f>"Retour vrac théorique "&amp;B44</f>
        <v>Retour vrac théorique 3554,75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3185.0000000000005</v>
      </c>
    </row>
    <row r="56" spans="1:15" x14ac:dyDescent="0.2">
      <c r="H56" s="57">
        <f>B11-H55</f>
        <v>528.99999999999955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23" priority="6">
      <formula>AND($F$9&gt;$F$15,F15&lt;&gt;0)</formula>
    </cfRule>
  </conditionalFormatting>
  <conditionalFormatting sqref="A9:A10">
    <cfRule type="expression" dxfId="22" priority="5">
      <formula>A$10 &gt;0</formula>
    </cfRule>
  </conditionalFormatting>
  <conditionalFormatting sqref="B23:B32 B35:B39">
    <cfRule type="expression" dxfId="21" priority="4">
      <formula>AND(A23&lt;&gt;"",B23="")</formula>
    </cfRule>
  </conditionalFormatting>
  <conditionalFormatting sqref="C35:C39">
    <cfRule type="expression" dxfId="20" priority="3">
      <formula>AND(B35&lt;&gt;"",C35="")</formula>
    </cfRule>
  </conditionalFormatting>
  <conditionalFormatting sqref="D35:D39">
    <cfRule type="expression" dxfId="19" priority="2">
      <formula>AND(C35&lt;&gt;"",D35="")</formula>
    </cfRule>
  </conditionalFormatting>
  <conditionalFormatting sqref="B9:B10">
    <cfRule type="expression" dxfId="18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7169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170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>
        <v>8</v>
      </c>
      <c r="E7" s="62" t="s">
        <v>6</v>
      </c>
      <c r="F7" s="61" t="s">
        <v>145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500</v>
      </c>
    </row>
    <row r="10" spans="1:27" ht="15" x14ac:dyDescent="0.2">
      <c r="A10" s="67">
        <v>500</v>
      </c>
      <c r="B10" s="68">
        <v>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447</v>
      </c>
      <c r="C11" s="27">
        <f>IF(F9&gt;=F15,B11,IF(B18&lt;&gt;"",F9*B18*(D17/1000),D17*F9))</f>
        <v>195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1146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114</v>
      </c>
      <c r="C17" s="117" t="s">
        <v>115</v>
      </c>
      <c r="D17" s="116">
        <v>300</v>
      </c>
      <c r="E17" s="116" t="s">
        <v>116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1.3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0.41</v>
      </c>
      <c r="B20" s="109">
        <v>0.42</v>
      </c>
      <c r="C20" s="110" t="s">
        <v>81</v>
      </c>
      <c r="D20" s="111">
        <v>315.38461538461536</v>
      </c>
      <c r="E20" s="111">
        <v>323.07692307692304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252</v>
      </c>
      <c r="C44" s="37" t="s">
        <v>40</v>
      </c>
      <c r="D44" s="31">
        <v>0</v>
      </c>
      <c r="F44" s="57" t="str">
        <f>"Retour vrac théorique "&amp;B44</f>
        <v>Retour vrac théorique 252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650</v>
      </c>
    </row>
    <row r="56" spans="1:15" x14ac:dyDescent="0.2">
      <c r="H56" s="57">
        <f>B11-H55</f>
        <v>-203</v>
      </c>
    </row>
    <row r="57" spans="1:15" ht="33.950000000000003" customHeight="1" x14ac:dyDescent="0.2">
      <c r="A57" s="14"/>
      <c r="B57" s="14"/>
      <c r="C57" s="14"/>
      <c r="D57" s="166">
        <v>300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17" priority="6">
      <formula>AND($F$9&gt;$F$15,F15&lt;&gt;0)</formula>
    </cfRule>
  </conditionalFormatting>
  <conditionalFormatting sqref="A9:A10">
    <cfRule type="expression" dxfId="16" priority="5">
      <formula>A$10 &gt;0</formula>
    </cfRule>
  </conditionalFormatting>
  <conditionalFormatting sqref="B23:B32 B35:B39">
    <cfRule type="expression" dxfId="15" priority="4">
      <formula>AND(A23&lt;&gt;"",B23="")</formula>
    </cfRule>
  </conditionalFormatting>
  <conditionalFormatting sqref="C35:C39">
    <cfRule type="expression" dxfId="14" priority="3">
      <formula>AND(B35&lt;&gt;"",C35="")</formula>
    </cfRule>
  </conditionalFormatting>
  <conditionalFormatting sqref="D35:D39">
    <cfRule type="expression" dxfId="13" priority="2">
      <formula>AND(C35&lt;&gt;"",D35="")</formula>
    </cfRule>
  </conditionalFormatting>
  <conditionalFormatting sqref="B9:B10">
    <cfRule type="expression" dxfId="12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8193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194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132</v>
      </c>
      <c r="E7" s="62" t="s">
        <v>6</v>
      </c>
      <c r="F7" s="61" t="s">
        <v>146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1000</v>
      </c>
    </row>
    <row r="10" spans="1:27" ht="15" x14ac:dyDescent="0.2">
      <c r="A10" s="67">
        <v>1000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878</v>
      </c>
      <c r="C11" s="27">
        <f>IF(F9&gt;=F15,B11,IF(B18&lt;&gt;"",F9*B18*(D17/1000),D17*F9))</f>
        <v>119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7378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120</v>
      </c>
      <c r="C17" s="117" t="s">
        <v>121</v>
      </c>
      <c r="D17" s="116">
        <v>50</v>
      </c>
      <c r="E17" s="116" t="s">
        <v>122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2.38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0.12</v>
      </c>
      <c r="B20" s="109">
        <v>0.13</v>
      </c>
      <c r="C20" s="110" t="s">
        <v>81</v>
      </c>
      <c r="D20" s="111">
        <v>50.420168067226896</v>
      </c>
      <c r="E20" s="111">
        <v>54.621848739495803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759</v>
      </c>
      <c r="C44" s="37" t="s">
        <v>40</v>
      </c>
      <c r="D44" s="31">
        <v>0</v>
      </c>
      <c r="F44" s="57" t="str">
        <f>"Retour vrac théorique "&amp;B44</f>
        <v>Retour vrac théorique 759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2380</v>
      </c>
    </row>
    <row r="56" spans="1:15" x14ac:dyDescent="0.2">
      <c r="H56" s="57">
        <f>B11-H55</f>
        <v>-1502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11" priority="6">
      <formula>AND($F$9&gt;$F$15,F15&lt;&gt;0)</formula>
    </cfRule>
  </conditionalFormatting>
  <conditionalFormatting sqref="A9:A10">
    <cfRule type="expression" dxfId="10" priority="5">
      <formula>A$10 &gt;0</formula>
    </cfRule>
  </conditionalFormatting>
  <conditionalFormatting sqref="B23:B32 B35:B39">
    <cfRule type="expression" dxfId="9" priority="4">
      <formula>AND(A23&lt;&gt;"",B23="")</formula>
    </cfRule>
  </conditionalFormatting>
  <conditionalFormatting sqref="C35:C39">
    <cfRule type="expression" dxfId="8" priority="3">
      <formula>AND(B35&lt;&gt;"",C35="")</formula>
    </cfRule>
  </conditionalFormatting>
  <conditionalFormatting sqref="D35:D39">
    <cfRule type="expression" dxfId="7" priority="2">
      <formula>AND(C35&lt;&gt;"",D35="")</formula>
    </cfRule>
  </conditionalFormatting>
  <conditionalFormatting sqref="B9:B10">
    <cfRule type="expression" dxfId="6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9217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218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68"/>
      <c r="B2" s="168"/>
      <c r="C2" s="168"/>
      <c r="D2" s="168"/>
      <c r="E2" s="168"/>
      <c r="F2" s="168"/>
      <c r="AA2" s="1" t="s">
        <v>94</v>
      </c>
    </row>
    <row r="3" spans="1:27" ht="14.25" customHeight="1" x14ac:dyDescent="0.2">
      <c r="A3" s="168"/>
      <c r="B3" s="168"/>
      <c r="C3" s="168"/>
      <c r="D3" s="168"/>
      <c r="E3" s="168"/>
      <c r="F3" s="168"/>
    </row>
    <row r="4" spans="1:27" x14ac:dyDescent="0.2"/>
    <row r="5" spans="1:27" ht="15.75" customHeight="1" x14ac:dyDescent="0.25">
      <c r="A5" s="169" t="s">
        <v>2</v>
      </c>
      <c r="B5" s="170"/>
      <c r="C5" s="171" t="s">
        <v>3</v>
      </c>
      <c r="D5" s="172"/>
      <c r="E5" s="173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133</v>
      </c>
      <c r="E7" s="62" t="s">
        <v>6</v>
      </c>
      <c r="F7" s="61" t="s">
        <v>146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74" t="s">
        <v>10</v>
      </c>
      <c r="E9" s="174"/>
      <c r="F9" s="64">
        <v>500</v>
      </c>
    </row>
    <row r="10" spans="1:27" ht="15" x14ac:dyDescent="0.2">
      <c r="A10" s="67"/>
      <c r="B10" s="68">
        <v>500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878</v>
      </c>
      <c r="C11" s="27">
        <f>IF(F9&gt;=F15,B11,IF(B18&lt;&gt;"",F9*B18*(D17/1000),D17*F9))</f>
        <v>59.5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75" t="s">
        <v>46</v>
      </c>
      <c r="B15" s="177" t="s">
        <v>19</v>
      </c>
      <c r="C15" s="76" t="s">
        <v>51</v>
      </c>
      <c r="D15" s="179"/>
      <c r="E15" s="180"/>
      <c r="F15" s="108">
        <f>IFERROR(IF(B18&lt;&gt;"",INT($B$11/(B18*(D17/1000))),INT(($B$11/D17))),"")</f>
        <v>7378</v>
      </c>
      <c r="G15" s="3"/>
      <c r="H15" s="3"/>
    </row>
    <row r="16" spans="1:27" ht="27" customHeight="1" x14ac:dyDescent="0.2">
      <c r="A16" s="176"/>
      <c r="B16" s="178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120</v>
      </c>
      <c r="C17" s="117" t="s">
        <v>121</v>
      </c>
      <c r="D17" s="116">
        <v>50</v>
      </c>
      <c r="E17" s="116" t="s">
        <v>122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2.38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0.12</v>
      </c>
      <c r="B20" s="109">
        <v>0.13</v>
      </c>
      <c r="C20" s="110" t="s">
        <v>81</v>
      </c>
      <c r="D20" s="111">
        <v>50.420168067226896</v>
      </c>
      <c r="E20" s="111">
        <v>54.621848739495803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62" t="s">
        <v>54</v>
      </c>
      <c r="E22" s="162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63" t="s">
        <v>32</v>
      </c>
      <c r="F34" s="164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818.5</v>
      </c>
      <c r="C44" s="37" t="s">
        <v>40</v>
      </c>
      <c r="D44" s="31">
        <v>0</v>
      </c>
      <c r="F44" s="57" t="str">
        <f>"Retour vrac théorique "&amp;B44</f>
        <v>Retour vrac théorique 818,5</v>
      </c>
    </row>
    <row r="45" spans="1:15" x14ac:dyDescent="0.2"/>
    <row r="46" spans="1:15" ht="14.25" customHeight="1" x14ac:dyDescent="0.2">
      <c r="A46" s="165"/>
      <c r="B46" s="165"/>
      <c r="C46" s="165"/>
      <c r="D46" s="165"/>
      <c r="E46" s="165"/>
      <c r="F46" s="165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1190</v>
      </c>
    </row>
    <row r="56" spans="1:15" x14ac:dyDescent="0.2">
      <c r="H56" s="57">
        <f>B11-H55</f>
        <v>-312</v>
      </c>
    </row>
    <row r="57" spans="1:15" ht="33.950000000000003" customHeight="1" x14ac:dyDescent="0.2">
      <c r="A57" s="14"/>
      <c r="B57" s="14"/>
      <c r="C57" s="14"/>
      <c r="D57" s="166">
        <v>50</v>
      </c>
      <c r="E57" s="167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58"/>
      <c r="E59" s="159"/>
      <c r="H59" s="57">
        <f>D65*F9</f>
        <v>0</v>
      </c>
    </row>
    <row r="60" spans="1:15" ht="33.950000000000003" customHeight="1" x14ac:dyDescent="0.2">
      <c r="B60" s="15"/>
      <c r="C60" s="14"/>
      <c r="D60" s="158"/>
      <c r="E60" s="159"/>
      <c r="H60" s="57" t="str">
        <f>IFERROR(H59/D65,"")</f>
        <v/>
      </c>
    </row>
    <row r="61" spans="1:15" ht="33.950000000000003" customHeight="1" x14ac:dyDescent="0.2">
      <c r="B61" s="15"/>
      <c r="C61" s="102"/>
      <c r="D61" s="158"/>
      <c r="E61" s="159"/>
      <c r="H61" s="57" t="str">
        <f>IFERROR(B11/D65,"")</f>
        <v/>
      </c>
    </row>
    <row r="62" spans="1:15" ht="33.950000000000003" customHeight="1" thickBot="1" x14ac:dyDescent="0.25">
      <c r="A62" s="160"/>
      <c r="B62" s="160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49"/>
      <c r="E64" s="150"/>
      <c r="F64" s="161"/>
      <c r="G64" s="161"/>
      <c r="H64" s="57"/>
    </row>
    <row r="65" spans="1:8" ht="33.950000000000003" customHeight="1" x14ac:dyDescent="0.2">
      <c r="A65" s="14"/>
      <c r="B65" s="14"/>
      <c r="C65" s="14"/>
      <c r="D65" s="149"/>
      <c r="E65" s="150"/>
    </row>
    <row r="66" spans="1:8" ht="33.950000000000003" customHeight="1" x14ac:dyDescent="0.2">
      <c r="A66" s="14"/>
      <c r="B66" s="14"/>
      <c r="C66" s="14"/>
      <c r="D66" s="149"/>
      <c r="E66" s="150"/>
    </row>
    <row r="67" spans="1:8" ht="33.950000000000003" customHeight="1" x14ac:dyDescent="0.2">
      <c r="A67" s="14"/>
      <c r="B67" s="14"/>
      <c r="C67" s="14"/>
      <c r="D67" s="149"/>
      <c r="E67" s="150"/>
    </row>
    <row r="68" spans="1:8" ht="27.75" customHeight="1" x14ac:dyDescent="0.25">
      <c r="A68" s="16"/>
      <c r="B68" s="16"/>
      <c r="C68" s="151"/>
      <c r="D68" s="151"/>
      <c r="E68" s="151"/>
      <c r="F68" s="152"/>
    </row>
    <row r="69" spans="1:8" ht="15" customHeight="1" x14ac:dyDescent="0.25">
      <c r="A69" s="16"/>
      <c r="B69" s="16"/>
      <c r="E69" s="58"/>
      <c r="F69" s="152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53"/>
    </row>
    <row r="72" spans="1:8" ht="14.25" customHeight="1" x14ac:dyDescent="0.2">
      <c r="C72" s="154"/>
      <c r="D72" s="155"/>
      <c r="F72" s="153"/>
    </row>
    <row r="73" spans="1:8" ht="14.25" customHeight="1" thickBot="1" x14ac:dyDescent="0.25">
      <c r="C73" s="156"/>
      <c r="D73" s="157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5" priority="6">
      <formula>AND($F$9&gt;$F$15,F15&lt;&gt;0)</formula>
    </cfRule>
  </conditionalFormatting>
  <conditionalFormatting sqref="A9:A10">
    <cfRule type="expression" dxfId="4" priority="5">
      <formula>A$10 &gt;0</formula>
    </cfRule>
  </conditionalFormatting>
  <conditionalFormatting sqref="B23:B32 B35:B39">
    <cfRule type="expression" dxfId="3" priority="4">
      <formula>AND(A23&lt;&gt;"",B23="")</formula>
    </cfRule>
  </conditionalFormatting>
  <conditionalFormatting sqref="C35:C39">
    <cfRule type="expression" dxfId="2" priority="3">
      <formula>AND(B35&lt;&gt;"",C35="")</formula>
    </cfRule>
  </conditionalFormatting>
  <conditionalFormatting sqref="D35:D39">
    <cfRule type="expression" dxfId="1" priority="2">
      <formula>AND(C35&lt;&gt;"",D35="")</formula>
    </cfRule>
  </conditionalFormatting>
  <conditionalFormatting sqref="B9:B10">
    <cfRule type="expression" dxfId="0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0241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242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42</vt:i4>
      </vt:variant>
    </vt:vector>
  </HeadingPairs>
  <TitlesOfParts>
    <vt:vector size="57" baseType="lpstr">
      <vt:lpstr>Commande</vt:lpstr>
      <vt:lpstr>1|B072_2185N</vt:lpstr>
      <vt:lpstr>2|B022_1039A</vt:lpstr>
      <vt:lpstr>3V|A0364_1551A</vt:lpstr>
      <vt:lpstr>3D|A0364_1551A</vt:lpstr>
      <vt:lpstr>4|A0246_1727A</vt:lpstr>
      <vt:lpstr>5V|A0233_1442A</vt:lpstr>
      <vt:lpstr>5D|A0233_1442A</vt:lpstr>
      <vt:lpstr>6V|A0161_1316A</vt:lpstr>
      <vt:lpstr>6D|A0161_1316A</vt:lpstr>
      <vt:lpstr>7V|A0361_1203A</vt:lpstr>
      <vt:lpstr>7D|A0361_1203A</vt:lpstr>
      <vt:lpstr>8|A0022_1128A</vt:lpstr>
      <vt:lpstr>9V|A0306_1219A</vt:lpstr>
      <vt:lpstr>9D|A0306_1219A</vt:lpstr>
      <vt:lpstr>'1|B072_2185N'!Operations</vt:lpstr>
      <vt:lpstr>'2|B022_1039A'!Operations</vt:lpstr>
      <vt:lpstr>'3D|A0364_1551A'!Operations</vt:lpstr>
      <vt:lpstr>'3V|A0364_1551A'!Operations</vt:lpstr>
      <vt:lpstr>'4|A0246_1727A'!Operations</vt:lpstr>
      <vt:lpstr>'5D|A0233_1442A'!Operations</vt:lpstr>
      <vt:lpstr>'5V|A0233_1442A'!Operations</vt:lpstr>
      <vt:lpstr>'6D|A0161_1316A'!Operations</vt:lpstr>
      <vt:lpstr>'6V|A0161_1316A'!Operations</vt:lpstr>
      <vt:lpstr>'7D|A0361_1203A'!Operations</vt:lpstr>
      <vt:lpstr>'7V|A0361_1203A'!Operations</vt:lpstr>
      <vt:lpstr>'8|A0022_1128A'!Operations</vt:lpstr>
      <vt:lpstr>'9D|A0306_1219A'!Operations</vt:lpstr>
      <vt:lpstr>'9V|A0306_1219A'!Operations</vt:lpstr>
      <vt:lpstr>'1|B072_2185N'!renseign</vt:lpstr>
      <vt:lpstr>'2|B022_1039A'!renseign</vt:lpstr>
      <vt:lpstr>'3D|A0364_1551A'!renseign</vt:lpstr>
      <vt:lpstr>'3V|A0364_1551A'!renseign</vt:lpstr>
      <vt:lpstr>'4|A0246_1727A'!renseign</vt:lpstr>
      <vt:lpstr>'5D|A0233_1442A'!renseign</vt:lpstr>
      <vt:lpstr>'5V|A0233_1442A'!renseign</vt:lpstr>
      <vt:lpstr>'6D|A0161_1316A'!renseign</vt:lpstr>
      <vt:lpstr>'6V|A0161_1316A'!renseign</vt:lpstr>
      <vt:lpstr>'7D|A0361_1203A'!renseign</vt:lpstr>
      <vt:lpstr>'7V|A0361_1203A'!renseign</vt:lpstr>
      <vt:lpstr>'8|A0022_1128A'!renseign</vt:lpstr>
      <vt:lpstr>'9D|A0306_1219A'!renseign</vt:lpstr>
      <vt:lpstr>'9V|A0306_1219A'!renseign</vt:lpstr>
      <vt:lpstr>'1|B072_2185N'!Zone_d_impression</vt:lpstr>
      <vt:lpstr>'2|B022_1039A'!Zone_d_impression</vt:lpstr>
      <vt:lpstr>'3D|A0364_1551A'!Zone_d_impression</vt:lpstr>
      <vt:lpstr>'3V|A0364_1551A'!Zone_d_impression</vt:lpstr>
      <vt:lpstr>'4|A0246_1727A'!Zone_d_impression</vt:lpstr>
      <vt:lpstr>'5D|A0233_1442A'!Zone_d_impression</vt:lpstr>
      <vt:lpstr>'5V|A0233_1442A'!Zone_d_impression</vt:lpstr>
      <vt:lpstr>'6D|A0161_1316A'!Zone_d_impression</vt:lpstr>
      <vt:lpstr>'6V|A0161_1316A'!Zone_d_impression</vt:lpstr>
      <vt:lpstr>'7D|A0361_1203A'!Zone_d_impression</vt:lpstr>
      <vt:lpstr>'7V|A0361_1203A'!Zone_d_impression</vt:lpstr>
      <vt:lpstr>'8|A0022_1128A'!Zone_d_impression</vt:lpstr>
      <vt:lpstr>'9D|A0306_1219A'!Zone_d_impression</vt:lpstr>
      <vt:lpstr>'9V|A0306_1219A'!Zone_d_impression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BEAUDUSSEAU Mickael</dc:creator>
  <cp:lastModifiedBy>BEAUDUSSEAU Mickaël</cp:lastModifiedBy>
  <cp:lastPrinted>2020-07-11T15:42:58Z</cp:lastPrinted>
  <dcterms:created xsi:type="dcterms:W3CDTF">2015-06-05T18:19:34Z</dcterms:created>
  <dcterms:modified xsi:type="dcterms:W3CDTF">2021-04-20T01:00:49Z</dcterms:modified>
</cp:coreProperties>
</file>