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059ACC43-CEE1-41A6-8412-A0DA40BA6D07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 (Leakim)" sheetId="2" r:id="rId1"/>
    <sheet name="Feuil1" sheetId="1" r:id="rId2"/>
  </sheets>
  <definedNames>
    <definedName name="BASE" localSheetId="0">'Feuil1 (Leakim)'!$C$2:$C$3</definedName>
    <definedName name="BASE">Feuil1!$C$2:$C$3</definedName>
    <definedName name="Convention" localSheetId="1">Feuil1!$C$3</definedName>
    <definedName name="Convention" localSheetId="0">'Feuil1 (Leakim)'!$C$3</definedName>
    <definedName name="Segment_Base">#N/A</definedName>
    <definedName name="SMIC" localSheetId="1">Feuil1!$C$2</definedName>
    <definedName name="SMIC" localSheetId="0">'Feuil1 (Leakim)'!$C$2</definedName>
  </definedNames>
  <calcPr calcId="191029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2" l="1"/>
  <c r="G12" i="2"/>
  <c r="H12" i="2" s="1"/>
  <c r="G13" i="2"/>
  <c r="H13" i="2" s="1"/>
  <c r="G14" i="2"/>
  <c r="H14" i="2" s="1"/>
  <c r="G15" i="2"/>
  <c r="H15" i="2" s="1"/>
  <c r="G11" i="2"/>
  <c r="H11" i="2" s="1"/>
  <c r="G10" i="2"/>
  <c r="F9" i="2"/>
  <c r="G9" i="2" s="1"/>
  <c r="F8" i="2"/>
  <c r="G8" i="2" s="1"/>
  <c r="E8" i="2"/>
  <c r="G7" i="2"/>
  <c r="C3" i="2"/>
  <c r="E11" i="1"/>
  <c r="G11" i="1"/>
  <c r="F8" i="1"/>
  <c r="F9" i="1"/>
  <c r="F10" i="1"/>
  <c r="F7" i="1"/>
  <c r="E8" i="1"/>
  <c r="E9" i="1"/>
  <c r="E10" i="1"/>
  <c r="E7" i="1"/>
  <c r="H10" i="2" l="1"/>
  <c r="H9" i="2"/>
  <c r="H8" i="2"/>
  <c r="H7" i="2"/>
  <c r="G10" i="1"/>
  <c r="G7" i="1"/>
  <c r="C3" i="1"/>
  <c r="G8" i="1" l="1"/>
  <c r="G9" i="1"/>
  <c r="H9" i="1" s="1"/>
  <c r="H10" i="1"/>
  <c r="H7" i="1"/>
  <c r="H8" i="1" l="1"/>
</calcChain>
</file>

<file path=xl/sharedStrings.xml><?xml version="1.0" encoding="utf-8"?>
<sst xmlns="http://schemas.openxmlformats.org/spreadsheetml/2006/main" count="100" uniqueCount="31">
  <si>
    <t>SMIC</t>
  </si>
  <si>
    <t>Convention</t>
  </si>
  <si>
    <t>Matricule</t>
  </si>
  <si>
    <t>Etablissement</t>
  </si>
  <si>
    <t xml:space="preserve">Nom </t>
  </si>
  <si>
    <t>Prénom</t>
  </si>
  <si>
    <t>Rémunération</t>
  </si>
  <si>
    <t>Période 1</t>
  </si>
  <si>
    <t>Période 2</t>
  </si>
  <si>
    <t>Taux</t>
  </si>
  <si>
    <t>Base</t>
  </si>
  <si>
    <t>Base €</t>
  </si>
  <si>
    <t>Montant</t>
  </si>
  <si>
    <t>Début</t>
  </si>
  <si>
    <t>Fin</t>
  </si>
  <si>
    <t>AA</t>
  </si>
  <si>
    <t>Août</t>
  </si>
  <si>
    <t>a</t>
  </si>
  <si>
    <t>bb</t>
  </si>
  <si>
    <t>b</t>
  </si>
  <si>
    <t>cc</t>
  </si>
  <si>
    <t>c</t>
  </si>
  <si>
    <t>dd</t>
  </si>
  <si>
    <t>d</t>
  </si>
  <si>
    <t>ee</t>
  </si>
  <si>
    <t>e</t>
  </si>
  <si>
    <t>Période</t>
  </si>
  <si>
    <t>Identité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</si>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</sst>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44" fontId="0" fillId="0" borderId="0" xfId="1" applyFont="1"/>
    <xf numFmtId="14" fontId="4" fillId="0" borderId="0" xfId="0" applyNumberFormat="1" applyFont="1"/>
    <xf numFmtId="8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0" xfId="2" applyNumberFormat="1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1" applyNumberFormat="1" applyFont="1"/>
    <xf numFmtId="165" fontId="0" fillId="0" borderId="0" xfId="1" applyNumberFormat="1" applyFont="1"/>
    <xf numFmtId="0" fontId="2" fillId="2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3">
    <cellStyle name="Monétaire" xfId="1" builtinId="4"/>
    <cellStyle name="Normal" xfId="0" builtinId="0"/>
    <cellStyle name="Pourcentage" xfId="2" builtinId="5"/>
  </cellStyles>
  <dxfs count="10">
    <dxf>
      <fill>
        <patternFill patternType="solid">
          <bgColor theme="9" tint="0.3999450666829432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 patternType="solid">
          <bgColor theme="9" tint="0.39994506668294322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 patternType="solid">
          <bgColor theme="9" tint="0.39994506668294322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19050</xdr:colOff>
      <xdr:row>0</xdr:row>
      <xdr:rowOff>180976</xdr:rowOff>
    </xdr:from>
    <xdr:to>
      <xdr:col>15</xdr:col>
      <xdr:colOff>447675</xdr:colOff>
      <xdr:row>4</xdr:row>
      <xdr:rowOff>352426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Base">
              <a:extLst>
                <a:ext uri="{FF2B5EF4-FFF2-40B4-BE49-F238E27FC236}">
                  <a16:creationId xmlns:a16="http://schemas.microsoft.com/office/drawing/2014/main" id="{F81FE39F-6535-497D-BE6D-B2160F7C68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53700" y="180976"/>
              <a:ext cx="18288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kaël BEAUDUSSEAU" refreshedDate="44069.39817083333" createdVersion="6" refreshedVersion="6" minRefreshableVersion="3" recordCount="9" xr:uid="{DE392929-D611-4D50-9D5E-4D5081991045}">
  <cacheSource type="worksheet">
    <worksheetSource ref="C6:M15" sheet="Feuil1 (Leakim)"/>
  </cacheSource>
  <cacheFields count="11">
    <cacheField name="Nom " numFmtId="0">
      <sharedItems count="5">
        <s v="AA"/>
        <s v="bb"/>
        <s v="cc"/>
        <s v="dd"/>
        <s v="ee"/>
      </sharedItems>
    </cacheField>
    <cacheField name="Prénom" numFmtId="0">
      <sharedItems/>
    </cacheField>
    <cacheField name="Taux" numFmtId="9">
      <sharedItems containsSemiMixedTypes="0" containsString="0" containsNumber="1" minValue="0.49" maxValue="1"/>
    </cacheField>
    <cacheField name="Base" numFmtId="0">
      <sharedItems count="2">
        <s v="SMIC"/>
        <s v="Convention"/>
      </sharedItems>
    </cacheField>
    <cacheField name="Base €" numFmtId="44">
      <sharedItems containsSemiMixedTypes="0" containsString="0" containsNumber="1" minValue="1539.42" maxValue="1615.3846153846155"/>
    </cacheField>
    <cacheField name="Montant" numFmtId="165">
      <sharedItems containsSemiMixedTypes="0" containsString="0" containsNumber="1" minValue="754.31579999999997" maxValue="1615.3846153846155"/>
    </cacheField>
    <cacheField name="Début" numFmtId="14">
      <sharedItems containsSemiMixedTypes="0" containsNonDate="0" containsDate="1" containsString="0" minDate="2018-09-01T00:00:00" maxDate="2021-05-02T00:00:00" count="8">
        <d v="2018-09-01T00:00:00"/>
        <d v="2020-08-17T00:00:00"/>
        <d v="2019-08-01T00:00:00"/>
        <d v="2020-08-31T00:00:00"/>
        <d v="2019-09-01T00:00:00"/>
        <d v="2021-05-01T00:00:00"/>
        <d v="2020-09-01T00:00:00"/>
        <d v="2020-08-01T00:00:00"/>
      </sharedItems>
    </cacheField>
    <cacheField name="Fin" numFmtId="14">
      <sharedItems containsSemiMixedTypes="0" containsNonDate="0" containsDate="1" containsString="0" minDate="2019-08-31T00:00:00" maxDate="2021-10-01T00:00:00"/>
    </cacheField>
    <cacheField name="Base2" numFmtId="14">
      <sharedItems/>
    </cacheField>
    <cacheField name="Taux2" numFmtId="9">
      <sharedItems containsSemiMixedTypes="0" containsString="0" containsNumber="1" minValue="0.41" maxValue="1"/>
    </cacheField>
    <cacheField name="Période" numFmtId="9">
      <sharedItems/>
    </cacheField>
  </cacheFields>
  <extLst>
    <ext xmlns:x14="http://schemas.microsoft.com/office/spreadsheetml/2009/9/main" uri="{725AE2AE-9491-48be-B2B4-4EB974FC3084}">
      <x14:pivotCacheDefinition pivotCacheId="105851998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s v="a"/>
    <n v="0.49"/>
    <x v="0"/>
    <n v="1539.42"/>
    <n v="754.31579999999997"/>
    <x v="0"/>
    <d v="2019-08-31T00:00:00"/>
    <s v="SMIC"/>
    <n v="0.41"/>
    <s v="Période 1"/>
  </r>
  <r>
    <x v="1"/>
    <s v="b"/>
    <n v="0.78"/>
    <x v="1"/>
    <n v="1615.3846153846155"/>
    <n v="1260"/>
    <x v="1"/>
    <d v="2021-04-30T00:00:00"/>
    <s v="Convention"/>
    <n v="0.78"/>
    <s v="Période 1"/>
  </r>
  <r>
    <x v="2"/>
    <s v="c"/>
    <n v="0.8"/>
    <x v="1"/>
    <n v="1615.3846153846155"/>
    <n v="1292.3076923076924"/>
    <x v="2"/>
    <d v="2020-08-31T00:00:00"/>
    <s v="Convention"/>
    <n v="0.8"/>
    <s v="Période 1"/>
  </r>
  <r>
    <x v="3"/>
    <s v="d"/>
    <n v="0.61"/>
    <x v="0"/>
    <n v="1539.42"/>
    <n v="939.0462"/>
    <x v="2"/>
    <d v="2020-07-31T00:00:00"/>
    <s v="SMIC"/>
    <n v="0.61"/>
    <s v="Période 1"/>
  </r>
  <r>
    <x v="4"/>
    <s v="e"/>
    <n v="0.78"/>
    <x v="1"/>
    <n v="1615.3846153846155"/>
    <n v="1260"/>
    <x v="3"/>
    <d v="2021-09-30T00:00:00"/>
    <s v="Convention"/>
    <n v="0.78"/>
    <s v="Période 1"/>
  </r>
  <r>
    <x v="0"/>
    <s v="a"/>
    <n v="0.49"/>
    <x v="0"/>
    <n v="1539.42"/>
    <n v="754.31579999999997"/>
    <x v="4"/>
    <d v="2020-08-31T00:00:00"/>
    <s v="SMIC"/>
    <n v="0.49"/>
    <s v="Période 2"/>
  </r>
  <r>
    <x v="1"/>
    <s v="b"/>
    <n v="1"/>
    <x v="1"/>
    <n v="1615.3846153846155"/>
    <n v="1615.3846153846155"/>
    <x v="5"/>
    <d v="2021-09-30T00:00:00"/>
    <s v="Convention"/>
    <n v="1"/>
    <s v="Période 2"/>
  </r>
  <r>
    <x v="2"/>
    <s v="c"/>
    <n v="0.87"/>
    <x v="1"/>
    <n v="1615.3846153846155"/>
    <n v="1405.3846153846155"/>
    <x v="6"/>
    <d v="2021-08-31T00:00:00"/>
    <s v="Convention"/>
    <n v="0.87"/>
    <s v="Période 2"/>
  </r>
  <r>
    <x v="3"/>
    <s v="d"/>
    <n v="0.61"/>
    <x v="0"/>
    <n v="1539.42"/>
    <n v="939.0462"/>
    <x v="7"/>
    <d v="2021-03-31T00:00:00"/>
    <s v="SMIC"/>
    <n v="0.61"/>
    <s v="Période 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224B85-66B6-4714-9EE0-3008D5051EEA}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6:P13" firstHeaderRow="1" firstDataRow="1" firstDataCol="1"/>
  <pivotFields count="11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numFmtId="9" showAll="0"/>
    <pivotField showAll="0">
      <items count="3">
        <item x="1"/>
        <item x="0"/>
        <item t="default"/>
      </items>
    </pivotField>
    <pivotField numFmtId="44" showAll="0"/>
    <pivotField dataField="1" numFmtId="165" showAll="0"/>
    <pivotField axis="axisRow" numFmtId="14" showAll="0">
      <items count="9">
        <item x="0"/>
        <item x="2"/>
        <item x="4"/>
        <item x="7"/>
        <item x="1"/>
        <item x="3"/>
        <item x="6"/>
        <item x="5"/>
        <item t="default"/>
      </items>
    </pivotField>
    <pivotField numFmtId="14" showAll="0"/>
    <pivotField showAll="0"/>
    <pivotField numFmtId="9" showAll="0"/>
    <pivotField showAll="0"/>
  </pivotFields>
  <rowFields count="2">
    <field x="0"/>
    <field x="6"/>
  </rowFields>
  <rowItems count="7">
    <i>
      <x v="1"/>
    </i>
    <i r="1">
      <x v="4"/>
    </i>
    <i>
      <x v="3"/>
    </i>
    <i r="1">
      <x v="3"/>
    </i>
    <i>
      <x v="4"/>
    </i>
    <i r="1">
      <x v="5"/>
    </i>
    <i t="grand">
      <x/>
    </i>
  </rowItems>
  <colItems count="1">
    <i/>
  </colItems>
  <dataFields count="1">
    <dataField name="Somme de Montant" fld="5" baseField="0" baseItem="0"/>
  </dataFields>
  <pivotTableStyleInfo name="PivotStyleLight16" showRowHeaders="1" showColHeaders="1" showRowStripes="0" showColStripes="0" showLastColumn="1"/>
  <filters count="1">
    <filter fld="6" type="dateBetween" evalOrder="-1" id="4">
      <autoFilter ref="A1">
        <filterColumn colId="0">
          <customFilters and="1">
            <customFilter operator="greaterThanOrEqual" val="44044"/>
            <customFilter operator="lessThanOrEqual" val="44074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ase" xr10:uid="{C73FB641-E286-4734-9A1F-7BD0005C8AE0}" sourceName="Base">
  <pivotTables>
    <pivotTable tabId="2" name="Tableau croisé dynamique1"/>
  </pivotTables>
  <data>
    <tabular pivotCacheId="1058519980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ase" xr10:uid="{E8F9D9FD-1FA4-45AF-89EA-4307D958A080}" cache="Segment_Base" caption="Bas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FBFA-22E3-423F-98A6-C5B664BF5CDF}">
  <dimension ref="A1:Q31"/>
  <sheetViews>
    <sheetView tabSelected="1" workbookViewId="0">
      <selection activeCell="N16" sqref="N16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10.85546875" bestFit="1" customWidth="1"/>
    <col min="4" max="4" width="8" bestFit="1" customWidth="1"/>
    <col min="15" max="15" width="21" bestFit="1" customWidth="1"/>
    <col min="16" max="16" width="18.7109375" bestFit="1" customWidth="1"/>
  </cols>
  <sheetData>
    <row r="1" spans="1:16" x14ac:dyDescent="0.25">
      <c r="A1">
        <v>2020</v>
      </c>
      <c r="B1" t="s">
        <v>16</v>
      </c>
    </row>
    <row r="2" spans="1:16" x14ac:dyDescent="0.25">
      <c r="A2" t="s">
        <v>0</v>
      </c>
      <c r="C2" s="2">
        <v>1539.42</v>
      </c>
      <c r="I2" s="11"/>
    </row>
    <row r="3" spans="1:16" x14ac:dyDescent="0.25">
      <c r="A3" t="s">
        <v>1</v>
      </c>
      <c r="B3" s="4">
        <v>21000</v>
      </c>
      <c r="C3" s="2">
        <f>B3/13</f>
        <v>1615.3846153846155</v>
      </c>
    </row>
    <row r="5" spans="1:16" ht="30" customHeight="1" x14ac:dyDescent="0.25">
      <c r="A5" s="22" t="s">
        <v>27</v>
      </c>
      <c r="B5" s="23"/>
      <c r="C5" s="23"/>
      <c r="D5" s="24"/>
      <c r="E5" s="13" t="s">
        <v>6</v>
      </c>
      <c r="F5" s="14"/>
      <c r="G5" s="14"/>
      <c r="H5" s="15"/>
    </row>
    <row r="6" spans="1:16" ht="15" customHeight="1" x14ac:dyDescent="0.25">
      <c r="A6" s="21" t="s">
        <v>2</v>
      </c>
      <c r="B6" s="21" t="s">
        <v>3</v>
      </c>
      <c r="C6" s="21" t="s">
        <v>4</v>
      </c>
      <c r="D6" s="21" t="s">
        <v>5</v>
      </c>
      <c r="E6" s="5" t="s">
        <v>9</v>
      </c>
      <c r="F6" s="5" t="s">
        <v>10</v>
      </c>
      <c r="G6" s="5" t="s">
        <v>11</v>
      </c>
      <c r="H6" s="5" t="s">
        <v>12</v>
      </c>
      <c r="I6" s="10" t="s">
        <v>13</v>
      </c>
      <c r="J6" s="10" t="s">
        <v>14</v>
      </c>
      <c r="K6" s="10" t="s">
        <v>10</v>
      </c>
      <c r="L6" s="10" t="s">
        <v>9</v>
      </c>
      <c r="M6" s="10" t="s">
        <v>26</v>
      </c>
      <c r="O6" s="25" t="s">
        <v>28</v>
      </c>
      <c r="P6" t="s">
        <v>30</v>
      </c>
    </row>
    <row r="7" spans="1:16" x14ac:dyDescent="0.25">
      <c r="C7" t="s">
        <v>15</v>
      </c>
      <c r="D7" t="s">
        <v>17</v>
      </c>
      <c r="E7" s="7">
        <v>0.49</v>
      </c>
      <c r="F7" s="8" t="s">
        <v>0</v>
      </c>
      <c r="G7" s="2">
        <f t="shared" ref="G7:G9" si="0">IF(F7="SMIC",SMIC,IF(F7="Convention",Convention,""))</f>
        <v>1539.42</v>
      </c>
      <c r="H7" s="20">
        <f>E7*G7</f>
        <v>754.31579999999997</v>
      </c>
      <c r="I7" s="1">
        <v>43344</v>
      </c>
      <c r="J7" s="1">
        <v>43708</v>
      </c>
      <c r="K7" s="1" t="s">
        <v>0</v>
      </c>
      <c r="L7" s="7">
        <v>0.41</v>
      </c>
      <c r="M7" s="7" t="s">
        <v>7</v>
      </c>
      <c r="O7" s="27" t="s">
        <v>18</v>
      </c>
      <c r="P7" s="26">
        <v>1260</v>
      </c>
    </row>
    <row r="8" spans="1:16" x14ac:dyDescent="0.25">
      <c r="C8" t="s">
        <v>18</v>
      </c>
      <c r="D8" t="s">
        <v>19</v>
      </c>
      <c r="E8" s="7">
        <f ca="1">IF(TODAY()&lt;$I8,"",IF(AND(TODAY()&gt;=$I8,TODAY()&lt;=$J8),$L8,IF(AND(TODAY()&gt;=$N8,TODAY()&lt;=$O10),$Q8)))</f>
        <v>0.78</v>
      </c>
      <c r="F8" s="8" t="str">
        <f ca="1">IF(TODAY()&lt;$I8,"",IF(AND(TODAY()&gt;=$I8,TODAY()&lt;=$J8),$K8,IF(AND(TODAY()&gt;=$N8,TODAY()&lt;=$O10),$P10)))</f>
        <v>Convention</v>
      </c>
      <c r="G8" s="2">
        <f t="shared" ca="1" si="0"/>
        <v>1615.3846153846155</v>
      </c>
      <c r="H8" s="20">
        <f ca="1">E8*G8</f>
        <v>1260</v>
      </c>
      <c r="I8" s="1">
        <v>44060</v>
      </c>
      <c r="J8" s="1">
        <v>44316</v>
      </c>
      <c r="K8" s="1" t="s">
        <v>1</v>
      </c>
      <c r="L8" s="7">
        <v>0.78</v>
      </c>
      <c r="M8" s="7" t="s">
        <v>7</v>
      </c>
      <c r="O8" s="28">
        <v>44060</v>
      </c>
      <c r="P8" s="26">
        <v>1260</v>
      </c>
    </row>
    <row r="9" spans="1:16" x14ac:dyDescent="0.25">
      <c r="C9" t="s">
        <v>20</v>
      </c>
      <c r="D9" t="s">
        <v>21</v>
      </c>
      <c r="E9" s="7">
        <f ca="1">IF(TODAY()&lt;$I9,"",IF(AND(TODAY()&gt;=$I9,TODAY()&lt;=$J9),$L9,IF(AND(TODAY()&gt;=$N9,TODAY()&lt;=$O11),$Q9)))</f>
        <v>0.8</v>
      </c>
      <c r="F9" s="8" t="str">
        <f ca="1">IF(TODAY()&lt;$I9,"",IF(AND(TODAY()&gt;=$I9,TODAY()&lt;=$J9),$K9,IF(AND(TODAY()&gt;=$N9,TODAY()&lt;=$O11),$P11)))</f>
        <v>Convention</v>
      </c>
      <c r="G9" s="2">
        <f t="shared" ca="1" si="0"/>
        <v>1615.3846153846155</v>
      </c>
      <c r="H9" s="20">
        <f t="shared" ref="H9:H15" ca="1" si="1">E9*G9</f>
        <v>1292.3076923076924</v>
      </c>
      <c r="I9" s="1">
        <v>43678</v>
      </c>
      <c r="J9" s="1">
        <v>44074</v>
      </c>
      <c r="K9" s="1" t="s">
        <v>1</v>
      </c>
      <c r="L9" s="7">
        <v>0.8</v>
      </c>
      <c r="M9" s="7" t="s">
        <v>7</v>
      </c>
      <c r="O9" s="27" t="s">
        <v>22</v>
      </c>
      <c r="P9" s="26">
        <v>939.0462</v>
      </c>
    </row>
    <row r="10" spans="1:16" x14ac:dyDescent="0.25">
      <c r="B10" s="9"/>
      <c r="C10" t="s">
        <v>22</v>
      </c>
      <c r="D10" t="s">
        <v>23</v>
      </c>
      <c r="E10" s="7">
        <v>0.61</v>
      </c>
      <c r="F10" s="8" t="s">
        <v>0</v>
      </c>
      <c r="G10" s="2">
        <f t="shared" ref="G10:G11" si="2">IF(F10="SMIC",SMIC,IF(F10="Convention",Convention,""))</f>
        <v>1539.42</v>
      </c>
      <c r="H10" s="20">
        <f t="shared" si="1"/>
        <v>939.0462</v>
      </c>
      <c r="I10" s="1">
        <v>43678</v>
      </c>
      <c r="J10" s="1">
        <v>44043</v>
      </c>
      <c r="K10" s="1" t="s">
        <v>0</v>
      </c>
      <c r="L10" s="7">
        <v>0.61</v>
      </c>
      <c r="M10" s="7" t="s">
        <v>7</v>
      </c>
      <c r="O10" s="28">
        <v>44044</v>
      </c>
      <c r="P10" s="26">
        <v>939.0462</v>
      </c>
    </row>
    <row r="11" spans="1:16" x14ac:dyDescent="0.25">
      <c r="C11" t="s">
        <v>24</v>
      </c>
      <c r="D11" t="s">
        <v>25</v>
      </c>
      <c r="E11" s="7">
        <v>0.78</v>
      </c>
      <c r="F11" s="1" t="s">
        <v>1</v>
      </c>
      <c r="G11" s="2">
        <f t="shared" ref="G11:G15" si="3">IF(F11="SMIC",SMIC,IF(F11="Convention",Convention,""))</f>
        <v>1615.3846153846155</v>
      </c>
      <c r="H11" s="20">
        <f t="shared" si="1"/>
        <v>1260</v>
      </c>
      <c r="I11" s="1">
        <v>44074</v>
      </c>
      <c r="J11" s="1">
        <v>44469</v>
      </c>
      <c r="K11" s="1" t="s">
        <v>1</v>
      </c>
      <c r="L11" s="7">
        <v>0.78</v>
      </c>
      <c r="M11" s="7" t="s">
        <v>7</v>
      </c>
      <c r="O11" s="27" t="s">
        <v>24</v>
      </c>
      <c r="P11" s="26">
        <v>1260</v>
      </c>
    </row>
    <row r="12" spans="1:16" x14ac:dyDescent="0.25">
      <c r="C12" t="s">
        <v>15</v>
      </c>
      <c r="D12" t="s">
        <v>17</v>
      </c>
      <c r="E12" s="7">
        <v>0.49</v>
      </c>
      <c r="F12" s="1" t="s">
        <v>0</v>
      </c>
      <c r="G12" s="2">
        <f t="shared" si="3"/>
        <v>1539.42</v>
      </c>
      <c r="H12" s="20">
        <f t="shared" si="1"/>
        <v>754.31579999999997</v>
      </c>
      <c r="I12" s="1">
        <v>43709</v>
      </c>
      <c r="J12" s="1">
        <v>44074</v>
      </c>
      <c r="K12" s="1" t="s">
        <v>0</v>
      </c>
      <c r="L12" s="7">
        <v>0.49</v>
      </c>
      <c r="M12" s="7" t="s">
        <v>8</v>
      </c>
      <c r="O12" s="28">
        <v>44074</v>
      </c>
      <c r="P12" s="26">
        <v>1260</v>
      </c>
    </row>
    <row r="13" spans="1:16" x14ac:dyDescent="0.25">
      <c r="C13" t="s">
        <v>18</v>
      </c>
      <c r="D13" t="s">
        <v>19</v>
      </c>
      <c r="E13" s="7">
        <v>1</v>
      </c>
      <c r="F13" s="1" t="s">
        <v>1</v>
      </c>
      <c r="G13" s="2">
        <f t="shared" si="3"/>
        <v>1615.3846153846155</v>
      </c>
      <c r="H13" s="20">
        <f t="shared" si="1"/>
        <v>1615.3846153846155</v>
      </c>
      <c r="I13" s="1">
        <v>44317</v>
      </c>
      <c r="J13" s="1">
        <v>44469</v>
      </c>
      <c r="K13" s="1" t="s">
        <v>1</v>
      </c>
      <c r="L13" s="7">
        <v>1</v>
      </c>
      <c r="M13" s="7" t="s">
        <v>8</v>
      </c>
      <c r="O13" s="27" t="s">
        <v>29</v>
      </c>
      <c r="P13" s="26">
        <v>3459.0461999999998</v>
      </c>
    </row>
    <row r="14" spans="1:16" x14ac:dyDescent="0.25">
      <c r="C14" t="s">
        <v>20</v>
      </c>
      <c r="D14" t="s">
        <v>21</v>
      </c>
      <c r="E14" s="7">
        <v>0.87</v>
      </c>
      <c r="F14" s="1" t="s">
        <v>1</v>
      </c>
      <c r="G14" s="2">
        <f t="shared" si="3"/>
        <v>1615.3846153846155</v>
      </c>
      <c r="H14" s="20">
        <f t="shared" si="1"/>
        <v>1405.3846153846155</v>
      </c>
      <c r="I14" s="1">
        <v>44075</v>
      </c>
      <c r="J14" s="1">
        <v>44439</v>
      </c>
      <c r="K14" s="1" t="s">
        <v>1</v>
      </c>
      <c r="L14" s="7">
        <v>0.87</v>
      </c>
      <c r="M14" s="7" t="s">
        <v>8</v>
      </c>
    </row>
    <row r="15" spans="1:16" x14ac:dyDescent="0.25">
      <c r="C15" t="s">
        <v>22</v>
      </c>
      <c r="D15" t="s">
        <v>23</v>
      </c>
      <c r="E15" s="7">
        <v>0.61</v>
      </c>
      <c r="F15" s="1" t="s">
        <v>0</v>
      </c>
      <c r="G15" s="2">
        <f t="shared" si="3"/>
        <v>1539.42</v>
      </c>
      <c r="H15" s="20">
        <f t="shared" si="1"/>
        <v>939.0462</v>
      </c>
      <c r="I15" s="1">
        <v>44044</v>
      </c>
      <c r="J15" s="1">
        <v>44286</v>
      </c>
      <c r="K15" s="1" t="s">
        <v>0</v>
      </c>
      <c r="L15" s="7">
        <v>0.61</v>
      </c>
      <c r="M15" s="7" t="s">
        <v>8</v>
      </c>
    </row>
    <row r="16" spans="1:16" x14ac:dyDescent="0.25">
      <c r="E16" s="7"/>
      <c r="F16" s="8"/>
      <c r="G16" s="2"/>
      <c r="H16" s="2"/>
      <c r="I16" s="1"/>
      <c r="J16" s="1"/>
      <c r="K16" s="1"/>
      <c r="L16" s="7"/>
      <c r="M16" s="7"/>
      <c r="N16" s="1"/>
    </row>
    <row r="17" spans="3:17" x14ac:dyDescent="0.25">
      <c r="E17" s="7"/>
      <c r="F17" s="8"/>
      <c r="G17" s="2"/>
      <c r="H17" s="2"/>
      <c r="I17" s="1"/>
      <c r="J17" s="1"/>
      <c r="K17" s="1"/>
      <c r="L17" s="7"/>
      <c r="M17" s="7"/>
      <c r="N17" s="1"/>
    </row>
    <row r="18" spans="3:17" x14ac:dyDescent="0.25">
      <c r="C18" s="1"/>
      <c r="E18" s="7"/>
      <c r="F18" s="8"/>
      <c r="G18" s="2"/>
      <c r="H18" s="2"/>
      <c r="I18" s="1"/>
      <c r="J18" s="1"/>
      <c r="K18" s="1"/>
      <c r="L18" s="7"/>
      <c r="M18" s="7"/>
      <c r="N18" s="1"/>
    </row>
    <row r="19" spans="3:17" x14ac:dyDescent="0.25">
      <c r="C19" s="1"/>
      <c r="E19" s="7"/>
      <c r="F19" s="8"/>
      <c r="G19" s="2"/>
      <c r="H19" s="2"/>
      <c r="K19" s="1"/>
      <c r="L19" s="7"/>
      <c r="M19" s="7"/>
      <c r="P19" s="1"/>
      <c r="Q19" s="7"/>
    </row>
    <row r="20" spans="3:17" x14ac:dyDescent="0.25">
      <c r="C20" s="1"/>
      <c r="E20" s="7"/>
      <c r="F20" s="8"/>
      <c r="G20" s="2"/>
      <c r="H20" s="2"/>
      <c r="K20" s="1"/>
      <c r="P20" s="1"/>
      <c r="Q20" s="7"/>
    </row>
    <row r="21" spans="3:17" x14ac:dyDescent="0.25">
      <c r="C21" s="1"/>
      <c r="E21" s="7"/>
      <c r="F21" s="8"/>
      <c r="G21" s="2"/>
      <c r="H21" s="2"/>
      <c r="K21" s="1"/>
      <c r="P21" s="1"/>
    </row>
    <row r="22" spans="3:17" x14ac:dyDescent="0.25">
      <c r="C22" s="1"/>
      <c r="E22" s="7"/>
      <c r="F22" s="8"/>
      <c r="G22" s="2"/>
      <c r="H22" s="2"/>
      <c r="K22" s="1"/>
      <c r="P22" s="1"/>
    </row>
    <row r="23" spans="3:17" x14ac:dyDescent="0.25">
      <c r="C23" s="1"/>
      <c r="E23" s="7"/>
      <c r="F23" s="8"/>
      <c r="G23" s="2"/>
      <c r="H23" s="2"/>
      <c r="K23" s="1"/>
      <c r="P23" s="1"/>
    </row>
    <row r="24" spans="3:17" x14ac:dyDescent="0.25">
      <c r="C24" s="1"/>
      <c r="E24" s="7"/>
      <c r="F24" s="8"/>
      <c r="G24" s="2"/>
      <c r="H24" s="2"/>
      <c r="K24" s="1"/>
      <c r="P24" s="1"/>
    </row>
    <row r="25" spans="3:17" x14ac:dyDescent="0.25">
      <c r="E25" s="7"/>
      <c r="F25" s="8"/>
      <c r="G25" s="2"/>
      <c r="H25" s="2"/>
      <c r="K25" s="1"/>
      <c r="P25" s="1"/>
    </row>
    <row r="26" spans="3:17" x14ac:dyDescent="0.25">
      <c r="E26" s="7"/>
      <c r="F26" s="8"/>
      <c r="G26" s="2"/>
      <c r="H26" s="2"/>
      <c r="K26" s="1"/>
      <c r="P26" s="1"/>
    </row>
    <row r="27" spans="3:17" x14ac:dyDescent="0.25">
      <c r="E27" s="7"/>
      <c r="F27" s="8"/>
      <c r="G27" s="2"/>
      <c r="H27" s="2"/>
      <c r="K27" s="1"/>
      <c r="P27" s="1"/>
    </row>
    <row r="28" spans="3:17" x14ac:dyDescent="0.25">
      <c r="E28" s="7"/>
      <c r="F28" s="8"/>
      <c r="G28" s="2"/>
      <c r="H28" s="2"/>
      <c r="K28" s="1"/>
      <c r="P28" s="1"/>
    </row>
    <row r="29" spans="3:17" x14ac:dyDescent="0.25">
      <c r="E29" s="7"/>
      <c r="F29" s="8"/>
      <c r="G29" s="2"/>
      <c r="H29" s="2"/>
      <c r="K29" s="1"/>
      <c r="P29" s="1"/>
    </row>
    <row r="30" spans="3:17" x14ac:dyDescent="0.25">
      <c r="E30" s="7"/>
      <c r="F30" s="8"/>
      <c r="G30" s="2"/>
      <c r="H30" s="2"/>
      <c r="K30" s="1"/>
      <c r="P30" s="1"/>
    </row>
    <row r="31" spans="3:17" x14ac:dyDescent="0.25">
      <c r="E31" s="7"/>
      <c r="F31" s="8"/>
      <c r="G31" s="2"/>
      <c r="H31" s="2"/>
      <c r="K31" s="1"/>
      <c r="P31" s="1"/>
    </row>
  </sheetData>
  <mergeCells count="2">
    <mergeCell ref="A5:D5"/>
    <mergeCell ref="E5:H5"/>
  </mergeCells>
  <conditionalFormatting sqref="P19:P31 K16:K31 L16:M18 J16:J18 J7:M11 M12:M15">
    <cfRule type="timePeriod" dxfId="9" priority="8" timePeriod="thisMonth">
      <formula>AND(MONTH(J7)=MONTH(TODAY()),YEAR(J7)=YEAR(TODAY()))</formula>
    </cfRule>
  </conditionalFormatting>
  <conditionalFormatting sqref="I7:I11 N16:N18 I16:I18">
    <cfRule type="timePeriod" dxfId="8" priority="7" timePeriod="thisMonth">
      <formula>AND(MONTH(I7)=MONTH(TODAY()),YEAR(I7)=YEAR(TODAY()))</formula>
    </cfRule>
  </conditionalFormatting>
  <conditionalFormatting sqref="J12:L15">
    <cfRule type="timePeriod" dxfId="7" priority="6" timePeriod="thisMonth">
      <formula>AND(MONTH(J12)=MONTH(TODAY()),YEAR(J12)=YEAR(TODAY()))</formula>
    </cfRule>
  </conditionalFormatting>
  <conditionalFormatting sqref="I12:I15">
    <cfRule type="timePeriod" dxfId="6" priority="5" timePeriod="thisMonth">
      <formula>AND(MONTH(I12)=MONTH(TODAY()),YEAR(I12)=YEAR(TODAY()))</formula>
    </cfRule>
  </conditionalFormatting>
  <conditionalFormatting sqref="F11">
    <cfRule type="timePeriod" dxfId="5" priority="4" timePeriod="thisMonth">
      <formula>AND(MONTH(F11)=MONTH(TODAY()),YEAR(F11)=YEAR(TODAY()))</formula>
    </cfRule>
  </conditionalFormatting>
  <conditionalFormatting sqref="F12:F15">
    <cfRule type="timePeriod" dxfId="4" priority="3" timePeriod="thisMonth">
      <formula>AND(MONTH(F12)=MONTH(TODAY()),YEAR(F12)=YEAR(TODAY()))</formula>
    </cfRule>
  </conditionalFormatting>
  <conditionalFormatting sqref="E11">
    <cfRule type="timePeriod" dxfId="3" priority="2" timePeriod="thisMonth">
      <formula>AND(MONTH(E11)=MONTH(TODAY()),YEAR(E11)=YEAR(TODAY()))</formula>
    </cfRule>
  </conditionalFormatting>
  <conditionalFormatting sqref="E12:E15">
    <cfRule type="timePeriod" dxfId="2" priority="1" timePeriod="thisMonth">
      <formula>AND(MONTH(E12)=MONTH(TODAY()),YEAR(E12)=YEAR(TODAY()))</formula>
    </cfRule>
  </conditionalFormatting>
  <dataValidations count="1">
    <dataValidation type="list" showInputMessage="1" showErrorMessage="1" sqref="F11:F15 K7:K31 P23:P31" xr:uid="{3F408A5F-09D7-4BCB-A323-BFC7982057A0}">
      <formula1>$A$2:$A$4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workbookViewId="0">
      <selection activeCell="H21" sqref="H21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10.85546875" bestFit="1" customWidth="1"/>
    <col min="4" max="4" width="8" bestFit="1" customWidth="1"/>
  </cols>
  <sheetData>
    <row r="1" spans="1:16" x14ac:dyDescent="0.25">
      <c r="A1">
        <v>2020</v>
      </c>
      <c r="B1" t="s">
        <v>16</v>
      </c>
    </row>
    <row r="2" spans="1:16" x14ac:dyDescent="0.25">
      <c r="A2" t="s">
        <v>0</v>
      </c>
      <c r="C2" s="2">
        <v>1539.42</v>
      </c>
      <c r="I2" s="11"/>
      <c r="N2" s="3"/>
      <c r="O2" s="3"/>
    </row>
    <row r="3" spans="1:16" x14ac:dyDescent="0.25">
      <c r="A3" t="s">
        <v>1</v>
      </c>
      <c r="B3" s="4">
        <v>21000</v>
      </c>
      <c r="C3" s="2">
        <f>B3/13</f>
        <v>1615.3846153846155</v>
      </c>
    </row>
    <row r="5" spans="1:16" ht="30" customHeight="1" x14ac:dyDescent="0.25">
      <c r="A5" s="12" t="s">
        <v>2</v>
      </c>
      <c r="B5" s="12" t="s">
        <v>3</v>
      </c>
      <c r="C5" s="12" t="s">
        <v>4</v>
      </c>
      <c r="D5" s="12" t="s">
        <v>5</v>
      </c>
      <c r="E5" s="13" t="s">
        <v>6</v>
      </c>
      <c r="F5" s="14"/>
      <c r="G5" s="14"/>
      <c r="H5" s="15"/>
      <c r="I5" s="16" t="s">
        <v>7</v>
      </c>
      <c r="J5" s="17"/>
      <c r="K5" s="17"/>
      <c r="L5" s="18"/>
      <c r="M5" s="16" t="s">
        <v>8</v>
      </c>
      <c r="N5" s="17"/>
      <c r="O5" s="17"/>
      <c r="P5" s="18"/>
    </row>
    <row r="6" spans="1:16" ht="15" customHeight="1" x14ac:dyDescent="0.25">
      <c r="A6" s="12"/>
      <c r="B6" s="12"/>
      <c r="C6" s="12"/>
      <c r="D6" s="12"/>
      <c r="E6" s="5" t="s">
        <v>9</v>
      </c>
      <c r="F6" s="5" t="s">
        <v>10</v>
      </c>
      <c r="G6" s="5" t="s">
        <v>11</v>
      </c>
      <c r="H6" s="5" t="s">
        <v>12</v>
      </c>
      <c r="I6" s="6" t="s">
        <v>13</v>
      </c>
      <c r="J6" s="6" t="s">
        <v>14</v>
      </c>
      <c r="K6" s="6" t="s">
        <v>10</v>
      </c>
      <c r="L6" s="6" t="s">
        <v>9</v>
      </c>
      <c r="M6" s="6" t="s">
        <v>13</v>
      </c>
      <c r="N6" s="6" t="s">
        <v>14</v>
      </c>
      <c r="O6" s="6" t="s">
        <v>10</v>
      </c>
      <c r="P6" s="6" t="s">
        <v>9</v>
      </c>
    </row>
    <row r="7" spans="1:16" x14ac:dyDescent="0.25">
      <c r="C7" t="s">
        <v>15</v>
      </c>
      <c r="E7" s="7">
        <f ca="1">IF(TODAY()&lt;$I7,"",IF(AND(TODAY()&gt;=$I7,TODAY()&lt;=$J7),$L7,IF(AND(TODAY()&gt;=$M7,TODAY()&lt;=$N7),$P7)))</f>
        <v>0.49</v>
      </c>
      <c r="F7" s="8" t="str">
        <f ca="1">IF(TODAY()&lt;$I7,"",IF(AND(TODAY()&gt;=$I7,TODAY()&lt;=$J7),$K7,IF(AND(TODAY()&gt;=$M7,TODAY()&lt;=$N7),$O7)))</f>
        <v>SMIC</v>
      </c>
      <c r="G7" s="2">
        <f t="shared" ref="G7:G9" ca="1" si="0">IF(F7="SMIC",SMIC,IF(F7="Convention",Convention,""))</f>
        <v>1539.42</v>
      </c>
      <c r="H7" s="2">
        <f ca="1">E7*G7</f>
        <v>754.31579999999997</v>
      </c>
      <c r="I7" s="1">
        <v>43344</v>
      </c>
      <c r="J7" s="1">
        <v>43708</v>
      </c>
      <c r="K7" s="1" t="s">
        <v>0</v>
      </c>
      <c r="L7" s="7">
        <v>0.41</v>
      </c>
      <c r="M7" s="1">
        <v>43709</v>
      </c>
      <c r="N7" s="1">
        <v>44074</v>
      </c>
      <c r="O7" s="1" t="s">
        <v>0</v>
      </c>
      <c r="P7" s="7">
        <v>0.49</v>
      </c>
    </row>
    <row r="8" spans="1:16" x14ac:dyDescent="0.25">
      <c r="E8" s="7">
        <f t="shared" ref="E8:E11" ca="1" si="1">IF(TODAY()&lt;$I8,"",IF(AND(TODAY()&gt;=$I8,TODAY()&lt;=$J8),$L8,IF(AND(TODAY()&gt;=$M8,TODAY()&lt;=$N8),$P8)))</f>
        <v>0.78</v>
      </c>
      <c r="F8" s="8" t="str">
        <f t="shared" ref="F8:F11" ca="1" si="2">IF(TODAY()&lt;$I8,"",IF(AND(TODAY()&gt;=$I8,TODAY()&lt;=$J8),$K8,IF(AND(TODAY()&gt;=$M8,TODAY()&lt;=$N8),$O8)))</f>
        <v>Convention</v>
      </c>
      <c r="G8" s="2">
        <f t="shared" ca="1" si="0"/>
        <v>1615.3846153846155</v>
      </c>
      <c r="H8" s="19">
        <f ca="1">E8*G8</f>
        <v>1260</v>
      </c>
      <c r="I8" s="1">
        <v>44060</v>
      </c>
      <c r="J8" s="1">
        <v>44316</v>
      </c>
      <c r="K8" s="1" t="s">
        <v>1</v>
      </c>
      <c r="L8" s="7">
        <v>0.78</v>
      </c>
      <c r="M8" s="1">
        <v>44317</v>
      </c>
      <c r="N8" s="1">
        <v>44469</v>
      </c>
      <c r="O8" s="1" t="s">
        <v>1</v>
      </c>
      <c r="P8" s="7">
        <v>1</v>
      </c>
    </row>
    <row r="9" spans="1:16" x14ac:dyDescent="0.25">
      <c r="E9" s="7">
        <f t="shared" ca="1" si="1"/>
        <v>0.8</v>
      </c>
      <c r="F9" s="8" t="str">
        <f t="shared" ca="1" si="2"/>
        <v>Convention</v>
      </c>
      <c r="G9" s="2">
        <f t="shared" ca="1" si="0"/>
        <v>1615.3846153846155</v>
      </c>
      <c r="H9" s="2">
        <f t="shared" ref="H8:H11" ca="1" si="3">E9*G9</f>
        <v>1292.3076923076924</v>
      </c>
      <c r="I9" s="1">
        <v>43678</v>
      </c>
      <c r="J9" s="1">
        <v>44074</v>
      </c>
      <c r="K9" s="1" t="s">
        <v>1</v>
      </c>
      <c r="L9" s="7">
        <v>0.8</v>
      </c>
      <c r="M9" s="1">
        <v>44075</v>
      </c>
      <c r="N9" s="1">
        <v>44439</v>
      </c>
      <c r="O9" s="1" t="s">
        <v>1</v>
      </c>
      <c r="P9" s="7">
        <v>0.87</v>
      </c>
    </row>
    <row r="10" spans="1:16" x14ac:dyDescent="0.25">
      <c r="B10" s="9"/>
      <c r="E10" s="7">
        <f t="shared" ca="1" si="1"/>
        <v>0.61</v>
      </c>
      <c r="F10" s="8" t="str">
        <f t="shared" ca="1" si="2"/>
        <v>SMIC</v>
      </c>
      <c r="G10" s="2">
        <f t="shared" ref="G10:G11" ca="1" si="4">IF(F10="SMIC",SMIC,IF(F10="Convention",Convention,""))</f>
        <v>1539.42</v>
      </c>
      <c r="H10" s="2">
        <f t="shared" ca="1" si="3"/>
        <v>939.0462</v>
      </c>
      <c r="I10" s="1">
        <v>43678</v>
      </c>
      <c r="J10" s="1">
        <v>44043</v>
      </c>
      <c r="K10" s="1" t="s">
        <v>0</v>
      </c>
      <c r="L10" s="7">
        <v>0.61</v>
      </c>
      <c r="M10" s="1">
        <v>44044</v>
      </c>
      <c r="N10" s="1">
        <v>44286</v>
      </c>
      <c r="O10" s="1" t="s">
        <v>0</v>
      </c>
      <c r="P10" s="7">
        <v>0.61</v>
      </c>
    </row>
    <row r="11" spans="1:16" x14ac:dyDescent="0.25">
      <c r="E11" s="7" t="str">
        <f t="shared" ca="1" si="1"/>
        <v/>
      </c>
      <c r="F11" s="8" t="s">
        <v>0</v>
      </c>
      <c r="G11" s="2">
        <f t="shared" ref="G11" si="5">IF(F11="SMIC",SMIC,IF(F11="Convention",Convention,""))</f>
        <v>1539.42</v>
      </c>
      <c r="H11" s="2"/>
      <c r="I11" s="1">
        <v>44074</v>
      </c>
      <c r="J11" s="1">
        <v>44469</v>
      </c>
      <c r="K11" s="1" t="s">
        <v>1</v>
      </c>
      <c r="L11" s="7">
        <v>0.78</v>
      </c>
      <c r="M11" s="1"/>
      <c r="N11" s="1"/>
      <c r="O11" s="1"/>
      <c r="P11" s="7"/>
    </row>
    <row r="12" spans="1:16" x14ac:dyDescent="0.25">
      <c r="E12" s="7"/>
      <c r="F12" s="8"/>
      <c r="G12" s="2"/>
      <c r="H12" s="2"/>
      <c r="I12" s="1"/>
      <c r="J12" s="1"/>
      <c r="K12" s="1"/>
      <c r="L12" s="7"/>
      <c r="M12" s="1"/>
      <c r="N12" s="1"/>
      <c r="O12" s="1"/>
      <c r="P12" s="7"/>
    </row>
    <row r="13" spans="1:16" x14ac:dyDescent="0.25">
      <c r="E13" s="7"/>
      <c r="F13" s="8"/>
      <c r="G13" s="2"/>
      <c r="H13" s="2"/>
      <c r="I13" s="1"/>
      <c r="J13" s="1"/>
      <c r="K13" s="1"/>
      <c r="L13" s="7"/>
      <c r="M13" s="1"/>
      <c r="N13" s="1"/>
      <c r="O13" s="1"/>
      <c r="P13" s="7"/>
    </row>
    <row r="14" spans="1:16" x14ac:dyDescent="0.25">
      <c r="E14" s="7"/>
      <c r="F14" s="8"/>
      <c r="G14" s="2"/>
      <c r="H14" s="2"/>
      <c r="I14" s="1"/>
      <c r="J14" s="1"/>
      <c r="K14" s="1"/>
      <c r="L14" s="7"/>
      <c r="M14" s="1"/>
      <c r="N14" s="1"/>
      <c r="O14" s="1"/>
      <c r="P14" s="7"/>
    </row>
    <row r="15" spans="1:16" x14ac:dyDescent="0.25">
      <c r="E15" s="7"/>
      <c r="F15" s="8"/>
      <c r="G15" s="2"/>
      <c r="H15" s="2"/>
      <c r="I15" s="1"/>
      <c r="J15" s="1"/>
      <c r="K15" s="1"/>
      <c r="L15" s="7"/>
      <c r="M15" s="1"/>
      <c r="N15" s="1"/>
      <c r="O15" s="1"/>
      <c r="P15" s="7"/>
    </row>
    <row r="16" spans="1:16" x14ac:dyDescent="0.25">
      <c r="E16" s="7"/>
      <c r="F16" s="8"/>
      <c r="G16" s="2"/>
      <c r="H16" s="2"/>
      <c r="I16" s="1"/>
      <c r="J16" s="1"/>
      <c r="K16" s="1"/>
      <c r="L16" s="7"/>
      <c r="M16" s="1"/>
      <c r="N16" s="1"/>
      <c r="O16" s="1"/>
      <c r="P16" s="7"/>
    </row>
    <row r="17" spans="3:16" x14ac:dyDescent="0.25">
      <c r="E17" s="7"/>
      <c r="F17" s="8"/>
      <c r="G17" s="2"/>
      <c r="H17" s="2"/>
      <c r="I17" s="1"/>
      <c r="J17" s="1"/>
      <c r="K17" s="1"/>
      <c r="L17" s="7"/>
      <c r="M17" s="1"/>
      <c r="N17" s="1"/>
      <c r="O17" s="1"/>
      <c r="P17" s="7"/>
    </row>
    <row r="18" spans="3:16" x14ac:dyDescent="0.25">
      <c r="C18" s="1"/>
      <c r="E18" s="7"/>
      <c r="F18" s="8"/>
      <c r="G18" s="2"/>
      <c r="H18" s="2"/>
      <c r="I18" s="1"/>
      <c r="J18" s="1"/>
      <c r="K18" s="1"/>
      <c r="L18" s="7"/>
      <c r="M18" s="1"/>
      <c r="N18" s="1"/>
      <c r="O18" s="1"/>
      <c r="P18" s="7"/>
    </row>
    <row r="19" spans="3:16" x14ac:dyDescent="0.25">
      <c r="C19" s="1"/>
      <c r="E19" s="7"/>
      <c r="F19" s="8"/>
      <c r="G19" s="2"/>
      <c r="H19" s="2"/>
      <c r="K19" s="1"/>
      <c r="L19" s="7"/>
      <c r="O19" s="1"/>
      <c r="P19" s="7"/>
    </row>
    <row r="20" spans="3:16" x14ac:dyDescent="0.25">
      <c r="C20" s="1"/>
      <c r="E20" s="7"/>
      <c r="F20" s="8"/>
      <c r="G20" s="2"/>
      <c r="H20" s="2"/>
      <c r="K20" s="1"/>
      <c r="O20" s="1"/>
      <c r="P20" s="7"/>
    </row>
    <row r="21" spans="3:16" x14ac:dyDescent="0.25">
      <c r="C21" s="1"/>
      <c r="E21" s="7"/>
      <c r="F21" s="8"/>
      <c r="G21" s="2"/>
      <c r="H21" s="2"/>
      <c r="K21" s="1"/>
      <c r="O21" s="1"/>
    </row>
    <row r="22" spans="3:16" x14ac:dyDescent="0.25">
      <c r="C22" s="1"/>
      <c r="E22" s="7"/>
      <c r="F22" s="8"/>
      <c r="G22" s="2"/>
      <c r="H22" s="2"/>
      <c r="K22" s="1"/>
      <c r="O22" s="1"/>
    </row>
    <row r="23" spans="3:16" x14ac:dyDescent="0.25">
      <c r="C23" s="1"/>
      <c r="E23" s="7"/>
      <c r="F23" s="8"/>
      <c r="G23" s="2"/>
      <c r="H23" s="2"/>
      <c r="K23" s="1"/>
      <c r="O23" s="1"/>
    </row>
    <row r="24" spans="3:16" x14ac:dyDescent="0.25">
      <c r="C24" s="1"/>
      <c r="E24" s="7"/>
      <c r="F24" s="8"/>
      <c r="G24" s="2"/>
      <c r="H24" s="2"/>
      <c r="K24" s="1"/>
      <c r="O24" s="1"/>
    </row>
    <row r="25" spans="3:16" x14ac:dyDescent="0.25">
      <c r="E25" s="7"/>
      <c r="F25" s="8"/>
      <c r="G25" s="2"/>
      <c r="H25" s="2"/>
      <c r="K25" s="1"/>
      <c r="O25" s="1"/>
    </row>
    <row r="26" spans="3:16" x14ac:dyDescent="0.25">
      <c r="E26" s="7"/>
      <c r="F26" s="8"/>
      <c r="G26" s="2"/>
      <c r="H26" s="2"/>
      <c r="K26" s="1"/>
      <c r="O26" s="1"/>
    </row>
    <row r="27" spans="3:16" x14ac:dyDescent="0.25">
      <c r="E27" s="7"/>
      <c r="F27" s="8"/>
      <c r="G27" s="2"/>
      <c r="H27" s="2"/>
      <c r="K27" s="1"/>
      <c r="O27" s="1"/>
    </row>
    <row r="28" spans="3:16" x14ac:dyDescent="0.25">
      <c r="E28" s="7"/>
      <c r="F28" s="8"/>
      <c r="G28" s="2"/>
      <c r="H28" s="2"/>
      <c r="K28" s="1"/>
      <c r="O28" s="1"/>
    </row>
    <row r="29" spans="3:16" x14ac:dyDescent="0.25">
      <c r="E29" s="7"/>
      <c r="F29" s="8"/>
      <c r="G29" s="2"/>
      <c r="H29" s="2"/>
      <c r="K29" s="1"/>
      <c r="O29" s="1"/>
    </row>
    <row r="30" spans="3:16" x14ac:dyDescent="0.25">
      <c r="E30" s="7"/>
      <c r="F30" s="8"/>
      <c r="G30" s="2"/>
      <c r="H30" s="2"/>
      <c r="K30" s="1"/>
      <c r="O30" s="1"/>
    </row>
    <row r="31" spans="3:16" x14ac:dyDescent="0.25">
      <c r="E31" s="7"/>
      <c r="F31" s="8"/>
      <c r="G31" s="2"/>
      <c r="H31" s="2"/>
      <c r="K31" s="1"/>
      <c r="O31" s="1"/>
    </row>
  </sheetData>
  <mergeCells count="7">
    <mergeCell ref="I5:L5"/>
    <mergeCell ref="M5:P5"/>
    <mergeCell ref="A5:A6"/>
    <mergeCell ref="B5:B6"/>
    <mergeCell ref="C5:C6"/>
    <mergeCell ref="D5:D6"/>
    <mergeCell ref="E5:H5"/>
  </mergeCells>
  <conditionalFormatting sqref="J7:L7 J8:J18 L8:L18 K8:K31 N7:N18 P7:P18 O7:O31">
    <cfRule type="timePeriod" dxfId="1" priority="11" timePeriod="thisMonth">
      <formula>AND(MONTH(J7)=MONTH(TODAY()),YEAR(J7)=YEAR(TODAY()))</formula>
    </cfRule>
  </conditionalFormatting>
  <conditionalFormatting sqref="I7:I18 M7:M18">
    <cfRule type="timePeriod" dxfId="0" priority="8" timePeriod="thisMonth">
      <formula>AND(MONTH(I7)=MONTH(TODAY()),YEAR(I7)=YEAR(TODAY()))</formula>
    </cfRule>
  </conditionalFormatting>
  <dataValidations count="1">
    <dataValidation type="list" showInputMessage="1" showErrorMessage="1" sqref="K7:K31 O7:O31" xr:uid="{00000000-0002-0000-0000-000000000000}">
      <formula1>$A$2:$A$4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 (Leakim)</vt:lpstr>
      <vt:lpstr>Feuil1</vt:lpstr>
      <vt:lpstr>'Feuil1 (Leakim)'!BASE</vt:lpstr>
      <vt:lpstr>BASE</vt:lpstr>
      <vt:lpstr>Feuil1!Convention</vt:lpstr>
      <vt:lpstr>'Feuil1 (Leakim)'!Convention</vt:lpstr>
      <vt:lpstr>Feuil1!SMIC</vt:lpstr>
      <vt:lpstr>'Feuil1 (Leakim)'!SMIC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BECKER Marie</dc:creator>
  <cp:lastModifiedBy>Mickaël BEAUDUSSEAU</cp:lastModifiedBy>
  <dcterms:created xsi:type="dcterms:W3CDTF">2020-08-25T14:13:11Z</dcterms:created>
  <dcterms:modified xsi:type="dcterms:W3CDTF">2020-08-26T07:34:29Z</dcterms:modified>
</cp:coreProperties>
</file>