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13_ncr:1_{365C82A5-4DCC-4CB3-8474-45043B45B478}" xr6:coauthVersionLast="41" xr6:coauthVersionMax="41" xr10:uidLastSave="{00000000-0000-0000-0000-000000000000}"/>
  <bookViews>
    <workbookView xWindow="-120" yWindow="-120" windowWidth="24240" windowHeight="13140" activeTab="8" xr2:uid="{00000000-000D-0000-FFFF-FFFF00000000}"/>
  </bookViews>
  <sheets>
    <sheet name="Paramêtres" sheetId="14" r:id="rId1"/>
    <sheet name="JANVIER" sheetId="1" r:id="rId2"/>
    <sheet name="FEVRIER" sheetId="2" r:id="rId3"/>
    <sheet name="MARS" sheetId="5" r:id="rId4"/>
    <sheet name="AVRIL" sheetId="7" r:id="rId5"/>
    <sheet name="MAI" sheetId="8" r:id="rId6"/>
    <sheet name="JUIN" sheetId="9" r:id="rId7"/>
    <sheet name="JUILLET" sheetId="10" r:id="rId8"/>
    <sheet name="AOUT" sheetId="11" r:id="rId9"/>
    <sheet name="SEPTEMBRE 2" sheetId="12" r:id="rId10"/>
    <sheet name="OCTOBRE 2" sheetId="13" r:id="rId11"/>
  </sheets>
  <functionGroups builtInGroupCount="19"/>
  <externalReferences>
    <externalReference r:id="rId12"/>
  </externalReferences>
  <definedNames>
    <definedName name="An">[1]Calendrier!$C$2</definedName>
    <definedName name="Fériés">Paramêtres!$A$2:$A$12</definedName>
    <definedName name="mois">Paramêtres!$C$1:$C$12</definedName>
    <definedName name="_xlnm.Print_Area" localSheetId="4">AVRIL!$A$2:$R$45</definedName>
    <definedName name="_xlnm.Print_Area" localSheetId="2">FEVRIER!$A$1:$R$39</definedName>
    <definedName name="_xlnm.Print_Area" localSheetId="1">JANVIER!$A$2:$N$42</definedName>
    <definedName name="_xlnm.Print_Area" localSheetId="5">MAI!$A$2:$R$46</definedName>
    <definedName name="_xlnm.Print_Area" localSheetId="3">MARS!$A$2:$R$46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1" l="1"/>
  <c r="B7" i="11"/>
  <c r="U7" i="11" s="1"/>
  <c r="V7" i="11" s="1"/>
  <c r="T6" i="11"/>
  <c r="T5" i="11"/>
  <c r="A12" i="14"/>
  <c r="A11" i="14"/>
  <c r="A10" i="14"/>
  <c r="A9" i="14"/>
  <c r="A8" i="14"/>
  <c r="A5" i="14"/>
  <c r="A4" i="14"/>
  <c r="A3" i="14"/>
  <c r="A7" i="14" s="1"/>
  <c r="A2" i="14"/>
  <c r="C7" i="11" l="1"/>
  <c r="A6" i="14"/>
  <c r="AJ48" i="11" l="1"/>
  <c r="AH48" i="11"/>
  <c r="AF48" i="11"/>
  <c r="AD48" i="11"/>
  <c r="AB48" i="11"/>
  <c r="Z48" i="11"/>
  <c r="X48" i="11"/>
  <c r="U48" i="11"/>
  <c r="S48" i="11"/>
  <c r="Q48" i="11"/>
  <c r="O48" i="11"/>
  <c r="K48" i="11"/>
  <c r="I48" i="11"/>
  <c r="E48" i="11"/>
  <c r="G48" i="11"/>
  <c r="M48" i="11"/>
  <c r="I59" i="11"/>
  <c r="I55" i="11"/>
  <c r="I54" i="11"/>
  <c r="I56" i="11"/>
  <c r="I57" i="11"/>
  <c r="I58" i="11"/>
  <c r="J47" i="11"/>
  <c r="H45" i="11"/>
  <c r="L43" i="11"/>
  <c r="D46" i="11"/>
  <c r="D45" i="11"/>
  <c r="N43" i="11"/>
  <c r="L42" i="11"/>
  <c r="P47" i="11"/>
  <c r="F47" i="11"/>
  <c r="R43" i="11"/>
  <c r="F43" i="11"/>
  <c r="J44" i="11"/>
  <c r="F42" i="11"/>
  <c r="P42" i="11"/>
  <c r="N42" i="11"/>
  <c r="D43" i="11"/>
  <c r="R47" i="11"/>
  <c r="J45" i="11"/>
  <c r="J43" i="11"/>
  <c r="R46" i="11"/>
  <c r="P45" i="11"/>
  <c r="N44" i="11"/>
  <c r="H43" i="11"/>
  <c r="D47" i="11"/>
  <c r="L47" i="11"/>
  <c r="J42" i="11"/>
  <c r="D44" i="11"/>
  <c r="L44" i="11"/>
  <c r="N45" i="11"/>
  <c r="P44" i="11"/>
  <c r="D42" i="11"/>
  <c r="J46" i="11"/>
  <c r="R45" i="11"/>
  <c r="H42" i="11"/>
  <c r="H46" i="11"/>
  <c r="F46" i="11"/>
  <c r="N47" i="11"/>
  <c r="P43" i="11"/>
  <c r="F45" i="11"/>
  <c r="P46" i="11"/>
  <c r="R42" i="11"/>
  <c r="H44" i="11"/>
  <c r="H47" i="11"/>
  <c r="R44" i="11"/>
  <c r="L45" i="11"/>
  <c r="L46" i="11"/>
  <c r="L57" i="11"/>
  <c r="N46" i="11"/>
  <c r="F44" i="11"/>
  <c r="AJ47" i="11" l="1"/>
  <c r="AJ46" i="11"/>
  <c r="AJ45" i="11"/>
  <c r="AJ44" i="11"/>
  <c r="AJ43" i="11"/>
  <c r="AJ42" i="11"/>
  <c r="AH47" i="11"/>
  <c r="AH46" i="11"/>
  <c r="AH45" i="11"/>
  <c r="AH44" i="11"/>
  <c r="AH43" i="11"/>
  <c r="AH42" i="11"/>
  <c r="AF47" i="11"/>
  <c r="AF46" i="11"/>
  <c r="AF45" i="11"/>
  <c r="AF44" i="11"/>
  <c r="AF43" i="11"/>
  <c r="AF42" i="11"/>
  <c r="AD47" i="11"/>
  <c r="AD46" i="11"/>
  <c r="AD45" i="11"/>
  <c r="AD44" i="11"/>
  <c r="AD43" i="11"/>
  <c r="AD42" i="11"/>
  <c r="AB47" i="11"/>
  <c r="AB46" i="11"/>
  <c r="AB45" i="11"/>
  <c r="AB44" i="11"/>
  <c r="AB43" i="11"/>
  <c r="AB42" i="11"/>
  <c r="Z47" i="11"/>
  <c r="Z46" i="11"/>
  <c r="Z45" i="11"/>
  <c r="Z44" i="11"/>
  <c r="Z43" i="11"/>
  <c r="Z42" i="11"/>
  <c r="X47" i="11"/>
  <c r="X46" i="11"/>
  <c r="X45" i="11"/>
  <c r="X44" i="11"/>
  <c r="X43" i="11"/>
  <c r="X42" i="11"/>
  <c r="U47" i="11"/>
  <c r="U46" i="11"/>
  <c r="U45" i="11"/>
  <c r="U44" i="11"/>
  <c r="U43" i="11"/>
  <c r="U42" i="11"/>
  <c r="S47" i="11"/>
  <c r="S46" i="11"/>
  <c r="S45" i="11"/>
  <c r="S44" i="11"/>
  <c r="S43" i="11"/>
  <c r="S42" i="11"/>
  <c r="Q47" i="11"/>
  <c r="Q46" i="11"/>
  <c r="Q45" i="11"/>
  <c r="Q44" i="11"/>
  <c r="Q43" i="11"/>
  <c r="Q42" i="11"/>
  <c r="O47" i="11"/>
  <c r="O46" i="11"/>
  <c r="O45" i="11"/>
  <c r="O44" i="11"/>
  <c r="O43" i="11"/>
  <c r="O42" i="11"/>
  <c r="M47" i="11"/>
  <c r="M46" i="11"/>
  <c r="M45" i="11"/>
  <c r="M44" i="11"/>
  <c r="M43" i="11"/>
  <c r="M42" i="11"/>
  <c r="K46" i="11"/>
  <c r="I46" i="11"/>
  <c r="E46" i="11"/>
  <c r="G46" i="11"/>
  <c r="K47" i="11"/>
  <c r="K45" i="11"/>
  <c r="K44" i="11"/>
  <c r="K43" i="11"/>
  <c r="K42" i="11"/>
  <c r="I47" i="11"/>
  <c r="I45" i="11"/>
  <c r="I44" i="11"/>
  <c r="I43" i="11"/>
  <c r="I42" i="11"/>
  <c r="G45" i="11"/>
  <c r="E45" i="11"/>
  <c r="E47" i="11"/>
  <c r="E44" i="11"/>
  <c r="E43" i="11"/>
  <c r="E42" i="11"/>
  <c r="G43" i="11"/>
  <c r="G44" i="11"/>
  <c r="G47" i="11"/>
  <c r="AB51" i="11" l="1"/>
  <c r="AF51" i="11"/>
  <c r="AJ51" i="11"/>
  <c r="K51" i="11"/>
  <c r="AD51" i="11"/>
  <c r="AH51" i="11"/>
  <c r="X51" i="11"/>
  <c r="Z51" i="11"/>
  <c r="M51" i="11"/>
  <c r="Q51" i="11"/>
  <c r="U51" i="11"/>
  <c r="I51" i="11"/>
  <c r="O51" i="11"/>
  <c r="S51" i="11"/>
  <c r="G42" i="11"/>
  <c r="E51" i="11" s="1"/>
  <c r="T7" i="11"/>
  <c r="B8" i="11"/>
  <c r="C8" i="11" s="1"/>
  <c r="B9" i="11" l="1"/>
  <c r="C9" i="11" s="1"/>
  <c r="U8" i="11"/>
  <c r="V8" i="11" s="1"/>
  <c r="G51" i="11"/>
  <c r="A7" i="11"/>
  <c r="A9" i="11"/>
  <c r="A8" i="11"/>
  <c r="B10" i="11" l="1"/>
  <c r="C10" i="11" s="1"/>
  <c r="U9" i="11"/>
  <c r="V9" i="11" s="1"/>
  <c r="T8" i="11"/>
  <c r="B11" i="11" l="1"/>
  <c r="C11" i="11" s="1"/>
  <c r="U10" i="11"/>
  <c r="V10" i="11" s="1"/>
  <c r="A10" i="11"/>
  <c r="T9" i="11"/>
  <c r="B12" i="11" l="1"/>
  <c r="C12" i="11" s="1"/>
  <c r="U11" i="11"/>
  <c r="V11" i="11" s="1"/>
  <c r="A11" i="11"/>
  <c r="T10" i="11"/>
  <c r="B13" i="11" l="1"/>
  <c r="C13" i="11" s="1"/>
  <c r="U12" i="11"/>
  <c r="V12" i="11" s="1"/>
  <c r="A12" i="11"/>
  <c r="T11" i="11"/>
  <c r="B14" i="11" l="1"/>
  <c r="C14" i="11" s="1"/>
  <c r="U13" i="11"/>
  <c r="V13" i="11" s="1"/>
  <c r="A13" i="11"/>
  <c r="T12" i="11"/>
  <c r="B15" i="11" l="1"/>
  <c r="C15" i="11" s="1"/>
  <c r="U14" i="11"/>
  <c r="V14" i="11" s="1"/>
  <c r="A14" i="11"/>
  <c r="T13" i="11"/>
  <c r="B16" i="11" l="1"/>
  <c r="C16" i="11" s="1"/>
  <c r="U15" i="11"/>
  <c r="V15" i="11" s="1"/>
  <c r="A15" i="11"/>
  <c r="T14" i="11"/>
  <c r="B17" i="11" l="1"/>
  <c r="C17" i="11" s="1"/>
  <c r="U16" i="11"/>
  <c r="V16" i="11" s="1"/>
  <c r="A16" i="11"/>
  <c r="T15" i="11"/>
  <c r="B18" i="11" l="1"/>
  <c r="C18" i="11" s="1"/>
  <c r="U17" i="11"/>
  <c r="V17" i="11" s="1"/>
  <c r="A17" i="11"/>
  <c r="T16" i="11"/>
  <c r="B19" i="11" l="1"/>
  <c r="C19" i="11" s="1"/>
  <c r="U18" i="11"/>
  <c r="V18" i="11" s="1"/>
  <c r="A18" i="11"/>
  <c r="T17" i="11"/>
  <c r="B20" i="11" l="1"/>
  <c r="C20" i="11" s="1"/>
  <c r="U19" i="11"/>
  <c r="V19" i="11" s="1"/>
  <c r="A19" i="11"/>
  <c r="T18" i="11"/>
  <c r="B21" i="11" l="1"/>
  <c r="C21" i="11" s="1"/>
  <c r="U20" i="11"/>
  <c r="V20" i="11" s="1"/>
  <c r="A20" i="11"/>
  <c r="T19" i="11"/>
  <c r="B22" i="11" l="1"/>
  <c r="C22" i="11" s="1"/>
  <c r="U21" i="11"/>
  <c r="V21" i="11" s="1"/>
  <c r="A21" i="11"/>
  <c r="T20" i="11"/>
  <c r="B23" i="11" l="1"/>
  <c r="C23" i="11" s="1"/>
  <c r="U22" i="11"/>
  <c r="V22" i="11" s="1"/>
  <c r="A22" i="11"/>
  <c r="T21" i="11"/>
  <c r="B24" i="11" l="1"/>
  <c r="C24" i="11" s="1"/>
  <c r="U23" i="11"/>
  <c r="V23" i="11" s="1"/>
  <c r="A23" i="11"/>
  <c r="T22" i="11"/>
  <c r="B25" i="11" l="1"/>
  <c r="C25" i="11" s="1"/>
  <c r="U24" i="11"/>
  <c r="V24" i="11" s="1"/>
  <c r="A24" i="11"/>
  <c r="T23" i="11"/>
  <c r="B26" i="11" l="1"/>
  <c r="C26" i="11" s="1"/>
  <c r="U25" i="11"/>
  <c r="V25" i="11" s="1"/>
  <c r="A25" i="11"/>
  <c r="T24" i="11"/>
  <c r="B27" i="11" l="1"/>
  <c r="C27" i="11" s="1"/>
  <c r="U26" i="11"/>
  <c r="V26" i="11" s="1"/>
  <c r="A26" i="11"/>
  <c r="T25" i="11"/>
  <c r="B28" i="11" l="1"/>
  <c r="C28" i="11" s="1"/>
  <c r="U27" i="11"/>
  <c r="V27" i="11" s="1"/>
  <c r="A27" i="11"/>
  <c r="T26" i="11"/>
  <c r="B29" i="11" l="1"/>
  <c r="C29" i="11" s="1"/>
  <c r="U28" i="11"/>
  <c r="V28" i="11" s="1"/>
  <c r="A28" i="11"/>
  <c r="T27" i="11"/>
  <c r="B30" i="11" l="1"/>
  <c r="C30" i="11" s="1"/>
  <c r="U29" i="11"/>
  <c r="V29" i="11" s="1"/>
  <c r="A29" i="11"/>
  <c r="T28" i="11"/>
  <c r="B31" i="11" l="1"/>
  <c r="C31" i="11" s="1"/>
  <c r="U30" i="11"/>
  <c r="V30" i="11" s="1"/>
  <c r="A30" i="11"/>
  <c r="T29" i="11"/>
  <c r="B32" i="11" l="1"/>
  <c r="C32" i="11" s="1"/>
  <c r="U31" i="11"/>
  <c r="V31" i="11" s="1"/>
  <c r="A31" i="11"/>
  <c r="T30" i="11"/>
  <c r="B33" i="11" l="1"/>
  <c r="C33" i="11" s="1"/>
  <c r="U32" i="11"/>
  <c r="V32" i="11" s="1"/>
  <c r="A32" i="11"/>
  <c r="T31" i="11"/>
  <c r="B34" i="11" l="1"/>
  <c r="C34" i="11" s="1"/>
  <c r="U33" i="11"/>
  <c r="V33" i="11" s="1"/>
  <c r="A33" i="11"/>
  <c r="T32" i="11"/>
  <c r="U34" i="11" l="1"/>
  <c r="V34" i="11" s="1"/>
  <c r="B35" i="11"/>
  <c r="C35" i="11" s="1"/>
  <c r="B36" i="11"/>
  <c r="C36" i="11" s="1"/>
  <c r="B37" i="11"/>
  <c r="C37" i="11" s="1"/>
  <c r="A34" i="11"/>
  <c r="T33" i="11"/>
  <c r="A37" i="11" l="1"/>
  <c r="U37" i="11"/>
  <c r="V37" i="11" s="1"/>
  <c r="A36" i="11"/>
  <c r="U36" i="11"/>
  <c r="V36" i="11" s="1"/>
  <c r="U35" i="11"/>
  <c r="V35" i="11" s="1"/>
  <c r="A35" i="11"/>
  <c r="T34" i="11"/>
  <c r="T35" i="11" l="1"/>
  <c r="T36" i="11" l="1"/>
  <c r="T37" i="11"/>
</calcChain>
</file>

<file path=xl/sharedStrings.xml><?xml version="1.0" encoding="utf-8"?>
<sst xmlns="http://schemas.openxmlformats.org/spreadsheetml/2006/main" count="2571" uniqueCount="182">
  <si>
    <t>L</t>
  </si>
  <si>
    <t>M</t>
  </si>
  <si>
    <t>J</t>
  </si>
  <si>
    <t>V</t>
  </si>
  <si>
    <t>S</t>
  </si>
  <si>
    <t>D</t>
  </si>
  <si>
    <t xml:space="preserve">                                                                                                                                 OCTOBRE                                                                                               </t>
  </si>
  <si>
    <t>BRISEBARD</t>
  </si>
  <si>
    <t>KANAL</t>
  </si>
  <si>
    <t>ARNOUX</t>
  </si>
  <si>
    <t>VETSCH</t>
  </si>
  <si>
    <t>PENINON</t>
  </si>
  <si>
    <t>7h-19h</t>
  </si>
  <si>
    <t>19h-7h</t>
  </si>
  <si>
    <t>BLANC</t>
  </si>
  <si>
    <t>CA</t>
  </si>
  <si>
    <t>MALADIE</t>
  </si>
  <si>
    <t>CASERTA</t>
  </si>
  <si>
    <t>MOUJON</t>
  </si>
  <si>
    <t>DUGUET</t>
  </si>
  <si>
    <t>VINGTON</t>
  </si>
  <si>
    <t>CAPONE</t>
  </si>
  <si>
    <t>APSG societé exterieur gardiennage</t>
  </si>
  <si>
    <t>JANVIER 2020 CTC</t>
  </si>
  <si>
    <t>JOURS</t>
  </si>
  <si>
    <t>NUITS</t>
  </si>
  <si>
    <t>GARDIENS FIXE</t>
  </si>
  <si>
    <t>GARDIENS SEMI-FIXE</t>
  </si>
  <si>
    <t>LEHMANN</t>
  </si>
  <si>
    <t>GARDIENS SEMI-FIXE :</t>
  </si>
  <si>
    <t>FEVRIER 2020 CTC</t>
  </si>
  <si>
    <t xml:space="preserve">GARDIENS SEMI-FIXE </t>
  </si>
  <si>
    <t>REPOS</t>
  </si>
  <si>
    <t>JOUR 7h-19h</t>
  </si>
  <si>
    <t>NUIT 19h-7h</t>
  </si>
  <si>
    <t>APSG</t>
  </si>
  <si>
    <t>SCHONN</t>
  </si>
  <si>
    <t>condé 2019</t>
  </si>
  <si>
    <t>congé demenagement</t>
  </si>
  <si>
    <t>congé 2020</t>
  </si>
  <si>
    <t>recup 2019</t>
  </si>
  <si>
    <t>congé 2019</t>
  </si>
  <si>
    <t>vington</t>
  </si>
  <si>
    <t>MALHOMME</t>
  </si>
  <si>
    <t xml:space="preserve">GARDIENS </t>
  </si>
  <si>
    <t xml:space="preserve">GARDIENS  </t>
  </si>
  <si>
    <t>GARDIENS</t>
  </si>
  <si>
    <t>/</t>
  </si>
  <si>
    <t>maladie</t>
  </si>
  <si>
    <t>11H/19h</t>
  </si>
  <si>
    <t>congé exceptinnel</t>
  </si>
  <si>
    <t>APGS</t>
  </si>
  <si>
    <t>moujon</t>
  </si>
  <si>
    <t>duguet</t>
  </si>
  <si>
    <t>kanal</t>
  </si>
  <si>
    <t>CONGé</t>
  </si>
  <si>
    <t>19H/07h</t>
  </si>
  <si>
    <t>PIERRON</t>
  </si>
  <si>
    <t>capone en immersion</t>
  </si>
  <si>
    <t>pierron en immersion</t>
  </si>
  <si>
    <t>DI</t>
  </si>
  <si>
    <t>LU</t>
  </si>
  <si>
    <t>MA</t>
  </si>
  <si>
    <t>ME</t>
  </si>
  <si>
    <t>JE</t>
  </si>
  <si>
    <t>VE</t>
  </si>
  <si>
    <t>SA</t>
  </si>
  <si>
    <t>GARDIENS SEMI-FIXE (G.S.F)</t>
  </si>
  <si>
    <t>GARDIENS EN IMMERSION</t>
  </si>
  <si>
    <t xml:space="preserve">APSG </t>
  </si>
  <si>
    <t>CE</t>
  </si>
  <si>
    <t>Congé annuel</t>
  </si>
  <si>
    <t>MARS 2020 PCS Metz Actipôle</t>
  </si>
  <si>
    <t>Société extérieur gardiennage</t>
  </si>
  <si>
    <t xml:space="preserve">Congé exceptionnel </t>
  </si>
  <si>
    <t>MAI 2020 PCS Metz Actipôle</t>
  </si>
  <si>
    <t>AVRIL 2020 PCS Metz Actipôle</t>
  </si>
  <si>
    <t>7H-19h</t>
  </si>
  <si>
    <t>?</t>
  </si>
  <si>
    <t>SCHONN SST</t>
  </si>
  <si>
    <t>NUITS  19H-07H</t>
  </si>
  <si>
    <t>JOURS 07H-19H</t>
  </si>
  <si>
    <t>ARNOUX SST</t>
  </si>
  <si>
    <t>RISEBARD SST</t>
  </si>
  <si>
    <t>EXTINCTEUR</t>
  </si>
  <si>
    <t>NUITS 19H-07H</t>
  </si>
  <si>
    <t>VINGTON ABS</t>
  </si>
  <si>
    <t>A B S</t>
  </si>
  <si>
    <t>ABSENT</t>
  </si>
  <si>
    <t>PENINON H.S</t>
  </si>
  <si>
    <t>CAPONE H.S</t>
  </si>
  <si>
    <t>H.S HEURE SUPLEMENTAIRE</t>
  </si>
  <si>
    <t>astreinte</t>
  </si>
  <si>
    <t>lehmann</t>
  </si>
  <si>
    <t>ASTREINTE</t>
  </si>
  <si>
    <t>7H/19h</t>
  </si>
  <si>
    <t>louis</t>
  </si>
  <si>
    <t>_</t>
  </si>
  <si>
    <t xml:space="preserve">malhomme </t>
  </si>
  <si>
    <t xml:space="preserve">LEHMANN </t>
  </si>
  <si>
    <t>LOUIS</t>
  </si>
  <si>
    <t>samier</t>
  </si>
  <si>
    <t>07H/19h</t>
  </si>
  <si>
    <t>07H/19H</t>
  </si>
  <si>
    <t>lu</t>
  </si>
  <si>
    <t>ma</t>
  </si>
  <si>
    <t>me</t>
  </si>
  <si>
    <t>juillet 2020 PCS Metz Actipôle</t>
  </si>
  <si>
    <t>juin 2020 PCS Metz Actipôle</t>
  </si>
  <si>
    <t>septembre 2020 PCS Metz Actipôle</t>
  </si>
  <si>
    <t>octobre 2020 PCS Metz Actipôle</t>
  </si>
  <si>
    <t xml:space="preserve">MOUJON </t>
  </si>
  <si>
    <t>capone</t>
  </si>
  <si>
    <t>HALTER</t>
  </si>
  <si>
    <t>PHAM</t>
  </si>
  <si>
    <t xml:space="preserve">PIERRON </t>
  </si>
  <si>
    <t>JOURS  07h/19h</t>
  </si>
  <si>
    <t>NUITS 19h/07h</t>
  </si>
  <si>
    <t>JOURS 07H/19H</t>
  </si>
  <si>
    <t>NUITS 19H/07H</t>
  </si>
  <si>
    <t>MATHIEU</t>
  </si>
  <si>
    <t>PENINON HS</t>
  </si>
  <si>
    <t>CAPONE HS</t>
  </si>
  <si>
    <t>H.S</t>
  </si>
  <si>
    <t>HEURE SUPLEMENTAIRE</t>
  </si>
  <si>
    <t>CA PENINON  7JRS</t>
  </si>
  <si>
    <t>CA CAPONE 4JRS</t>
  </si>
  <si>
    <t>VETSCH 1JRS</t>
  </si>
  <si>
    <t>CA MOUJON</t>
  </si>
  <si>
    <t>CA VINGTON</t>
  </si>
  <si>
    <t>CA DUGUET</t>
  </si>
  <si>
    <t>19h/07h</t>
  </si>
  <si>
    <t>DUGUET H.S</t>
  </si>
  <si>
    <t>19h-07h</t>
  </si>
  <si>
    <t>6jrs (congés)</t>
  </si>
  <si>
    <t>9JRS (congés)</t>
  </si>
  <si>
    <t xml:space="preserve"> 8JRS (congés</t>
  </si>
  <si>
    <t>7jrs (congés)</t>
  </si>
  <si>
    <t>4jrs (congés)</t>
  </si>
  <si>
    <t>LECOUSTRE</t>
  </si>
  <si>
    <t>sur juillet aout</t>
  </si>
  <si>
    <t>duguet prend congé 30et 31</t>
  </si>
  <si>
    <t>congé mr duguet 3 jrs</t>
  </si>
  <si>
    <t>congé mr brisebard 5jrs</t>
  </si>
  <si>
    <t>congés mr kanal ?</t>
  </si>
  <si>
    <t>pierron pas de dimanche</t>
  </si>
  <si>
    <t>JEU</t>
  </si>
  <si>
    <t>HS</t>
  </si>
  <si>
    <t>PJ</t>
  </si>
  <si>
    <t>PN</t>
  </si>
  <si>
    <t>Poste de jour</t>
  </si>
  <si>
    <t>Poste de nuit</t>
  </si>
  <si>
    <t>Heures supplémentaires</t>
  </si>
  <si>
    <t>Maladie</t>
  </si>
  <si>
    <t>Congé exceptionnel</t>
  </si>
  <si>
    <t>H</t>
  </si>
  <si>
    <t>Total</t>
  </si>
  <si>
    <t xml:space="preserve">CA </t>
  </si>
  <si>
    <t>FO</t>
  </si>
  <si>
    <t>Formation</t>
  </si>
  <si>
    <t>BLANC HS</t>
  </si>
  <si>
    <t>DUGUET HS</t>
  </si>
  <si>
    <t>PIERRON HS</t>
  </si>
  <si>
    <t>MALHOME HS</t>
  </si>
  <si>
    <t>MOUJON HS</t>
  </si>
  <si>
    <t>VINGTON HS</t>
  </si>
  <si>
    <t>RECAP HEURES</t>
  </si>
  <si>
    <t>CODE COULEURS</t>
  </si>
  <si>
    <t>GARDIENS IMMERSION</t>
  </si>
  <si>
    <t>Fériés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</si>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</sst>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"/>
    <numFmt numFmtId="165" formatCode="d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8"/>
      <color indexed="8"/>
      <name val="Calibri"/>
      <family val="2"/>
    </font>
    <font>
      <sz val="8"/>
      <color indexed="12"/>
      <name val="Trebuchet MS"/>
      <family val="2"/>
    </font>
    <font>
      <sz val="8"/>
      <color indexed="10"/>
      <name val="Trebuchet MS"/>
      <family val="2"/>
    </font>
    <font>
      <b/>
      <sz val="22"/>
      <color indexed="8"/>
      <name val="Calibri"/>
      <family val="2"/>
    </font>
    <font>
      <b/>
      <sz val="28"/>
      <color indexed="8"/>
      <name val="Calibri"/>
      <family val="2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rgb="FFFF0000"/>
      <name val="Calibri"/>
      <family val="2"/>
    </font>
    <font>
      <b/>
      <sz val="36"/>
      <color indexed="8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 tint="0.249977111117893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1"/>
      <color indexed="8"/>
      <name val="Calibri"/>
      <family val="2"/>
    </font>
    <font>
      <b/>
      <i/>
      <u/>
      <sz val="11"/>
      <color rgb="FFFF0000"/>
      <name val="Calibri"/>
      <family val="2"/>
      <scheme val="minor"/>
    </font>
    <font>
      <b/>
      <u/>
      <sz val="36"/>
      <color indexed="8"/>
      <name val="Arial"/>
      <family val="2"/>
    </font>
    <font>
      <sz val="12"/>
      <color indexed="8"/>
      <name val="Calibri"/>
      <family val="2"/>
    </font>
    <font>
      <b/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6"/>
      <color indexed="8"/>
      <name val="Calibri"/>
      <family val="2"/>
    </font>
    <font>
      <b/>
      <u/>
      <sz val="20"/>
      <color indexed="8"/>
      <name val="Calibri"/>
      <family val="2"/>
    </font>
    <font>
      <b/>
      <u/>
      <sz val="14"/>
      <color indexed="8"/>
      <name val="Calibri"/>
      <family val="2"/>
    </font>
    <font>
      <b/>
      <u/>
      <sz val="14"/>
      <name val="Calibri"/>
      <family val="2"/>
      <scheme val="minor"/>
    </font>
    <font>
      <b/>
      <u/>
      <sz val="14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1" tint="0.249977111117893"/>
      <name val="Arial Black"/>
      <family val="2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8"/>
      </patternFill>
    </fill>
    <fill>
      <patternFill patternType="solid">
        <fgColor rgb="FFFFFF00"/>
        <bgColor indexed="8"/>
      </patternFill>
    </fill>
    <fill>
      <patternFill patternType="solid">
        <fgColor rgb="FFFF00FF"/>
        <bgColor indexed="8"/>
      </patternFill>
    </fill>
    <fill>
      <patternFill patternType="solid">
        <fgColor rgb="FF00B050"/>
        <bgColor indexed="8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8"/>
      </patternFill>
    </fill>
    <fill>
      <patternFill patternType="solid">
        <fgColor theme="5" tint="0.39997558519241921"/>
        <bgColor indexed="8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indexed="8"/>
      </patternFill>
    </fill>
    <fill>
      <patternFill patternType="solid">
        <fgColor theme="7" tint="0.39997558519241921"/>
        <bgColor indexed="8"/>
      </patternFill>
    </fill>
    <fill>
      <patternFill patternType="solid">
        <fgColor theme="2" tint="-9.9978637043366805E-2"/>
        <bgColor indexed="8"/>
      </patternFill>
    </fill>
    <fill>
      <patternFill patternType="solid">
        <fgColor rgb="FFFFC7CE"/>
      </patternFill>
    </fill>
    <fill>
      <patternFill patternType="solid">
        <fgColor theme="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8"/>
      </patternFill>
    </fill>
    <fill>
      <patternFill patternType="solid">
        <fgColor theme="9"/>
        <bgColor indexed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8"/>
      </patternFill>
    </fill>
    <fill>
      <patternFill patternType="solid">
        <fgColor theme="0" tint="-0.34998626667073579"/>
        <bgColor indexed="8"/>
      </patternFill>
    </fill>
    <fill>
      <patternFill patternType="solid">
        <fgColor theme="6"/>
        <bgColor indexed="8"/>
      </patternFill>
    </fill>
    <fill>
      <patternFill patternType="solid">
        <fgColor theme="2" tint="-0.499984740745262"/>
        <bgColor indexed="8"/>
      </patternFill>
    </fill>
    <fill>
      <patternFill patternType="solid">
        <fgColor rgb="FFFF0000"/>
        <bgColor indexed="8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8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8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8"/>
      </patternFill>
    </fill>
    <fill>
      <patternFill patternType="solid">
        <fgColor theme="6" tint="0.59999389629810485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0909"/>
        <bgColor indexed="64"/>
      </patternFill>
    </fill>
    <fill>
      <patternFill patternType="solid">
        <fgColor rgb="FF42F8F8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767D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-0.24997711111789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 applyFill="0" applyProtection="0"/>
    <xf numFmtId="0" fontId="9" fillId="0" borderId="0" applyFill="0" applyProtection="0"/>
    <xf numFmtId="0" fontId="1" fillId="0" borderId="0" applyFill="0" applyProtection="0"/>
    <xf numFmtId="0" fontId="15" fillId="21" borderId="0" applyNumberFormat="0" applyBorder="0" applyAlignment="0" applyProtection="0"/>
    <xf numFmtId="0" fontId="16" fillId="22" borderId="0" applyNumberFormat="0" applyBorder="0" applyAlignment="0" applyProtection="0"/>
  </cellStyleXfs>
  <cellXfs count="576">
    <xf numFmtId="0" fontId="0" fillId="0" borderId="0" xfId="0"/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ill="1" applyBorder="1" applyAlignment="1" applyProtection="1">
      <alignment horizontal="center" vertical="center"/>
    </xf>
    <xf numFmtId="0" fontId="1" fillId="2" borderId="0" xfId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0" fontId="6" fillId="4" borderId="0" xfId="0" applyFont="1" applyFill="1" applyBorder="1"/>
    <xf numFmtId="0" fontId="1" fillId="2" borderId="0" xfId="1" applyFont="1" applyFill="1" applyBorder="1" applyAlignment="1" applyProtection="1">
      <alignment horizontal="center" vertical="center"/>
    </xf>
    <xf numFmtId="0" fontId="0" fillId="4" borderId="0" xfId="0" applyFill="1" applyBorder="1"/>
    <xf numFmtId="0" fontId="6" fillId="4" borderId="0" xfId="0" applyFont="1" applyFill="1" applyBorder="1" applyAlignment="1">
      <alignment horizontal="center"/>
    </xf>
    <xf numFmtId="0" fontId="2" fillId="2" borderId="0" xfId="1" applyFont="1" applyFill="1" applyBorder="1" applyAlignment="1" applyProtection="1">
      <alignment horizontal="center" vertical="center"/>
    </xf>
    <xf numFmtId="0" fontId="6" fillId="4" borderId="0" xfId="0" applyFont="1" applyFill="1"/>
    <xf numFmtId="0" fontId="0" fillId="0" borderId="0" xfId="0" applyFill="1"/>
    <xf numFmtId="0" fontId="2" fillId="2" borderId="3" xfId="1" applyFont="1" applyFill="1" applyBorder="1" applyAlignment="1" applyProtection="1">
      <alignment horizontal="center" vertical="center"/>
    </xf>
    <xf numFmtId="0" fontId="0" fillId="0" borderId="2" xfId="0" applyBorder="1"/>
    <xf numFmtId="0" fontId="1" fillId="2" borderId="3" xfId="1" applyFont="1" applyFill="1" applyBorder="1" applyAlignment="1" applyProtection="1">
      <alignment horizontal="center" vertical="center"/>
    </xf>
    <xf numFmtId="0" fontId="0" fillId="0" borderId="3" xfId="0" applyBorder="1"/>
    <xf numFmtId="0" fontId="0" fillId="0" borderId="0" xfId="0"/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ill="1" applyBorder="1" applyAlignment="1" applyProtection="1">
      <alignment horizontal="center" vertical="center"/>
    </xf>
    <xf numFmtId="0" fontId="1" fillId="2" borderId="0" xfId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0" fontId="6" fillId="4" borderId="3" xfId="0" applyFont="1" applyFill="1" applyBorder="1" applyAlignment="1">
      <alignment horizontal="center"/>
    </xf>
    <xf numFmtId="0" fontId="1" fillId="6" borderId="3" xfId="1" applyFont="1" applyFill="1" applyBorder="1" applyAlignment="1" applyProtection="1">
      <alignment horizontal="center" vertical="center"/>
    </xf>
    <xf numFmtId="0" fontId="1" fillId="5" borderId="3" xfId="1" applyFont="1" applyFill="1" applyBorder="1" applyAlignment="1" applyProtection="1">
      <alignment horizontal="center" vertical="center"/>
    </xf>
    <xf numFmtId="0" fontId="1" fillId="2" borderId="2" xfId="1" applyFont="1" applyFill="1" applyBorder="1" applyAlignment="1" applyProtection="1">
      <alignment horizontal="center" vertical="center"/>
    </xf>
    <xf numFmtId="0" fontId="1" fillId="6" borderId="4" xfId="1" applyFont="1" applyFill="1" applyBorder="1" applyAlignment="1" applyProtection="1">
      <alignment horizontal="center" vertical="center"/>
    </xf>
    <xf numFmtId="0" fontId="1" fillId="2" borderId="4" xfId="1" applyFont="1" applyFill="1" applyBorder="1" applyAlignment="1" applyProtection="1">
      <alignment horizontal="center" vertical="center"/>
    </xf>
    <xf numFmtId="0" fontId="0" fillId="0" borderId="4" xfId="0" applyBorder="1"/>
    <xf numFmtId="0" fontId="2" fillId="6" borderId="4" xfId="1" applyFont="1" applyFill="1" applyBorder="1" applyAlignment="1" applyProtection="1">
      <alignment horizontal="center" vertical="center"/>
    </xf>
    <xf numFmtId="0" fontId="4" fillId="2" borderId="5" xfId="1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>
      <alignment horizontal="center"/>
    </xf>
    <xf numFmtId="0" fontId="2" fillId="2" borderId="5" xfId="1" applyFont="1" applyFill="1" applyBorder="1" applyAlignment="1" applyProtection="1">
      <alignment horizontal="center" vertical="center"/>
    </xf>
    <xf numFmtId="0" fontId="13" fillId="0" borderId="0" xfId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2" fillId="0" borderId="3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2" fillId="18" borderId="3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1" fillId="15" borderId="3" xfId="1" applyFont="1" applyFill="1" applyBorder="1" applyAlignment="1" applyProtection="1">
      <alignment horizontal="center" vertical="center"/>
    </xf>
    <xf numFmtId="0" fontId="1" fillId="19" borderId="3" xfId="1" applyFont="1" applyFill="1" applyBorder="1" applyAlignment="1" applyProtection="1">
      <alignment horizontal="center" vertical="center"/>
    </xf>
    <xf numFmtId="0" fontId="5" fillId="11" borderId="3" xfId="1" applyFont="1" applyFill="1" applyBorder="1" applyAlignment="1" applyProtection="1">
      <alignment horizontal="center" vertical="center"/>
    </xf>
    <xf numFmtId="0" fontId="1" fillId="15" borderId="2" xfId="1" applyFont="1" applyFill="1" applyBorder="1" applyAlignment="1" applyProtection="1">
      <alignment horizontal="center" vertical="center"/>
    </xf>
    <xf numFmtId="0" fontId="2" fillId="19" borderId="3" xfId="1" applyFont="1" applyFill="1" applyBorder="1" applyAlignment="1" applyProtection="1">
      <alignment horizontal="center" vertical="center"/>
    </xf>
    <xf numFmtId="0" fontId="11" fillId="14" borderId="1" xfId="2" applyFont="1" applyFill="1" applyBorder="1" applyAlignment="1" applyProtection="1">
      <alignment horizontal="center" vertical="center"/>
    </xf>
    <xf numFmtId="0" fontId="12" fillId="0" borderId="1" xfId="2" applyFont="1" applyFill="1" applyBorder="1" applyAlignment="1" applyProtection="1">
      <alignment horizontal="center" vertical="center"/>
    </xf>
    <xf numFmtId="0" fontId="6" fillId="17" borderId="4" xfId="0" applyFont="1" applyFill="1" applyBorder="1" applyAlignment="1">
      <alignment horizontal="center"/>
    </xf>
    <xf numFmtId="0" fontId="6" fillId="17" borderId="5" xfId="0" applyFont="1" applyFill="1" applyBorder="1" applyAlignment="1">
      <alignment horizontal="center"/>
    </xf>
    <xf numFmtId="0" fontId="2" fillId="4" borderId="5" xfId="1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>
      <alignment horizontal="center"/>
    </xf>
    <xf numFmtId="0" fontId="3" fillId="0" borderId="0" xfId="1" applyFont="1" applyFill="1" applyBorder="1" applyAlignment="1" applyProtection="1">
      <alignment vertical="center"/>
    </xf>
    <xf numFmtId="0" fontId="11" fillId="16" borderId="6" xfId="2" applyFont="1" applyFill="1" applyBorder="1" applyAlignment="1" applyProtection="1">
      <alignment horizontal="center" vertical="center"/>
    </xf>
    <xf numFmtId="0" fontId="11" fillId="14" borderId="8" xfId="2" applyFont="1" applyFill="1" applyBorder="1" applyAlignment="1" applyProtection="1">
      <alignment horizontal="center" vertical="center"/>
    </xf>
    <xf numFmtId="0" fontId="11" fillId="0" borderId="4" xfId="2" applyFont="1" applyFill="1" applyBorder="1" applyAlignment="1" applyProtection="1">
      <alignment horizontal="center" vertical="center"/>
    </xf>
    <xf numFmtId="0" fontId="12" fillId="0" borderId="5" xfId="2" applyFont="1" applyFill="1" applyBorder="1" applyAlignment="1" applyProtection="1">
      <alignment horizontal="center" vertical="center"/>
    </xf>
    <xf numFmtId="0" fontId="11" fillId="16" borderId="4" xfId="2" applyFont="1" applyFill="1" applyBorder="1" applyAlignment="1" applyProtection="1">
      <alignment horizontal="center" vertical="center"/>
    </xf>
    <xf numFmtId="0" fontId="11" fillId="14" borderId="5" xfId="2" applyFont="1" applyFill="1" applyBorder="1" applyAlignment="1" applyProtection="1">
      <alignment horizontal="center" vertical="center"/>
    </xf>
    <xf numFmtId="0" fontId="11" fillId="0" borderId="10" xfId="2" applyFont="1" applyFill="1" applyBorder="1" applyAlignment="1" applyProtection="1">
      <alignment horizontal="center" vertical="center"/>
    </xf>
    <xf numFmtId="0" fontId="12" fillId="0" borderId="12" xfId="2" applyFont="1" applyFill="1" applyBorder="1" applyAlignment="1" applyProtection="1">
      <alignment horizontal="center" vertical="center"/>
    </xf>
    <xf numFmtId="0" fontId="11" fillId="0" borderId="6" xfId="2" applyFont="1" applyFill="1" applyBorder="1" applyAlignment="1" applyProtection="1">
      <alignment horizontal="center" vertical="center"/>
    </xf>
    <xf numFmtId="0" fontId="12" fillId="0" borderId="13" xfId="2" applyFont="1" applyFill="1" applyBorder="1" applyAlignment="1" applyProtection="1">
      <alignment horizontal="center" vertical="center"/>
    </xf>
    <xf numFmtId="0" fontId="12" fillId="0" borderId="14" xfId="2" applyFont="1" applyFill="1" applyBorder="1" applyAlignment="1" applyProtection="1">
      <alignment horizontal="center" vertical="center"/>
    </xf>
    <xf numFmtId="0" fontId="2" fillId="2" borderId="12" xfId="1" applyFont="1" applyFill="1" applyBorder="1" applyAlignment="1" applyProtection="1">
      <alignment horizontal="center" vertical="center"/>
    </xf>
    <xf numFmtId="0" fontId="0" fillId="0" borderId="1" xfId="0" applyBorder="1"/>
    <xf numFmtId="0" fontId="6" fillId="4" borderId="4" xfId="0" applyFont="1" applyFill="1" applyBorder="1" applyAlignment="1">
      <alignment horizontal="center"/>
    </xf>
    <xf numFmtId="0" fontId="2" fillId="3" borderId="6" xfId="1" applyFont="1" applyFill="1" applyBorder="1" applyAlignment="1" applyProtection="1">
      <alignment horizontal="center" vertical="center"/>
    </xf>
    <xf numFmtId="0" fontId="3" fillId="3" borderId="8" xfId="1" applyFont="1" applyFill="1" applyBorder="1" applyAlignment="1" applyProtection="1">
      <alignment horizontal="center" vertical="center"/>
    </xf>
    <xf numFmtId="0" fontId="1" fillId="6" borderId="5" xfId="1" applyFont="1" applyFill="1" applyBorder="1" applyAlignment="1" applyProtection="1">
      <alignment horizontal="center" vertical="center"/>
    </xf>
    <xf numFmtId="0" fontId="1" fillId="2" borderId="5" xfId="1" applyFont="1" applyFill="1" applyBorder="1" applyAlignment="1" applyProtection="1">
      <alignment horizontal="center" vertical="center"/>
    </xf>
    <xf numFmtId="0" fontId="0" fillId="0" borderId="5" xfId="0" applyBorder="1"/>
    <xf numFmtId="0" fontId="3" fillId="10" borderId="6" xfId="1" applyFont="1" applyFill="1" applyBorder="1" applyAlignment="1" applyProtection="1">
      <alignment horizontal="center" vertical="center"/>
    </xf>
    <xf numFmtId="0" fontId="1" fillId="5" borderId="4" xfId="1" applyFont="1" applyFill="1" applyBorder="1" applyAlignment="1" applyProtection="1">
      <alignment horizontal="center" vertical="center"/>
    </xf>
    <xf numFmtId="0" fontId="8" fillId="2" borderId="5" xfId="1" applyFont="1" applyFill="1" applyBorder="1" applyAlignment="1" applyProtection="1">
      <alignment horizontal="center" vertical="center"/>
    </xf>
    <xf numFmtId="0" fontId="2" fillId="10" borderId="13" xfId="1" applyFont="1" applyFill="1" applyBorder="1" applyAlignment="1" applyProtection="1">
      <alignment horizontal="center" vertical="center"/>
    </xf>
    <xf numFmtId="0" fontId="1" fillId="5" borderId="1" xfId="1" applyFont="1" applyFill="1" applyBorder="1" applyAlignment="1" applyProtection="1">
      <alignment horizontal="center" vertical="center"/>
    </xf>
    <xf numFmtId="0" fontId="1" fillId="2" borderId="1" xfId="1" applyFont="1" applyFill="1" applyBorder="1" applyAlignment="1" applyProtection="1">
      <alignment horizontal="center" vertical="center"/>
    </xf>
    <xf numFmtId="0" fontId="2" fillId="2" borderId="4" xfId="1" applyFont="1" applyFill="1" applyBorder="1" applyAlignment="1" applyProtection="1">
      <alignment horizontal="center" vertical="center"/>
    </xf>
    <xf numFmtId="0" fontId="2" fillId="19" borderId="6" xfId="1" applyFont="1" applyFill="1" applyBorder="1" applyAlignment="1" applyProtection="1">
      <alignment horizontal="center" vertical="center"/>
    </xf>
    <xf numFmtId="0" fontId="2" fillId="19" borderId="13" xfId="1" applyFont="1" applyFill="1" applyBorder="1" applyAlignment="1" applyProtection="1">
      <alignment horizontal="center" vertical="center"/>
    </xf>
    <xf numFmtId="0" fontId="1" fillId="19" borderId="1" xfId="1" applyFont="1" applyFill="1" applyBorder="1" applyAlignment="1" applyProtection="1">
      <alignment horizontal="center" vertical="center"/>
    </xf>
    <xf numFmtId="0" fontId="0" fillId="4" borderId="4" xfId="0" applyFill="1" applyBorder="1"/>
    <xf numFmtId="0" fontId="6" fillId="4" borderId="10" xfId="0" applyFont="1" applyFill="1" applyBorder="1" applyAlignment="1">
      <alignment horizontal="center"/>
    </xf>
    <xf numFmtId="0" fontId="5" fillId="11" borderId="24" xfId="1" applyFont="1" applyFill="1" applyBorder="1" applyAlignment="1" applyProtection="1">
      <alignment horizontal="center" vertical="center"/>
    </xf>
    <xf numFmtId="0" fontId="1" fillId="0" borderId="5" xfId="1" applyFont="1" applyFill="1" applyBorder="1" applyAlignment="1" applyProtection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</xf>
    <xf numFmtId="0" fontId="8" fillId="2" borderId="2" xfId="1" applyFont="1" applyFill="1" applyBorder="1" applyAlignment="1" applyProtection="1">
      <alignment horizontal="center" vertical="center"/>
    </xf>
    <xf numFmtId="0" fontId="5" fillId="11" borderId="8" xfId="1" applyFont="1" applyFill="1" applyBorder="1" applyAlignment="1" applyProtection="1">
      <alignment horizontal="center" vertical="center"/>
    </xf>
    <xf numFmtId="0" fontId="1" fillId="15" borderId="23" xfId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2" fillId="18" borderId="4" xfId="1" applyFont="1" applyFill="1" applyBorder="1" applyAlignment="1" applyProtection="1">
      <alignment horizontal="center" vertical="center"/>
    </xf>
    <xf numFmtId="0" fontId="1" fillId="7" borderId="4" xfId="1" applyFont="1" applyFill="1" applyBorder="1" applyAlignment="1" applyProtection="1">
      <alignment horizontal="center" vertical="center"/>
    </xf>
    <xf numFmtId="0" fontId="1" fillId="7" borderId="1" xfId="1" applyFont="1" applyFill="1" applyBorder="1" applyAlignment="1" applyProtection="1">
      <alignment horizontal="center" vertical="center"/>
    </xf>
    <xf numFmtId="0" fontId="1" fillId="7" borderId="2" xfId="1" applyFont="1" applyFill="1" applyBorder="1" applyAlignment="1" applyProtection="1">
      <alignment horizontal="center" vertical="center"/>
    </xf>
    <xf numFmtId="0" fontId="1" fillId="18" borderId="4" xfId="1" applyFont="1" applyFill="1" applyBorder="1" applyAlignment="1" applyProtection="1">
      <alignment horizontal="center" vertical="center"/>
    </xf>
    <xf numFmtId="0" fontId="5" fillId="20" borderId="4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6" fillId="17" borderId="8" xfId="0" applyFont="1" applyFill="1" applyBorder="1" applyAlignment="1">
      <alignment horizontal="center"/>
    </xf>
    <xf numFmtId="0" fontId="7" fillId="7" borderId="1" xfId="1" applyFont="1" applyFill="1" applyBorder="1" applyAlignment="1" applyProtection="1">
      <alignment horizontal="center" vertical="center"/>
    </xf>
    <xf numFmtId="0" fontId="6" fillId="17" borderId="5" xfId="0" applyFont="1" applyFill="1" applyBorder="1" applyAlignment="1">
      <alignment horizontal="center"/>
    </xf>
    <xf numFmtId="0" fontId="6" fillId="17" borderId="5" xfId="0" applyFont="1" applyFill="1" applyBorder="1" applyAlignment="1">
      <alignment horizontal="center"/>
    </xf>
    <xf numFmtId="0" fontId="3" fillId="3" borderId="7" xfId="1" applyFont="1" applyFill="1" applyBorder="1" applyAlignment="1" applyProtection="1">
      <alignment horizontal="center" vertical="center"/>
    </xf>
    <xf numFmtId="0" fontId="3" fillId="10" borderId="7" xfId="1" applyFont="1" applyFill="1" applyBorder="1" applyAlignment="1" applyProtection="1">
      <alignment horizontal="center" vertical="center"/>
    </xf>
    <xf numFmtId="0" fontId="2" fillId="10" borderId="7" xfId="1" applyFont="1" applyFill="1" applyBorder="1" applyAlignment="1" applyProtection="1">
      <alignment horizontal="center" vertical="center"/>
    </xf>
    <xf numFmtId="0" fontId="6" fillId="17" borderId="7" xfId="0" applyFont="1" applyFill="1" applyBorder="1" applyAlignment="1">
      <alignment horizontal="center"/>
    </xf>
    <xf numFmtId="0" fontId="5" fillId="11" borderId="7" xfId="1" applyFont="1" applyFill="1" applyBorder="1" applyAlignment="1" applyProtection="1">
      <alignment horizontal="center" vertical="center"/>
    </xf>
    <xf numFmtId="0" fontId="2" fillId="19" borderId="7" xfId="1" applyFont="1" applyFill="1" applyBorder="1" applyAlignment="1" applyProtection="1">
      <alignment horizontal="center" vertical="center"/>
    </xf>
    <xf numFmtId="0" fontId="2" fillId="6" borderId="3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</xf>
    <xf numFmtId="0" fontId="0" fillId="4" borderId="3" xfId="0" applyFill="1" applyBorder="1"/>
    <xf numFmtId="0" fontId="8" fillId="2" borderId="3" xfId="1" applyFont="1" applyFill="1" applyBorder="1" applyAlignment="1" applyProtection="1">
      <alignment horizontal="center" vertical="center"/>
    </xf>
    <xf numFmtId="0" fontId="1" fillId="6" borderId="11" xfId="1" applyFont="1" applyFill="1" applyBorder="1" applyAlignment="1" applyProtection="1">
      <alignment horizontal="center" vertical="center"/>
    </xf>
    <xf numFmtId="0" fontId="6" fillId="17" borderId="11" xfId="0" applyFont="1" applyFill="1" applyBorder="1" applyAlignment="1">
      <alignment horizontal="center"/>
    </xf>
    <xf numFmtId="0" fontId="1" fillId="2" borderId="11" xfId="1" applyFont="1" applyFill="1" applyBorder="1" applyAlignment="1" applyProtection="1">
      <alignment horizontal="center" vertical="center"/>
    </xf>
    <xf numFmtId="0" fontId="2" fillId="2" borderId="11" xfId="1" applyFont="1" applyFill="1" applyBorder="1" applyAlignment="1" applyProtection="1">
      <alignment horizontal="center" vertical="center"/>
    </xf>
    <xf numFmtId="0" fontId="5" fillId="11" borderId="11" xfId="1" applyFont="1" applyFill="1" applyBorder="1" applyAlignment="1" applyProtection="1">
      <alignment horizontal="center" vertical="center"/>
    </xf>
    <xf numFmtId="0" fontId="2" fillId="8" borderId="1" xfId="1" applyFont="1" applyFill="1" applyBorder="1" applyAlignment="1" applyProtection="1">
      <alignment vertical="center"/>
    </xf>
    <xf numFmtId="0" fontId="2" fillId="8" borderId="3" xfId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3" xfId="0" applyBorder="1" applyAlignment="1">
      <alignment horizontal="center" vertical="center"/>
    </xf>
    <xf numFmtId="0" fontId="7" fillId="7" borderId="1" xfId="1" applyFont="1" applyFill="1" applyBorder="1" applyAlignment="1" applyProtection="1">
      <alignment horizontal="center" vertical="center"/>
    </xf>
    <xf numFmtId="0" fontId="6" fillId="17" borderId="29" xfId="0" applyFont="1" applyFill="1" applyBorder="1" applyAlignment="1">
      <alignment horizontal="center"/>
    </xf>
    <xf numFmtId="0" fontId="6" fillId="17" borderId="30" xfId="0" applyFont="1" applyFill="1" applyBorder="1" applyAlignment="1">
      <alignment horizontal="center"/>
    </xf>
    <xf numFmtId="0" fontId="6" fillId="17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ill="1" applyBorder="1" applyAlignment="1" applyProtection="1">
      <alignment horizontal="center" vertical="center"/>
    </xf>
    <xf numFmtId="0" fontId="0" fillId="0" borderId="0" xfId="0"/>
    <xf numFmtId="0" fontId="6" fillId="17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164" fontId="17" fillId="23" borderId="3" xfId="0" applyNumberFormat="1" applyFont="1" applyFill="1" applyBorder="1" applyAlignment="1">
      <alignment horizontal="center" vertical="center"/>
    </xf>
    <xf numFmtId="164" fontId="17" fillId="4" borderId="3" xfId="0" applyNumberFormat="1" applyFont="1" applyFill="1" applyBorder="1" applyAlignment="1">
      <alignment horizontal="center" vertical="center"/>
    </xf>
    <xf numFmtId="164" fontId="17" fillId="4" borderId="3" xfId="0" quotePrefix="1" applyNumberFormat="1" applyFont="1" applyFill="1" applyBorder="1" applyAlignment="1">
      <alignment horizontal="center" vertical="center"/>
    </xf>
    <xf numFmtId="0" fontId="16" fillId="22" borderId="3" xfId="5" applyBorder="1" applyAlignment="1">
      <alignment horizontal="center" vertical="center"/>
    </xf>
    <xf numFmtId="165" fontId="17" fillId="23" borderId="1" xfId="0" applyNumberFormat="1" applyFont="1" applyFill="1" applyBorder="1" applyAlignment="1">
      <alignment horizontal="center" vertical="center"/>
    </xf>
    <xf numFmtId="165" fontId="17" fillId="4" borderId="1" xfId="0" applyNumberFormat="1" applyFont="1" applyFill="1" applyBorder="1" applyAlignment="1">
      <alignment horizontal="center" vertical="center"/>
    </xf>
    <xf numFmtId="165" fontId="17" fillId="23" borderId="1" xfId="0" quotePrefix="1" applyNumberFormat="1" applyFont="1" applyFill="1" applyBorder="1" applyAlignment="1">
      <alignment horizontal="center" vertical="center"/>
    </xf>
    <xf numFmtId="0" fontId="2" fillId="2" borderId="36" xfId="1" applyFont="1" applyFill="1" applyBorder="1" applyAlignment="1" applyProtection="1">
      <alignment horizontal="center" vertical="center"/>
    </xf>
    <xf numFmtId="0" fontId="1" fillId="7" borderId="35" xfId="1" applyFont="1" applyFill="1" applyBorder="1" applyAlignment="1" applyProtection="1">
      <alignment horizontal="center" vertical="center"/>
    </xf>
    <xf numFmtId="0" fontId="1" fillId="6" borderId="35" xfId="1" applyFont="1" applyFill="1" applyBorder="1" applyAlignment="1" applyProtection="1">
      <alignment horizontal="center" vertical="center"/>
    </xf>
    <xf numFmtId="0" fontId="2" fillId="0" borderId="35" xfId="1" applyFont="1" applyFill="1" applyBorder="1" applyAlignment="1" applyProtection="1">
      <alignment horizontal="center" vertical="center"/>
    </xf>
    <xf numFmtId="0" fontId="0" fillId="0" borderId="37" xfId="0" applyBorder="1"/>
    <xf numFmtId="0" fontId="0" fillId="0" borderId="38" xfId="0" applyBorder="1"/>
    <xf numFmtId="0" fontId="1" fillId="19" borderId="38" xfId="1" applyFont="1" applyFill="1" applyBorder="1" applyAlignment="1" applyProtection="1">
      <alignment horizontal="center" vertical="center"/>
    </xf>
    <xf numFmtId="0" fontId="2" fillId="2" borderId="39" xfId="1" applyFont="1" applyFill="1" applyBorder="1" applyAlignment="1" applyProtection="1">
      <alignment horizontal="center" vertical="center"/>
    </xf>
    <xf numFmtId="0" fontId="2" fillId="3" borderId="32" xfId="1" applyFont="1" applyFill="1" applyBorder="1" applyAlignment="1" applyProtection="1">
      <alignment horizontal="center" vertical="center"/>
    </xf>
    <xf numFmtId="0" fontId="3" fillId="3" borderId="33" xfId="1" applyFont="1" applyFill="1" applyBorder="1" applyAlignment="1" applyProtection="1">
      <alignment horizontal="center" vertical="center"/>
    </xf>
    <xf numFmtId="0" fontId="3" fillId="10" borderId="33" xfId="1" applyFont="1" applyFill="1" applyBorder="1" applyAlignment="1" applyProtection="1">
      <alignment horizontal="center" vertical="center"/>
    </xf>
    <xf numFmtId="0" fontId="2" fillId="10" borderId="34" xfId="1" applyFont="1" applyFill="1" applyBorder="1" applyAlignment="1" applyProtection="1">
      <alignment horizontal="center" vertical="center"/>
    </xf>
    <xf numFmtId="0" fontId="2" fillId="18" borderId="35" xfId="1" applyFont="1" applyFill="1" applyBorder="1" applyAlignment="1" applyProtection="1">
      <alignment horizontal="center" vertical="center"/>
    </xf>
    <xf numFmtId="0" fontId="4" fillId="2" borderId="36" xfId="1" applyFont="1" applyFill="1" applyBorder="1" applyAlignment="1" applyProtection="1">
      <alignment horizontal="center" vertical="center"/>
    </xf>
    <xf numFmtId="0" fontId="2" fillId="2" borderId="35" xfId="1" applyFont="1" applyFill="1" applyBorder="1" applyAlignment="1" applyProtection="1">
      <alignment horizontal="center" vertical="center"/>
    </xf>
    <xf numFmtId="0" fontId="6" fillId="4" borderId="36" xfId="0" applyFont="1" applyFill="1" applyBorder="1" applyAlignment="1">
      <alignment horizontal="center"/>
    </xf>
    <xf numFmtId="0" fontId="6" fillId="4" borderId="35" xfId="0" applyFont="1" applyFill="1" applyBorder="1" applyAlignment="1">
      <alignment horizontal="center"/>
    </xf>
    <xf numFmtId="0" fontId="1" fillId="18" borderId="35" xfId="1" applyFont="1" applyFill="1" applyBorder="1" applyAlignment="1" applyProtection="1">
      <alignment horizontal="center" vertical="center"/>
    </xf>
    <xf numFmtId="0" fontId="1" fillId="18" borderId="36" xfId="1" applyFont="1" applyFill="1" applyBorder="1" applyAlignment="1" applyProtection="1">
      <alignment horizontal="center" vertical="center"/>
    </xf>
    <xf numFmtId="0" fontId="5" fillId="11" borderId="32" xfId="1" applyFont="1" applyFill="1" applyBorder="1" applyAlignment="1" applyProtection="1">
      <alignment horizontal="center" vertical="center"/>
    </xf>
    <xf numFmtId="0" fontId="5" fillId="11" borderId="33" xfId="1" applyFont="1" applyFill="1" applyBorder="1" applyAlignment="1" applyProtection="1">
      <alignment horizontal="center" vertical="center"/>
    </xf>
    <xf numFmtId="0" fontId="2" fillId="19" borderId="33" xfId="1" applyFont="1" applyFill="1" applyBorder="1" applyAlignment="1" applyProtection="1">
      <alignment horizontal="center" vertical="center"/>
    </xf>
    <xf numFmtId="0" fontId="2" fillId="19" borderId="34" xfId="1" applyFont="1" applyFill="1" applyBorder="1" applyAlignment="1" applyProtection="1">
      <alignment horizontal="center" vertical="center"/>
    </xf>
    <xf numFmtId="0" fontId="1" fillId="15" borderId="35" xfId="1" applyFont="1" applyFill="1" applyBorder="1" applyAlignment="1" applyProtection="1">
      <alignment horizontal="center" vertical="center"/>
    </xf>
    <xf numFmtId="0" fontId="0" fillId="0" borderId="36" xfId="0" applyBorder="1"/>
    <xf numFmtId="0" fontId="0" fillId="0" borderId="35" xfId="0" applyBorder="1"/>
    <xf numFmtId="0" fontId="1" fillId="19" borderId="36" xfId="1" applyFont="1" applyFill="1" applyBorder="1" applyAlignment="1" applyProtection="1">
      <alignment horizontal="center" vertical="center"/>
    </xf>
    <xf numFmtId="0" fontId="1" fillId="2" borderId="36" xfId="1" applyFont="1" applyFill="1" applyBorder="1" applyAlignment="1" applyProtection="1">
      <alignment horizontal="center" vertical="center"/>
    </xf>
    <xf numFmtId="0" fontId="1" fillId="19" borderId="39" xfId="1" applyFont="1" applyFill="1" applyBorder="1" applyAlignment="1" applyProtection="1">
      <alignment horizontal="center" vertical="center"/>
    </xf>
    <xf numFmtId="0" fontId="2" fillId="2" borderId="32" xfId="1" applyFont="1" applyFill="1" applyBorder="1" applyAlignment="1" applyProtection="1">
      <alignment horizontal="center" vertical="center"/>
    </xf>
    <xf numFmtId="0" fontId="2" fillId="2" borderId="34" xfId="1" applyFont="1" applyFill="1" applyBorder="1" applyAlignment="1" applyProtection="1">
      <alignment horizontal="center" vertical="center"/>
    </xf>
    <xf numFmtId="0" fontId="2" fillId="2" borderId="37" xfId="1" applyFont="1" applyFill="1" applyBorder="1" applyAlignment="1" applyProtection="1">
      <alignment horizontal="center" vertical="center"/>
    </xf>
    <xf numFmtId="0" fontId="0" fillId="0" borderId="0" xfId="0" applyFont="1"/>
    <xf numFmtId="0" fontId="1" fillId="2" borderId="35" xfId="1" applyFont="1" applyFill="1" applyBorder="1" applyAlignment="1" applyProtection="1">
      <alignment horizontal="center" vertical="center"/>
    </xf>
    <xf numFmtId="0" fontId="0" fillId="17" borderId="35" xfId="0" applyFont="1" applyFill="1" applyBorder="1" applyAlignment="1">
      <alignment horizontal="center"/>
    </xf>
    <xf numFmtId="0" fontId="0" fillId="4" borderId="35" xfId="0" applyFont="1" applyFill="1" applyBorder="1"/>
    <xf numFmtId="0" fontId="0" fillId="4" borderId="36" xfId="0" applyFont="1" applyFill="1" applyBorder="1" applyAlignment="1">
      <alignment horizontal="center"/>
    </xf>
    <xf numFmtId="0" fontId="0" fillId="4" borderId="35" xfId="0" applyFont="1" applyFill="1" applyBorder="1" applyAlignment="1">
      <alignment horizontal="center"/>
    </xf>
    <xf numFmtId="0" fontId="0" fillId="0" borderId="35" xfId="0" applyFont="1" applyFill="1" applyBorder="1" applyAlignment="1">
      <alignment horizontal="center"/>
    </xf>
    <xf numFmtId="0" fontId="0" fillId="17" borderId="36" xfId="0" applyFont="1" applyFill="1" applyBorder="1" applyAlignment="1">
      <alignment horizontal="center"/>
    </xf>
    <xf numFmtId="0" fontId="0" fillId="4" borderId="37" xfId="0" applyFont="1" applyFill="1" applyBorder="1" applyAlignment="1">
      <alignment horizontal="center"/>
    </xf>
    <xf numFmtId="0" fontId="0" fillId="4" borderId="39" xfId="0" applyFont="1" applyFill="1" applyBorder="1" applyAlignment="1">
      <alignment horizontal="center"/>
    </xf>
    <xf numFmtId="0" fontId="1" fillId="14" borderId="1" xfId="1" applyFill="1" applyBorder="1" applyAlignment="1" applyProtection="1">
      <alignment horizontal="center"/>
    </xf>
    <xf numFmtId="0" fontId="1" fillId="14" borderId="3" xfId="1" applyFill="1" applyBorder="1" applyAlignment="1" applyProtection="1">
      <alignment horizontal="center"/>
    </xf>
    <xf numFmtId="0" fontId="7" fillId="7" borderId="3" xfId="1" applyFont="1" applyFill="1" applyBorder="1" applyAlignment="1" applyProtection="1">
      <alignment horizontal="center" vertical="center"/>
    </xf>
    <xf numFmtId="0" fontId="15" fillId="21" borderId="3" xfId="4" applyBorder="1" applyAlignment="1" applyProtection="1">
      <alignment horizontal="center"/>
    </xf>
    <xf numFmtId="0" fontId="6" fillId="0" borderId="32" xfId="0" applyFont="1" applyFill="1" applyBorder="1" applyAlignment="1">
      <alignment horizontal="center"/>
    </xf>
    <xf numFmtId="0" fontId="18" fillId="8" borderId="3" xfId="1" applyFont="1" applyFill="1" applyBorder="1" applyAlignment="1" applyProtection="1">
      <alignment horizontal="center" vertical="center"/>
    </xf>
    <xf numFmtId="0" fontId="1" fillId="14" borderId="16" xfId="1" applyFill="1" applyBorder="1" applyAlignment="1" applyProtection="1">
      <alignment horizontal="left" vertical="center"/>
    </xf>
    <xf numFmtId="0" fontId="1" fillId="14" borderId="2" xfId="1" applyFill="1" applyBorder="1" applyAlignment="1" applyProtection="1">
      <alignment horizontal="left" vertical="center"/>
    </xf>
    <xf numFmtId="0" fontId="15" fillId="21" borderId="16" xfId="4" applyBorder="1" applyAlignment="1" applyProtection="1">
      <alignment horizontal="left" vertical="center"/>
    </xf>
    <xf numFmtId="0" fontId="15" fillId="21" borderId="2" xfId="4" applyBorder="1" applyAlignment="1" applyProtection="1">
      <alignment horizontal="left" vertical="center"/>
    </xf>
    <xf numFmtId="0" fontId="7" fillId="7" borderId="1" xfId="1" applyFont="1" applyFill="1" applyBorder="1" applyAlignment="1" applyProtection="1">
      <alignment horizontal="left" vertical="center"/>
    </xf>
    <xf numFmtId="0" fontId="7" fillId="7" borderId="16" xfId="1" applyFont="1" applyFill="1" applyBorder="1" applyAlignment="1" applyProtection="1">
      <alignment horizontal="left" vertical="center"/>
    </xf>
    <xf numFmtId="0" fontId="7" fillId="7" borderId="2" xfId="1" applyFont="1" applyFill="1" applyBorder="1" applyAlignment="1" applyProtection="1">
      <alignment horizontal="left" vertical="center"/>
    </xf>
    <xf numFmtId="164" fontId="17" fillId="4" borderId="44" xfId="0" applyNumberFormat="1" applyFont="1" applyFill="1" applyBorder="1" applyAlignment="1">
      <alignment horizontal="center" vertical="center"/>
    </xf>
    <xf numFmtId="0" fontId="0" fillId="0" borderId="0" xfId="0"/>
    <xf numFmtId="164" fontId="17" fillId="4" borderId="43" xfId="0" quotePrefix="1" applyNumberFormat="1" applyFont="1" applyFill="1" applyBorder="1" applyAlignment="1">
      <alignment horizontal="left" vertical="center"/>
    </xf>
    <xf numFmtId="165" fontId="17" fillId="4" borderId="43" xfId="0" quotePrefix="1" applyNumberFormat="1" applyFont="1" applyFill="1" applyBorder="1" applyAlignment="1">
      <alignment horizontal="right" vertical="center"/>
    </xf>
    <xf numFmtId="164" fontId="17" fillId="4" borderId="44" xfId="0" applyNumberFormat="1" applyFont="1" applyFill="1" applyBorder="1" applyAlignment="1">
      <alignment horizontal="left" vertical="center"/>
    </xf>
    <xf numFmtId="165" fontId="17" fillId="4" borderId="44" xfId="0" applyNumberFormat="1" applyFont="1" applyFill="1" applyBorder="1" applyAlignment="1">
      <alignment horizontal="right" vertical="center"/>
    </xf>
    <xf numFmtId="165" fontId="17" fillId="4" borderId="44" xfId="0" applyNumberFormat="1" applyFont="1" applyFill="1" applyBorder="1" applyAlignment="1">
      <alignment horizontal="center" vertical="center"/>
    </xf>
    <xf numFmtId="164" fontId="17" fillId="23" borderId="44" xfId="0" applyNumberFormat="1" applyFont="1" applyFill="1" applyBorder="1" applyAlignment="1">
      <alignment horizontal="center" vertical="center"/>
    </xf>
    <xf numFmtId="165" fontId="17" fillId="23" borderId="44" xfId="0" applyNumberFormat="1" applyFont="1" applyFill="1" applyBorder="1" applyAlignment="1">
      <alignment horizontal="center" vertical="center"/>
    </xf>
    <xf numFmtId="164" fontId="17" fillId="23" borderId="0" xfId="0" applyNumberFormat="1" applyFont="1" applyFill="1" applyBorder="1" applyAlignment="1">
      <alignment horizontal="center" vertical="center"/>
    </xf>
    <xf numFmtId="164" fontId="17" fillId="4" borderId="43" xfId="0" applyNumberFormat="1" applyFont="1" applyFill="1" applyBorder="1" applyAlignment="1">
      <alignment horizontal="center" vertical="center"/>
    </xf>
    <xf numFmtId="165" fontId="17" fillId="4" borderId="43" xfId="0" quotePrefix="1" applyNumberFormat="1" applyFont="1" applyFill="1" applyBorder="1" applyAlignment="1">
      <alignment horizontal="center" vertical="center"/>
    </xf>
    <xf numFmtId="164" fontId="17" fillId="24" borderId="44" xfId="0" applyNumberFormat="1" applyFont="1" applyFill="1" applyBorder="1" applyAlignment="1">
      <alignment horizontal="left" vertical="center"/>
    </xf>
    <xf numFmtId="165" fontId="17" fillId="24" borderId="44" xfId="0" applyNumberFormat="1" applyFont="1" applyFill="1" applyBorder="1" applyAlignment="1">
      <alignment horizontal="right" vertical="center"/>
    </xf>
    <xf numFmtId="0" fontId="6" fillId="17" borderId="3" xfId="0" applyFont="1" applyFill="1" applyBorder="1" applyAlignment="1">
      <alignment horizontal="center"/>
    </xf>
    <xf numFmtId="0" fontId="6" fillId="17" borderId="3" xfId="0" applyFont="1" applyFill="1" applyBorder="1" applyAlignment="1">
      <alignment horizontal="center"/>
    </xf>
    <xf numFmtId="0" fontId="2" fillId="9" borderId="32" xfId="1" applyFont="1" applyFill="1" applyBorder="1" applyAlignment="1" applyProtection="1">
      <alignment horizontal="center" vertical="center"/>
    </xf>
    <xf numFmtId="0" fontId="21" fillId="15" borderId="35" xfId="1" applyFont="1" applyFill="1" applyBorder="1" applyAlignment="1" applyProtection="1">
      <alignment horizontal="center" vertical="center"/>
    </xf>
    <xf numFmtId="0" fontId="20" fillId="17" borderId="35" xfId="0" applyFont="1" applyFill="1" applyBorder="1" applyAlignment="1">
      <alignment horizontal="center"/>
    </xf>
    <xf numFmtId="0" fontId="21" fillId="19" borderId="3" xfId="1" applyFont="1" applyFill="1" applyBorder="1" applyAlignment="1" applyProtection="1">
      <alignment horizontal="center" vertical="center"/>
    </xf>
    <xf numFmtId="0" fontId="2" fillId="20" borderId="32" xfId="1" applyFont="1" applyFill="1" applyBorder="1" applyAlignment="1" applyProtection="1">
      <alignment horizontal="center" vertical="center"/>
    </xf>
    <xf numFmtId="0" fontId="18" fillId="20" borderId="32" xfId="1" applyFont="1" applyFill="1" applyBorder="1" applyAlignment="1" applyProtection="1">
      <alignment horizontal="center" vertical="center"/>
    </xf>
    <xf numFmtId="0" fontId="2" fillId="26" borderId="32" xfId="1" applyFont="1" applyFill="1" applyBorder="1" applyAlignment="1" applyProtection="1">
      <alignment horizontal="center" vertical="center"/>
    </xf>
    <xf numFmtId="0" fontId="1" fillId="25" borderId="3" xfId="1" applyFont="1" applyFill="1" applyBorder="1" applyAlignment="1" applyProtection="1">
      <alignment horizontal="center" vertical="center"/>
    </xf>
    <xf numFmtId="0" fontId="2" fillId="26" borderId="34" xfId="1" applyFont="1" applyFill="1" applyBorder="1" applyAlignment="1" applyProtection="1">
      <alignment horizontal="center" vertical="center"/>
    </xf>
    <xf numFmtId="0" fontId="2" fillId="27" borderId="32" xfId="1" applyFont="1" applyFill="1" applyBorder="1" applyAlignment="1" applyProtection="1">
      <alignment horizontal="center" vertical="center"/>
    </xf>
    <xf numFmtId="0" fontId="0" fillId="28" borderId="0" xfId="0" applyFill="1"/>
    <xf numFmtId="0" fontId="1" fillId="7" borderId="36" xfId="1" applyFont="1" applyFill="1" applyBorder="1" applyAlignment="1" applyProtection="1">
      <alignment horizontal="center" vertical="center"/>
    </xf>
    <xf numFmtId="0" fontId="22" fillId="17" borderId="3" xfId="0" applyFont="1" applyFill="1" applyBorder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" fillId="6" borderId="35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0" fillId="29" borderId="0" xfId="0" applyFill="1"/>
    <xf numFmtId="0" fontId="2" fillId="30" borderId="35" xfId="1" applyFont="1" applyFill="1" applyBorder="1" applyAlignment="1" applyProtection="1">
      <alignment horizontal="center" vertical="center"/>
    </xf>
    <xf numFmtId="0" fontId="2" fillId="31" borderId="35" xfId="1" applyFont="1" applyFill="1" applyBorder="1" applyAlignment="1" applyProtection="1">
      <alignment horizontal="center" vertical="center"/>
    </xf>
    <xf numFmtId="0" fontId="1" fillId="33" borderId="36" xfId="1" applyFont="1" applyFill="1" applyBorder="1" applyAlignment="1" applyProtection="1">
      <alignment horizontal="center" vertical="center"/>
    </xf>
    <xf numFmtId="0" fontId="2" fillId="34" borderId="36" xfId="1" applyFont="1" applyFill="1" applyBorder="1" applyAlignment="1" applyProtection="1">
      <alignment horizontal="center" vertical="center"/>
    </xf>
    <xf numFmtId="0" fontId="2" fillId="15" borderId="3" xfId="1" applyFont="1" applyFill="1" applyBorder="1" applyAlignment="1" applyProtection="1">
      <alignment horizontal="center" vertical="center"/>
    </xf>
    <xf numFmtId="0" fontId="6" fillId="23" borderId="3" xfId="0" applyFont="1" applyFill="1" applyBorder="1" applyAlignment="1">
      <alignment horizontal="center"/>
    </xf>
    <xf numFmtId="0" fontId="2" fillId="32" borderId="3" xfId="1" applyFont="1" applyFill="1" applyBorder="1" applyAlignment="1" applyProtection="1">
      <alignment horizontal="center" vertical="center"/>
    </xf>
    <xf numFmtId="0" fontId="2" fillId="25" borderId="35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6" fillId="17" borderId="3" xfId="0" applyFont="1" applyFill="1" applyBorder="1" applyAlignment="1">
      <alignment horizontal="center"/>
    </xf>
    <xf numFmtId="0" fontId="1" fillId="34" borderId="3" xfId="1" applyFont="1" applyFill="1" applyBorder="1" applyAlignment="1" applyProtection="1">
      <alignment horizontal="center" vertical="center"/>
    </xf>
    <xf numFmtId="0" fontId="2" fillId="36" borderId="3" xfId="1" applyFont="1" applyFill="1" applyBorder="1" applyAlignment="1" applyProtection="1">
      <alignment horizontal="center" vertical="center"/>
    </xf>
    <xf numFmtId="0" fontId="6" fillId="35" borderId="3" xfId="0" applyFont="1" applyFill="1" applyBorder="1" applyAlignment="1">
      <alignment horizontal="center"/>
    </xf>
    <xf numFmtId="0" fontId="2" fillId="37" borderId="32" xfId="1" applyFont="1" applyFill="1" applyBorder="1" applyAlignment="1" applyProtection="1">
      <alignment horizontal="center" vertical="center"/>
    </xf>
    <xf numFmtId="0" fontId="6" fillId="38" borderId="3" xfId="0" applyFont="1" applyFill="1" applyBorder="1" applyAlignment="1">
      <alignment horizontal="center"/>
    </xf>
    <xf numFmtId="0" fontId="6" fillId="17" borderId="3" xfId="0" applyFont="1" applyFill="1" applyBorder="1" applyAlignment="1">
      <alignment horizontal="center"/>
    </xf>
    <xf numFmtId="0" fontId="23" fillId="39" borderId="32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19" borderId="35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165" fontId="17" fillId="0" borderId="44" xfId="0" applyNumberFormat="1" applyFont="1" applyFill="1" applyBorder="1" applyAlignment="1">
      <alignment horizontal="right" vertical="center"/>
    </xf>
    <xf numFmtId="164" fontId="17" fillId="0" borderId="44" xfId="0" applyNumberFormat="1" applyFont="1" applyFill="1" applyBorder="1" applyAlignment="1">
      <alignment horizontal="left" vertical="center"/>
    </xf>
    <xf numFmtId="165" fontId="17" fillId="24" borderId="43" xfId="0" quotePrefix="1" applyNumberFormat="1" applyFont="1" applyFill="1" applyBorder="1" applyAlignment="1">
      <alignment horizontal="right" vertical="center"/>
    </xf>
    <xf numFmtId="0" fontId="3" fillId="3" borderId="3" xfId="1" applyFont="1" applyFill="1" applyBorder="1" applyAlignment="1" applyProtection="1">
      <alignment horizontal="center" vertical="center"/>
    </xf>
    <xf numFmtId="0" fontId="3" fillId="10" borderId="3" xfId="1" applyFont="1" applyFill="1" applyBorder="1" applyAlignment="1" applyProtection="1">
      <alignment horizontal="center" vertical="center"/>
    </xf>
    <xf numFmtId="0" fontId="2" fillId="3" borderId="35" xfId="1" applyFont="1" applyFill="1" applyBorder="1" applyAlignment="1" applyProtection="1">
      <alignment horizontal="center" vertical="center"/>
    </xf>
    <xf numFmtId="0" fontId="2" fillId="0" borderId="36" xfId="1" applyFont="1" applyFill="1" applyBorder="1" applyAlignment="1" applyProtection="1">
      <alignment horizontal="center" vertical="center"/>
    </xf>
    <xf numFmtId="0" fontId="1" fillId="34" borderId="36" xfId="1" applyFont="1" applyFill="1" applyBorder="1" applyAlignment="1" applyProtection="1">
      <alignment horizontal="center" vertical="center"/>
    </xf>
    <xf numFmtId="0" fontId="2" fillId="37" borderId="35" xfId="1" applyFont="1" applyFill="1" applyBorder="1" applyAlignment="1" applyProtection="1">
      <alignment horizontal="center" vertical="center"/>
    </xf>
    <xf numFmtId="0" fontId="23" fillId="39" borderId="36" xfId="1" applyFont="1" applyFill="1" applyBorder="1" applyAlignment="1" applyProtection="1">
      <alignment horizontal="center" vertical="center"/>
    </xf>
    <xf numFmtId="0" fontId="6" fillId="17" borderId="35" xfId="0" applyFont="1" applyFill="1" applyBorder="1" applyAlignment="1">
      <alignment horizontal="center"/>
    </xf>
    <xf numFmtId="0" fontId="6" fillId="38" borderId="35" xfId="0" applyFont="1" applyFill="1" applyBorder="1" applyAlignment="1">
      <alignment horizontal="center"/>
    </xf>
    <xf numFmtId="0" fontId="2" fillId="32" borderId="35" xfId="1" applyFont="1" applyFill="1" applyBorder="1" applyAlignment="1" applyProtection="1">
      <alignment horizontal="center" vertical="center"/>
    </xf>
    <xf numFmtId="0" fontId="2" fillId="36" borderId="35" xfId="1" applyFont="1" applyFill="1" applyBorder="1" applyAlignment="1" applyProtection="1">
      <alignment horizontal="center" vertical="center"/>
    </xf>
    <xf numFmtId="0" fontId="6" fillId="38" borderId="36" xfId="0" applyFont="1" applyFill="1" applyBorder="1" applyAlignment="1">
      <alignment horizontal="center"/>
    </xf>
    <xf numFmtId="0" fontId="6" fillId="35" borderId="35" xfId="0" applyFont="1" applyFill="1" applyBorder="1" applyAlignment="1">
      <alignment horizontal="center"/>
    </xf>
    <xf numFmtId="0" fontId="5" fillId="11" borderId="35" xfId="1" applyFont="1" applyFill="1" applyBorder="1" applyAlignment="1" applyProtection="1">
      <alignment horizontal="center" vertical="center"/>
    </xf>
    <xf numFmtId="0" fontId="2" fillId="19" borderId="36" xfId="1" applyFont="1" applyFill="1" applyBorder="1" applyAlignment="1" applyProtection="1">
      <alignment horizontal="center" vertical="center"/>
    </xf>
    <xf numFmtId="0" fontId="6" fillId="0" borderId="35" xfId="0" applyFont="1" applyFill="1" applyBorder="1" applyAlignment="1">
      <alignment horizontal="center"/>
    </xf>
    <xf numFmtId="0" fontId="2" fillId="36" borderId="36" xfId="1" applyFont="1" applyFill="1" applyBorder="1" applyAlignment="1" applyProtection="1">
      <alignment horizontal="center" vertical="center"/>
    </xf>
    <xf numFmtId="0" fontId="2" fillId="32" borderId="36" xfId="1" applyFont="1" applyFill="1" applyBorder="1" applyAlignment="1" applyProtection="1">
      <alignment horizontal="center" vertical="center"/>
    </xf>
    <xf numFmtId="0" fontId="2" fillId="26" borderId="35" xfId="1" applyFont="1" applyFill="1" applyBorder="1" applyAlignment="1" applyProtection="1">
      <alignment horizontal="center" vertical="center"/>
    </xf>
    <xf numFmtId="0" fontId="2" fillId="26" borderId="36" xfId="1" applyFont="1" applyFill="1" applyBorder="1" applyAlignment="1" applyProtection="1">
      <alignment horizontal="center" vertical="center"/>
    </xf>
    <xf numFmtId="0" fontId="2" fillId="10" borderId="36" xfId="1" applyFont="1" applyFill="1" applyBorder="1" applyAlignment="1" applyProtection="1">
      <alignment horizontal="center" vertical="center"/>
    </xf>
    <xf numFmtId="0" fontId="18" fillId="8" borderId="36" xfId="1" applyFont="1" applyFill="1" applyBorder="1" applyAlignment="1" applyProtection="1">
      <alignment horizontal="center" vertical="center"/>
    </xf>
    <xf numFmtId="0" fontId="2" fillId="7" borderId="35" xfId="1" applyFont="1" applyFill="1" applyBorder="1" applyAlignment="1" applyProtection="1">
      <alignment horizontal="center" vertical="center"/>
    </xf>
    <xf numFmtId="164" fontId="17" fillId="23" borderId="44" xfId="0" applyNumberFormat="1" applyFont="1" applyFill="1" applyBorder="1" applyAlignment="1">
      <alignment horizontal="left" vertical="center"/>
    </xf>
    <xf numFmtId="165" fontId="17" fillId="23" borderId="44" xfId="0" applyNumberFormat="1" applyFont="1" applyFill="1" applyBorder="1" applyAlignment="1">
      <alignment horizontal="right" vertical="center"/>
    </xf>
    <xf numFmtId="0" fontId="1" fillId="7" borderId="3" xfId="1" applyFont="1" applyFill="1" applyBorder="1" applyAlignment="1" applyProtection="1">
      <alignment horizontal="center" vertical="center"/>
    </xf>
    <xf numFmtId="0" fontId="0" fillId="40" borderId="37" xfId="0" applyFill="1" applyBorder="1"/>
    <xf numFmtId="164" fontId="17" fillId="38" borderId="44" xfId="0" applyNumberFormat="1" applyFont="1" applyFill="1" applyBorder="1" applyAlignment="1">
      <alignment horizontal="left" vertical="center"/>
    </xf>
    <xf numFmtId="165" fontId="17" fillId="38" borderId="44" xfId="0" applyNumberFormat="1" applyFont="1" applyFill="1" applyBorder="1" applyAlignment="1">
      <alignment horizontal="right" vertical="center"/>
    </xf>
    <xf numFmtId="164" fontId="17" fillId="38" borderId="43" xfId="0" quotePrefix="1" applyNumberFormat="1" applyFont="1" applyFill="1" applyBorder="1" applyAlignment="1">
      <alignment horizontal="left" vertical="center"/>
    </xf>
    <xf numFmtId="0" fontId="2" fillId="33" borderId="35" xfId="1" applyFont="1" applyFill="1" applyBorder="1" applyAlignment="1" applyProtection="1">
      <alignment horizontal="center" vertical="center"/>
    </xf>
    <xf numFmtId="0" fontId="0" fillId="41" borderId="37" xfId="0" applyFill="1" applyBorder="1"/>
    <xf numFmtId="164" fontId="17" fillId="23" borderId="43" xfId="0" quotePrefix="1" applyNumberFormat="1" applyFont="1" applyFill="1" applyBorder="1" applyAlignment="1">
      <alignment horizontal="left" vertical="center"/>
    </xf>
    <xf numFmtId="0" fontId="2" fillId="42" borderId="35" xfId="1" applyFont="1" applyFill="1" applyBorder="1" applyAlignment="1" applyProtection="1">
      <alignment horizontal="center" vertical="center"/>
    </xf>
    <xf numFmtId="0" fontId="0" fillId="4" borderId="0" xfId="0" applyFill="1"/>
    <xf numFmtId="0" fontId="2" fillId="43" borderId="35" xfId="1" applyFont="1" applyFill="1" applyBorder="1" applyAlignment="1" applyProtection="1">
      <alignment horizontal="center" vertical="center"/>
    </xf>
    <xf numFmtId="0" fontId="3" fillId="43" borderId="3" xfId="1" applyFont="1" applyFill="1" applyBorder="1" applyAlignment="1" applyProtection="1">
      <alignment horizontal="center" vertical="center"/>
    </xf>
    <xf numFmtId="0" fontId="2" fillId="43" borderId="36" xfId="1" applyFont="1" applyFill="1" applyBorder="1" applyAlignment="1" applyProtection="1">
      <alignment horizontal="center" vertical="center"/>
    </xf>
    <xf numFmtId="0" fontId="2" fillId="44" borderId="35" xfId="1" applyFont="1" applyFill="1" applyBorder="1" applyAlignment="1" applyProtection="1">
      <alignment horizontal="center" vertical="center"/>
    </xf>
    <xf numFmtId="0" fontId="2" fillId="44" borderId="36" xfId="1" applyFont="1" applyFill="1" applyBorder="1" applyAlignment="1" applyProtection="1">
      <alignment horizontal="center" vertical="center"/>
    </xf>
    <xf numFmtId="0" fontId="5" fillId="43" borderId="35" xfId="1" applyFont="1" applyFill="1" applyBorder="1" applyAlignment="1" applyProtection="1">
      <alignment horizontal="center" vertical="center"/>
    </xf>
    <xf numFmtId="0" fontId="5" fillId="43" borderId="3" xfId="1" applyFont="1" applyFill="1" applyBorder="1" applyAlignment="1" applyProtection="1">
      <alignment horizontal="center" vertical="center"/>
    </xf>
    <xf numFmtId="0" fontId="2" fillId="44" borderId="3" xfId="1" applyFont="1" applyFill="1" applyBorder="1" applyAlignment="1" applyProtection="1">
      <alignment horizontal="center" vertical="center"/>
    </xf>
    <xf numFmtId="0" fontId="2" fillId="45" borderId="35" xfId="1" applyFont="1" applyFill="1" applyBorder="1" applyAlignment="1" applyProtection="1">
      <alignment horizontal="center" vertical="center"/>
    </xf>
    <xf numFmtId="0" fontId="6" fillId="17" borderId="49" xfId="0" applyFont="1" applyFill="1" applyBorder="1" applyAlignment="1">
      <alignment horizontal="center"/>
    </xf>
    <xf numFmtId="0" fontId="2" fillId="41" borderId="35" xfId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1" applyFont="1" applyFill="1" applyBorder="1" applyAlignment="1" applyProtection="1">
      <alignment horizontal="center" vertical="center"/>
    </xf>
    <xf numFmtId="14" fontId="0" fillId="0" borderId="0" xfId="0" applyNumberForma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6" fillId="0" borderId="0" xfId="0" applyFont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/>
    <xf numFmtId="3" fontId="26" fillId="0" borderId="0" xfId="0" applyNumberFormat="1" applyFont="1"/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3" fillId="0" borderId="0" xfId="1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>
      <alignment horizontal="center"/>
    </xf>
    <xf numFmtId="0" fontId="7" fillId="0" borderId="0" xfId="1" applyFont="1" applyFill="1" applyBorder="1" applyAlignment="1" applyProtection="1">
      <alignment horizontal="left" vertical="center"/>
    </xf>
    <xf numFmtId="0" fontId="1" fillId="0" borderId="0" xfId="1" applyFill="1" applyBorder="1" applyAlignment="1" applyProtection="1">
      <alignment horizontal="left" vertical="center"/>
    </xf>
    <xf numFmtId="0" fontId="15" fillId="0" borderId="0" xfId="4" applyFill="1" applyBorder="1" applyAlignment="1" applyProtection="1">
      <alignment horizontal="left" vertical="center"/>
    </xf>
    <xf numFmtId="0" fontId="0" fillId="0" borderId="0" xfId="0" applyFont="1" applyFill="1" applyBorder="1"/>
    <xf numFmtId="0" fontId="27" fillId="0" borderId="31" xfId="0" applyFont="1" applyFill="1" applyBorder="1" applyAlignment="1">
      <alignment horizontal="center" vertical="center"/>
    </xf>
    <xf numFmtId="0" fontId="28" fillId="0" borderId="31" xfId="1" applyFont="1" applyFill="1" applyBorder="1" applyAlignment="1" applyProtection="1">
      <alignment horizontal="center" vertical="center"/>
    </xf>
    <xf numFmtId="0" fontId="29" fillId="0" borderId="31" xfId="0" applyFont="1" applyFill="1" applyBorder="1" applyAlignment="1">
      <alignment horizontal="center" vertical="center"/>
    </xf>
    <xf numFmtId="0" fontId="27" fillId="0" borderId="31" xfId="0" applyFont="1" applyBorder="1"/>
    <xf numFmtId="3" fontId="26" fillId="0" borderId="31" xfId="0" applyNumberFormat="1" applyFont="1" applyBorder="1"/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/>
    <xf numFmtId="3" fontId="26" fillId="0" borderId="0" xfId="0" applyNumberFormat="1" applyFont="1" applyBorder="1"/>
    <xf numFmtId="0" fontId="0" fillId="0" borderId="0" xfId="0" applyFont="1" applyBorder="1"/>
    <xf numFmtId="165" fontId="24" fillId="0" borderId="3" xfId="0" applyNumberFormat="1" applyFont="1" applyFill="1" applyBorder="1" applyAlignment="1">
      <alignment horizontal="right" vertical="center"/>
    </xf>
    <xf numFmtId="165" fontId="24" fillId="0" borderId="53" xfId="0" applyNumberFormat="1" applyFont="1" applyFill="1" applyBorder="1" applyAlignment="1">
      <alignment horizontal="right" vertical="center"/>
    </xf>
    <xf numFmtId="0" fontId="27" fillId="0" borderId="0" xfId="0" applyFont="1" applyBorder="1"/>
    <xf numFmtId="3" fontId="32" fillId="0" borderId="3" xfId="0" applyNumberFormat="1" applyFont="1" applyBorder="1"/>
    <xf numFmtId="3" fontId="32" fillId="0" borderId="1" xfId="0" applyNumberFormat="1" applyFont="1" applyBorder="1"/>
    <xf numFmtId="0" fontId="0" fillId="0" borderId="26" xfId="0" applyFont="1" applyBorder="1" applyAlignment="1">
      <alignment horizontal="center"/>
    </xf>
    <xf numFmtId="3" fontId="32" fillId="0" borderId="26" xfId="0" applyNumberFormat="1" applyFont="1" applyBorder="1"/>
    <xf numFmtId="3" fontId="32" fillId="0" borderId="27" xfId="0" applyNumberFormat="1" applyFont="1" applyBorder="1"/>
    <xf numFmtId="0" fontId="27" fillId="0" borderId="63" xfId="0" applyFont="1" applyBorder="1"/>
    <xf numFmtId="0" fontId="2" fillId="2" borderId="53" xfId="1" applyFont="1" applyFill="1" applyBorder="1" applyAlignment="1" applyProtection="1">
      <alignment horizontal="center" vertical="center"/>
    </xf>
    <xf numFmtId="0" fontId="33" fillId="0" borderId="0" xfId="5" applyFont="1" applyFill="1" applyBorder="1" applyAlignment="1">
      <alignment horizontal="center" vertical="center"/>
    </xf>
    <xf numFmtId="0" fontId="1" fillId="43" borderId="0" xfId="1" applyFill="1" applyAlignment="1" applyProtection="1">
      <alignment horizontal="center" vertical="center"/>
    </xf>
    <xf numFmtId="14" fontId="1" fillId="43" borderId="0" xfId="1" applyNumberFormat="1" applyFill="1" applyAlignment="1" applyProtection="1">
      <alignment horizontal="center" vertical="center"/>
    </xf>
    <xf numFmtId="165" fontId="24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2" fillId="0" borderId="0" xfId="1" applyNumberFormat="1" applyFont="1" applyFill="1" applyBorder="1" applyAlignment="1" applyProtection="1">
      <alignment horizontal="center" vertical="center"/>
    </xf>
    <xf numFmtId="0" fontId="2" fillId="0" borderId="41" xfId="1" applyNumberFormat="1" applyFont="1" applyFill="1" applyBorder="1" applyAlignment="1" applyProtection="1">
      <alignment horizontal="center" vertical="center"/>
    </xf>
    <xf numFmtId="0" fontId="39" fillId="0" borderId="41" xfId="0" applyNumberFormat="1" applyFont="1" applyBorder="1" applyAlignment="1">
      <alignment horizontal="center" vertical="center"/>
    </xf>
    <xf numFmtId="0" fontId="40" fillId="0" borderId="58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26" fillId="0" borderId="42" xfId="0" applyNumberFormat="1" applyFont="1" applyBorder="1"/>
    <xf numFmtId="0" fontId="27" fillId="0" borderId="0" xfId="0" applyNumberFormat="1" applyFont="1" applyBorder="1"/>
    <xf numFmtId="0" fontId="26" fillId="0" borderId="0" xfId="0" applyNumberFormat="1" applyFont="1" applyBorder="1"/>
    <xf numFmtId="0" fontId="27" fillId="0" borderId="0" xfId="0" applyNumberFormat="1" applyFont="1"/>
    <xf numFmtId="0" fontId="1" fillId="0" borderId="0" xfId="1" applyNumberFormat="1" applyFill="1" applyBorder="1" applyAlignment="1" applyProtection="1">
      <alignment horizontal="center" vertical="center"/>
    </xf>
    <xf numFmtId="0" fontId="26" fillId="0" borderId="61" xfId="0" applyNumberFormat="1" applyFont="1" applyBorder="1"/>
    <xf numFmtId="0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65" fontId="2" fillId="0" borderId="0" xfId="1" applyNumberFormat="1" applyFont="1" applyFill="1" applyBorder="1" applyAlignment="1" applyProtection="1">
      <alignment horizontal="center" vertical="center"/>
    </xf>
    <xf numFmtId="165" fontId="0" fillId="0" borderId="0" xfId="0" applyNumberFormat="1"/>
    <xf numFmtId="165" fontId="27" fillId="0" borderId="31" xfId="0" applyNumberFormat="1" applyFont="1" applyBorder="1"/>
    <xf numFmtId="165" fontId="27" fillId="0" borderId="40" xfId="0" applyNumberFormat="1" applyFont="1" applyBorder="1"/>
    <xf numFmtId="165" fontId="27" fillId="0" borderId="63" xfId="0" applyNumberFormat="1" applyFont="1" applyBorder="1"/>
    <xf numFmtId="165" fontId="27" fillId="0" borderId="0" xfId="0" applyNumberFormat="1" applyFont="1"/>
    <xf numFmtId="165" fontId="1" fillId="0" borderId="0" xfId="1" applyNumberFormat="1" applyFill="1" applyBorder="1" applyAlignment="1" applyProtection="1">
      <alignment horizontal="center" vertical="center"/>
    </xf>
    <xf numFmtId="165" fontId="26" fillId="0" borderId="31" xfId="0" applyNumberFormat="1" applyFont="1" applyBorder="1"/>
    <xf numFmtId="165" fontId="0" fillId="0" borderId="31" xfId="0" applyNumberFormat="1" applyFill="1" applyBorder="1" applyAlignment="1">
      <alignment horizontal="center" vertical="center"/>
    </xf>
    <xf numFmtId="165" fontId="24" fillId="0" borderId="53" xfId="0" applyNumberFormat="1" applyFont="1" applyFill="1" applyBorder="1" applyAlignment="1">
      <alignment horizontal="left" vertical="center"/>
    </xf>
    <xf numFmtId="165" fontId="24" fillId="0" borderId="3" xfId="0" applyNumberFormat="1" applyFont="1" applyFill="1" applyBorder="1" applyAlignment="1">
      <alignment horizontal="left" vertical="center"/>
    </xf>
    <xf numFmtId="165" fontId="24" fillId="0" borderId="64" xfId="0" applyNumberFormat="1" applyFont="1" applyFill="1" applyBorder="1" applyAlignment="1">
      <alignment horizontal="right" vertical="center"/>
    </xf>
    <xf numFmtId="0" fontId="2" fillId="8" borderId="1" xfId="1" applyFont="1" applyFill="1" applyBorder="1" applyAlignment="1" applyProtection="1">
      <alignment horizontal="center" vertical="center"/>
    </xf>
    <xf numFmtId="0" fontId="2" fillId="8" borderId="2" xfId="1" applyFont="1" applyFill="1" applyBorder="1" applyAlignment="1" applyProtection="1">
      <alignment horizontal="center" vertical="center"/>
    </xf>
    <xf numFmtId="0" fontId="6" fillId="17" borderId="3" xfId="0" applyFont="1" applyFill="1" applyBorder="1" applyAlignment="1">
      <alignment horizontal="center"/>
    </xf>
    <xf numFmtId="0" fontId="14" fillId="0" borderId="0" xfId="1" applyFont="1" applyFill="1" applyBorder="1" applyAlignment="1" applyProtection="1">
      <alignment horizontal="center" vertical="center"/>
    </xf>
    <xf numFmtId="0" fontId="2" fillId="9" borderId="25" xfId="1" applyFont="1" applyFill="1" applyBorder="1" applyAlignment="1" applyProtection="1">
      <alignment horizontal="center" vertical="center"/>
    </xf>
    <xf numFmtId="0" fontId="2" fillId="9" borderId="26" xfId="1" applyFont="1" applyFill="1" applyBorder="1" applyAlignment="1" applyProtection="1">
      <alignment horizontal="center" vertical="center"/>
    </xf>
    <xf numFmtId="0" fontId="2" fillId="9" borderId="27" xfId="1" applyFont="1" applyFill="1" applyBorder="1" applyAlignment="1" applyProtection="1">
      <alignment horizontal="center" vertical="center"/>
    </xf>
    <xf numFmtId="0" fontId="10" fillId="3" borderId="15" xfId="1" applyFont="1" applyFill="1" applyBorder="1" applyAlignment="1" applyProtection="1">
      <alignment horizontal="center" vertical="center"/>
    </xf>
    <xf numFmtId="0" fontId="10" fillId="3" borderId="9" xfId="1" applyFont="1" applyFill="1" applyBorder="1" applyAlignment="1" applyProtection="1">
      <alignment horizontal="center" vertical="center"/>
    </xf>
    <xf numFmtId="0" fontId="10" fillId="3" borderId="19" xfId="1" applyFont="1" applyFill="1" applyBorder="1" applyAlignment="1" applyProtection="1">
      <alignment horizontal="center" vertical="center"/>
    </xf>
    <xf numFmtId="0" fontId="10" fillId="3" borderId="20" xfId="1" applyFont="1" applyFill="1" applyBorder="1" applyAlignment="1" applyProtection="1">
      <alignment horizontal="center" vertical="center"/>
    </xf>
    <xf numFmtId="0" fontId="10" fillId="13" borderId="9" xfId="1" applyFont="1" applyFill="1" applyBorder="1" applyAlignment="1" applyProtection="1">
      <alignment horizontal="center" vertical="center"/>
    </xf>
    <xf numFmtId="0" fontId="10" fillId="13" borderId="19" xfId="1" applyFont="1" applyFill="1" applyBorder="1" applyAlignment="1" applyProtection="1">
      <alignment horizontal="center" vertical="center"/>
    </xf>
    <xf numFmtId="0" fontId="10" fillId="13" borderId="20" xfId="1" applyFont="1" applyFill="1" applyBorder="1" applyAlignment="1" applyProtection="1">
      <alignment horizontal="center" vertical="center"/>
    </xf>
    <xf numFmtId="0" fontId="2" fillId="12" borderId="18" xfId="1" applyFont="1" applyFill="1" applyBorder="1" applyAlignment="1" applyProtection="1">
      <alignment horizontal="center" vertical="center"/>
    </xf>
    <xf numFmtId="0" fontId="6" fillId="17" borderId="21" xfId="0" applyFont="1" applyFill="1" applyBorder="1" applyAlignment="1">
      <alignment horizontal="center"/>
    </xf>
    <xf numFmtId="0" fontId="6" fillId="17" borderId="22" xfId="0" applyFont="1" applyFill="1" applyBorder="1" applyAlignment="1">
      <alignment horizontal="center"/>
    </xf>
    <xf numFmtId="0" fontId="6" fillId="17" borderId="6" xfId="0" applyFont="1" applyFill="1" applyBorder="1" applyAlignment="1">
      <alignment horizontal="center"/>
    </xf>
    <xf numFmtId="0" fontId="6" fillId="17" borderId="8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14" borderId="1" xfId="1" applyFill="1" applyBorder="1" applyAlignment="1" applyProtection="1">
      <alignment horizontal="center" vertical="center"/>
    </xf>
    <xf numFmtId="0" fontId="1" fillId="14" borderId="16" xfId="1" applyFill="1" applyBorder="1" applyAlignment="1" applyProtection="1">
      <alignment horizontal="center" vertical="center"/>
    </xf>
    <xf numFmtId="0" fontId="1" fillId="14" borderId="2" xfId="1" applyFill="1" applyBorder="1" applyAlignment="1" applyProtection="1">
      <alignment horizontal="center" vertical="center"/>
    </xf>
    <xf numFmtId="0" fontId="7" fillId="7" borderId="1" xfId="1" applyFont="1" applyFill="1" applyBorder="1" applyAlignment="1" applyProtection="1">
      <alignment horizontal="center" vertical="center"/>
    </xf>
    <xf numFmtId="0" fontId="7" fillId="7" borderId="2" xfId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/>
    </xf>
    <xf numFmtId="0" fontId="6" fillId="17" borderId="28" xfId="0" applyFont="1" applyFill="1" applyBorder="1" applyAlignment="1">
      <alignment horizontal="center"/>
    </xf>
    <xf numFmtId="0" fontId="6" fillId="17" borderId="20" xfId="0" applyFont="1" applyFill="1" applyBorder="1" applyAlignment="1">
      <alignment horizontal="center"/>
    </xf>
    <xf numFmtId="0" fontId="10" fillId="13" borderId="28" xfId="1" applyFont="1" applyFill="1" applyBorder="1" applyAlignment="1" applyProtection="1">
      <alignment horizontal="center" vertical="center"/>
    </xf>
    <xf numFmtId="0" fontId="2" fillId="9" borderId="17" xfId="1" applyFont="1" applyFill="1" applyBorder="1" applyAlignment="1" applyProtection="1">
      <alignment horizontal="center" vertical="center"/>
    </xf>
    <xf numFmtId="0" fontId="2" fillId="9" borderId="18" xfId="1" applyFont="1" applyFill="1" applyBorder="1" applyAlignment="1" applyProtection="1">
      <alignment horizontal="center" vertical="center"/>
    </xf>
    <xf numFmtId="17" fontId="19" fillId="0" borderId="0" xfId="1" applyNumberFormat="1" applyFont="1" applyFill="1" applyBorder="1" applyAlignment="1" applyProtection="1">
      <alignment horizontal="center" vertical="center"/>
    </xf>
    <xf numFmtId="0" fontId="16" fillId="22" borderId="31" xfId="5" applyBorder="1" applyAlignment="1">
      <alignment horizontal="center"/>
    </xf>
    <xf numFmtId="0" fontId="16" fillId="22" borderId="3" xfId="5" applyBorder="1" applyAlignment="1">
      <alignment horizontal="center"/>
    </xf>
    <xf numFmtId="0" fontId="10" fillId="3" borderId="40" xfId="1" applyFont="1" applyFill="1" applyBorder="1" applyAlignment="1" applyProtection="1">
      <alignment horizontal="center" vertical="center"/>
    </xf>
    <xf numFmtId="0" fontId="10" fillId="3" borderId="41" xfId="1" applyFont="1" applyFill="1" applyBorder="1" applyAlignment="1" applyProtection="1">
      <alignment horizontal="center" vertical="center"/>
    </xf>
    <xf numFmtId="0" fontId="10" fillId="13" borderId="41" xfId="1" applyFont="1" applyFill="1" applyBorder="1" applyAlignment="1" applyProtection="1">
      <alignment horizontal="center" vertical="center"/>
    </xf>
    <xf numFmtId="0" fontId="10" fillId="13" borderId="42" xfId="1" applyFont="1" applyFill="1" applyBorder="1" applyAlignment="1" applyProtection="1">
      <alignment horizontal="center" vertical="center"/>
    </xf>
    <xf numFmtId="0" fontId="0" fillId="17" borderId="31" xfId="0" applyFont="1" applyFill="1" applyBorder="1" applyAlignment="1">
      <alignment horizontal="center" vertical="center"/>
    </xf>
    <xf numFmtId="0" fontId="2" fillId="9" borderId="31" xfId="1" applyFont="1" applyFill="1" applyBorder="1" applyAlignment="1" applyProtection="1">
      <alignment horizontal="center" vertical="center"/>
    </xf>
    <xf numFmtId="0" fontId="6" fillId="17" borderId="31" xfId="0" applyFont="1" applyFill="1" applyBorder="1" applyAlignment="1">
      <alignment horizontal="center" vertical="center"/>
    </xf>
    <xf numFmtId="0" fontId="2" fillId="12" borderId="31" xfId="1" applyFont="1" applyFill="1" applyBorder="1" applyAlignment="1" applyProtection="1">
      <alignment horizontal="center" vertical="center"/>
    </xf>
    <xf numFmtId="0" fontId="10" fillId="3" borderId="47" xfId="1" applyFont="1" applyFill="1" applyBorder="1" applyAlignment="1" applyProtection="1">
      <alignment horizontal="center" vertical="center"/>
    </xf>
    <xf numFmtId="0" fontId="10" fillId="3" borderId="45" xfId="1" applyFont="1" applyFill="1" applyBorder="1" applyAlignment="1" applyProtection="1">
      <alignment horizontal="center" vertical="center"/>
    </xf>
    <xf numFmtId="0" fontId="10" fillId="13" borderId="45" xfId="1" applyFont="1" applyFill="1" applyBorder="1" applyAlignment="1" applyProtection="1">
      <alignment horizontal="center" vertical="center"/>
    </xf>
    <xf numFmtId="0" fontId="10" fillId="13" borderId="46" xfId="1" applyFont="1" applyFill="1" applyBorder="1" applyAlignment="1" applyProtection="1">
      <alignment horizontal="center" vertical="center"/>
    </xf>
    <xf numFmtId="0" fontId="2" fillId="9" borderId="32" xfId="1" applyFont="1" applyFill="1" applyBorder="1" applyAlignment="1" applyProtection="1">
      <alignment horizontal="center" vertical="center"/>
    </xf>
    <xf numFmtId="0" fontId="2" fillId="9" borderId="33" xfId="1" applyFont="1" applyFill="1" applyBorder="1" applyAlignment="1" applyProtection="1">
      <alignment horizontal="center" vertical="center"/>
    </xf>
    <xf numFmtId="0" fontId="2" fillId="9" borderId="34" xfId="1" applyFont="1" applyFill="1" applyBorder="1" applyAlignment="1" applyProtection="1">
      <alignment horizontal="center" vertical="center"/>
    </xf>
    <xf numFmtId="0" fontId="6" fillId="17" borderId="32" xfId="0" applyFont="1" applyFill="1" applyBorder="1" applyAlignment="1">
      <alignment horizontal="center" vertical="center"/>
    </xf>
    <xf numFmtId="0" fontId="6" fillId="17" borderId="34" xfId="0" applyFont="1" applyFill="1" applyBorder="1" applyAlignment="1">
      <alignment horizontal="center" vertical="center"/>
    </xf>
    <xf numFmtId="0" fontId="16" fillId="22" borderId="32" xfId="5" applyBorder="1" applyAlignment="1">
      <alignment horizontal="center"/>
    </xf>
    <xf numFmtId="0" fontId="16" fillId="22" borderId="34" xfId="5" applyBorder="1" applyAlignment="1">
      <alignment horizontal="center"/>
    </xf>
    <xf numFmtId="0" fontId="2" fillId="12" borderId="32" xfId="1" applyFont="1" applyFill="1" applyBorder="1" applyAlignment="1" applyProtection="1">
      <alignment horizontal="center" vertical="center"/>
    </xf>
    <xf numFmtId="0" fontId="2" fillId="12" borderId="33" xfId="1" applyFont="1" applyFill="1" applyBorder="1" applyAlignment="1" applyProtection="1">
      <alignment horizontal="center" vertical="center"/>
    </xf>
    <xf numFmtId="0" fontId="2" fillId="12" borderId="34" xfId="1" applyFont="1" applyFill="1" applyBorder="1" applyAlignment="1" applyProtection="1">
      <alignment horizontal="center" vertical="center"/>
    </xf>
    <xf numFmtId="0" fontId="0" fillId="17" borderId="32" xfId="0" applyFont="1" applyFill="1" applyBorder="1" applyAlignment="1">
      <alignment horizontal="center" vertical="center"/>
    </xf>
    <xf numFmtId="0" fontId="0" fillId="17" borderId="34" xfId="0" applyFont="1" applyFill="1" applyBorder="1" applyAlignment="1">
      <alignment horizontal="center" vertical="center"/>
    </xf>
    <xf numFmtId="0" fontId="6" fillId="43" borderId="3" xfId="0" applyFont="1" applyFill="1" applyBorder="1" applyAlignment="1">
      <alignment horizontal="center"/>
    </xf>
    <xf numFmtId="0" fontId="6" fillId="43" borderId="32" xfId="0" applyFont="1" applyFill="1" applyBorder="1" applyAlignment="1">
      <alignment horizontal="center" vertical="center"/>
    </xf>
    <xf numFmtId="0" fontId="6" fillId="43" borderId="34" xfId="0" applyFont="1" applyFill="1" applyBorder="1" applyAlignment="1">
      <alignment horizontal="center" vertical="center"/>
    </xf>
    <xf numFmtId="0" fontId="0" fillId="43" borderId="32" xfId="0" applyFont="1" applyFill="1" applyBorder="1" applyAlignment="1">
      <alignment horizontal="center" vertical="center"/>
    </xf>
    <xf numFmtId="0" fontId="0" fillId="43" borderId="34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28" borderId="1" xfId="0" applyFill="1" applyBorder="1" applyAlignment="1">
      <alignment horizontal="center"/>
    </xf>
    <xf numFmtId="0" fontId="0" fillId="28" borderId="2" xfId="0" applyFill="1" applyBorder="1" applyAlignment="1">
      <alignment horizontal="center"/>
    </xf>
    <xf numFmtId="0" fontId="0" fillId="28" borderId="3" xfId="0" applyFill="1" applyBorder="1" applyAlignment="1">
      <alignment horizontal="center"/>
    </xf>
    <xf numFmtId="0" fontId="2" fillId="0" borderId="1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</xf>
    <xf numFmtId="17" fontId="30" fillId="0" borderId="40" xfId="1" applyNumberFormat="1" applyFont="1" applyFill="1" applyBorder="1" applyAlignment="1" applyProtection="1">
      <alignment horizontal="center" vertical="center"/>
    </xf>
    <xf numFmtId="17" fontId="30" fillId="0" borderId="41" xfId="1" applyNumberFormat="1" applyFont="1" applyFill="1" applyBorder="1" applyAlignment="1" applyProtection="1">
      <alignment horizontal="center" vertical="center"/>
    </xf>
    <xf numFmtId="17" fontId="30" fillId="0" borderId="42" xfId="1" applyNumberFormat="1" applyFont="1" applyFill="1" applyBorder="1" applyAlignment="1" applyProtection="1">
      <alignment horizontal="center" vertical="center"/>
    </xf>
    <xf numFmtId="0" fontId="35" fillId="0" borderId="50" xfId="1" applyFont="1" applyFill="1" applyBorder="1" applyAlignment="1" applyProtection="1">
      <alignment horizontal="center" vertical="center"/>
    </xf>
    <xf numFmtId="0" fontId="35" fillId="0" borderId="54" xfId="1" applyFont="1" applyFill="1" applyBorder="1" applyAlignment="1" applyProtection="1">
      <alignment horizontal="center" vertical="center"/>
    </xf>
    <xf numFmtId="0" fontId="35" fillId="0" borderId="51" xfId="1" applyFont="1" applyFill="1" applyBorder="1" applyAlignment="1" applyProtection="1">
      <alignment horizontal="center" vertical="center"/>
    </xf>
    <xf numFmtId="0" fontId="35" fillId="0" borderId="60" xfId="1" applyFont="1" applyFill="1" applyBorder="1" applyAlignment="1" applyProtection="1">
      <alignment horizontal="center" vertical="center"/>
    </xf>
    <xf numFmtId="0" fontId="35" fillId="0" borderId="52" xfId="1" applyFont="1" applyFill="1" applyBorder="1" applyAlignment="1" applyProtection="1">
      <alignment horizontal="center" vertical="center"/>
    </xf>
    <xf numFmtId="0" fontId="37" fillId="0" borderId="50" xfId="5" applyFont="1" applyFill="1" applyBorder="1" applyAlignment="1">
      <alignment horizontal="center"/>
    </xf>
    <xf numFmtId="0" fontId="37" fillId="0" borderId="54" xfId="5" applyFont="1" applyFill="1" applyBorder="1" applyAlignment="1">
      <alignment horizontal="center"/>
    </xf>
    <xf numFmtId="0" fontId="37" fillId="0" borderId="52" xfId="5" applyFont="1" applyFill="1" applyBorder="1" applyAlignment="1">
      <alignment horizontal="center"/>
    </xf>
    <xf numFmtId="0" fontId="25" fillId="0" borderId="40" xfId="0" applyFont="1" applyFill="1" applyBorder="1" applyAlignment="1">
      <alignment horizontal="center" vertical="center"/>
    </xf>
    <xf numFmtId="0" fontId="25" fillId="0" borderId="41" xfId="0" applyFont="1" applyFill="1" applyBorder="1" applyAlignment="1">
      <alignment horizontal="center" vertical="center"/>
    </xf>
    <xf numFmtId="0" fontId="25" fillId="0" borderId="42" xfId="0" applyFont="1" applyFill="1" applyBorder="1" applyAlignment="1">
      <alignment horizontal="center" vertical="center"/>
    </xf>
    <xf numFmtId="0" fontId="2" fillId="0" borderId="40" xfId="1" applyFont="1" applyFill="1" applyBorder="1" applyAlignment="1" applyProtection="1">
      <alignment horizontal="center" vertical="center"/>
    </xf>
    <xf numFmtId="0" fontId="2" fillId="0" borderId="41" xfId="1" applyFont="1" applyFill="1" applyBorder="1" applyAlignment="1" applyProtection="1">
      <alignment horizontal="center" vertical="center"/>
    </xf>
    <xf numFmtId="0" fontId="2" fillId="0" borderId="42" xfId="1" applyFont="1" applyFill="1" applyBorder="1" applyAlignment="1" applyProtection="1">
      <alignment horizontal="center" vertical="center"/>
    </xf>
    <xf numFmtId="0" fontId="34" fillId="0" borderId="40" xfId="1" applyFont="1" applyFill="1" applyBorder="1" applyAlignment="1" applyProtection="1">
      <alignment horizontal="center" vertical="center"/>
    </xf>
    <xf numFmtId="0" fontId="34" fillId="0" borderId="41" xfId="1" applyFont="1" applyFill="1" applyBorder="1" applyAlignment="1" applyProtection="1">
      <alignment horizontal="center" vertical="center"/>
    </xf>
    <xf numFmtId="0" fontId="34" fillId="0" borderId="42" xfId="1" applyFont="1" applyFill="1" applyBorder="1" applyAlignment="1" applyProtection="1">
      <alignment horizontal="center" vertical="center"/>
    </xf>
    <xf numFmtId="0" fontId="0" fillId="28" borderId="58" xfId="0" applyFill="1" applyBorder="1" applyAlignment="1">
      <alignment horizontal="center"/>
    </xf>
    <xf numFmtId="0" fontId="0" fillId="28" borderId="57" xfId="0" applyFill="1" applyBorder="1" applyAlignment="1">
      <alignment horizontal="center"/>
    </xf>
    <xf numFmtId="0" fontId="36" fillId="0" borderId="40" xfId="1" applyFont="1" applyFill="1" applyBorder="1" applyAlignment="1" applyProtection="1">
      <alignment horizontal="center" vertical="center"/>
    </xf>
    <xf numFmtId="0" fontId="36" fillId="0" borderId="42" xfId="1" applyFont="1" applyFill="1" applyBorder="1" applyAlignment="1" applyProtection="1">
      <alignment horizontal="center" vertical="center"/>
    </xf>
    <xf numFmtId="0" fontId="1" fillId="6" borderId="58" xfId="1" applyFont="1" applyFill="1" applyBorder="1" applyAlignment="1" applyProtection="1">
      <alignment horizontal="center" vertical="center"/>
    </xf>
    <xf numFmtId="0" fontId="1" fillId="6" borderId="57" xfId="1" applyFont="1" applyFill="1" applyBorder="1" applyAlignment="1" applyProtection="1">
      <alignment horizontal="center" vertical="center"/>
    </xf>
    <xf numFmtId="0" fontId="1" fillId="6" borderId="1" xfId="1" applyFont="1" applyFill="1" applyBorder="1" applyAlignment="1" applyProtection="1">
      <alignment horizontal="center" vertical="center"/>
    </xf>
    <xf numFmtId="0" fontId="1" fillId="6" borderId="2" xfId="1" applyFont="1" applyFill="1" applyBorder="1" applyAlignment="1" applyProtection="1">
      <alignment horizontal="center" vertical="center"/>
    </xf>
    <xf numFmtId="0" fontId="2" fillId="0" borderId="55" xfId="1" applyFont="1" applyFill="1" applyBorder="1" applyAlignment="1" applyProtection="1">
      <alignment horizontal="center" vertical="center"/>
    </xf>
    <xf numFmtId="0" fontId="1" fillId="46" borderId="55" xfId="1" applyFont="1" applyFill="1" applyBorder="1" applyAlignment="1" applyProtection="1">
      <alignment horizontal="center" vertical="center"/>
    </xf>
    <xf numFmtId="0" fontId="1" fillId="46" borderId="2" xfId="1" applyFont="1" applyFill="1" applyBorder="1" applyAlignment="1" applyProtection="1">
      <alignment horizontal="center" vertical="center"/>
    </xf>
    <xf numFmtId="0" fontId="31" fillId="47" borderId="1" xfId="1" applyFont="1" applyFill="1" applyBorder="1" applyAlignment="1" applyProtection="1">
      <alignment horizontal="center" vertical="center"/>
    </xf>
    <xf numFmtId="0" fontId="31" fillId="47" borderId="2" xfId="1" applyFont="1" applyFill="1" applyBorder="1" applyAlignment="1" applyProtection="1">
      <alignment horizontal="center" vertical="center"/>
    </xf>
    <xf numFmtId="0" fontId="7" fillId="47" borderId="1" xfId="1" applyFont="1" applyFill="1" applyBorder="1" applyAlignment="1" applyProtection="1">
      <alignment horizontal="center" vertical="center"/>
    </xf>
    <xf numFmtId="0" fontId="7" fillId="47" borderId="2" xfId="1" applyFont="1" applyFill="1" applyBorder="1" applyAlignment="1" applyProtection="1">
      <alignment horizontal="center" vertical="center"/>
    </xf>
    <xf numFmtId="0" fontId="1" fillId="0" borderId="3" xfId="1" applyFont="1" applyFill="1" applyBorder="1" applyAlignment="1" applyProtection="1">
      <alignment horizontal="center" vertical="center"/>
    </xf>
    <xf numFmtId="0" fontId="0" fillId="56" borderId="3" xfId="0" applyFont="1" applyFill="1" applyBorder="1" applyAlignment="1">
      <alignment horizontal="center"/>
    </xf>
    <xf numFmtId="0" fontId="31" fillId="47" borderId="16" xfId="1" applyFont="1" applyFill="1" applyBorder="1" applyAlignment="1" applyProtection="1">
      <alignment horizontal="center" vertical="center"/>
    </xf>
    <xf numFmtId="0" fontId="36" fillId="0" borderId="61" xfId="1" applyFont="1" applyFill="1" applyBorder="1" applyAlignment="1" applyProtection="1">
      <alignment horizontal="center" vertical="center"/>
    </xf>
    <xf numFmtId="0" fontId="36" fillId="0" borderId="0" xfId="1" applyFont="1" applyFill="1" applyBorder="1" applyAlignment="1" applyProtection="1">
      <alignment horizontal="center" vertical="center"/>
    </xf>
    <xf numFmtId="0" fontId="36" fillId="0" borderId="62" xfId="1" applyFont="1" applyFill="1" applyBorder="1" applyAlignment="1" applyProtection="1">
      <alignment horizontal="center" vertical="center"/>
    </xf>
    <xf numFmtId="0" fontId="6" fillId="0" borderId="56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1" fillId="12" borderId="3" xfId="1" applyFont="1" applyFill="1" applyBorder="1" applyAlignment="1" applyProtection="1">
      <alignment horizontal="center" vertical="center"/>
    </xf>
    <xf numFmtId="0" fontId="31" fillId="47" borderId="58" xfId="1" applyFont="1" applyFill="1" applyBorder="1" applyAlignment="1" applyProtection="1">
      <alignment horizontal="center" vertical="center"/>
    </xf>
    <xf numFmtId="0" fontId="31" fillId="47" borderId="57" xfId="1" applyFont="1" applyFill="1" applyBorder="1" applyAlignment="1" applyProtection="1">
      <alignment horizontal="center" vertical="center"/>
    </xf>
    <xf numFmtId="0" fontId="0" fillId="57" borderId="3" xfId="0" applyFont="1" applyFill="1" applyBorder="1" applyAlignment="1">
      <alignment horizontal="center"/>
    </xf>
    <xf numFmtId="0" fontId="1" fillId="46" borderId="3" xfId="1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2" fillId="0" borderId="3" xfId="1" applyFont="1" applyFill="1" applyBorder="1" applyAlignment="1" applyProtection="1">
      <alignment horizontal="center" vertical="center"/>
    </xf>
    <xf numFmtId="0" fontId="2" fillId="2" borderId="58" xfId="1" applyFont="1" applyFill="1" applyBorder="1" applyAlignment="1" applyProtection="1">
      <alignment horizontal="center" vertical="center"/>
    </xf>
    <xf numFmtId="0" fontId="2" fillId="2" borderId="59" xfId="1" applyFont="1" applyFill="1" applyBorder="1" applyAlignment="1" applyProtection="1">
      <alignment horizontal="center" vertical="center"/>
    </xf>
    <xf numFmtId="0" fontId="0" fillId="53" borderId="3" xfId="0" applyFont="1" applyFill="1" applyBorder="1" applyAlignment="1">
      <alignment horizontal="center"/>
    </xf>
    <xf numFmtId="0" fontId="33" fillId="60" borderId="3" xfId="0" applyFont="1" applyFill="1" applyBorder="1" applyAlignment="1">
      <alignment horizontal="center"/>
    </xf>
    <xf numFmtId="0" fontId="0" fillId="58" borderId="3" xfId="0" applyFont="1" applyFill="1" applyBorder="1" applyAlignment="1">
      <alignment horizontal="center"/>
    </xf>
    <xf numFmtId="0" fontId="35" fillId="0" borderId="40" xfId="1" applyFont="1" applyFill="1" applyBorder="1" applyAlignment="1" applyProtection="1">
      <alignment horizontal="center" vertical="center"/>
    </xf>
    <xf numFmtId="0" fontId="35" fillId="0" borderId="41" xfId="1" applyFont="1" applyFill="1" applyBorder="1" applyAlignment="1" applyProtection="1">
      <alignment horizontal="center" vertical="center"/>
    </xf>
    <xf numFmtId="0" fontId="35" fillId="0" borderId="42" xfId="1" applyFont="1" applyFill="1" applyBorder="1" applyAlignment="1" applyProtection="1">
      <alignment horizontal="center" vertical="center"/>
    </xf>
    <xf numFmtId="0" fontId="37" fillId="0" borderId="40" xfId="5" applyFont="1" applyFill="1" applyBorder="1" applyAlignment="1">
      <alignment horizontal="center"/>
    </xf>
    <xf numFmtId="0" fontId="37" fillId="0" borderId="41" xfId="5" applyFont="1" applyFill="1" applyBorder="1" applyAlignment="1">
      <alignment horizontal="center"/>
    </xf>
    <xf numFmtId="0" fontId="37" fillId="0" borderId="42" xfId="5" applyFont="1" applyFill="1" applyBorder="1" applyAlignment="1">
      <alignment horizontal="center"/>
    </xf>
    <xf numFmtId="0" fontId="2" fillId="44" borderId="53" xfId="1" applyFont="1" applyFill="1" applyBorder="1" applyAlignment="1" applyProtection="1">
      <alignment horizontal="center" vertical="center"/>
    </xf>
    <xf numFmtId="0" fontId="2" fillId="44" borderId="58" xfId="1" applyFont="1" applyFill="1" applyBorder="1" applyAlignment="1" applyProtection="1">
      <alignment horizontal="center" vertical="center"/>
    </xf>
    <xf numFmtId="0" fontId="1" fillId="34" borderId="3" xfId="1" applyFont="1" applyFill="1" applyBorder="1" applyAlignment="1" applyProtection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6" fillId="0" borderId="40" xfId="0" applyFont="1" applyBorder="1"/>
    <xf numFmtId="0" fontId="26" fillId="0" borderId="41" xfId="0" applyFont="1" applyBorder="1"/>
    <xf numFmtId="0" fontId="26" fillId="0" borderId="42" xfId="0" applyFont="1" applyBorder="1"/>
    <xf numFmtId="0" fontId="0" fillId="9" borderId="3" xfId="0" applyFill="1" applyBorder="1" applyAlignment="1">
      <alignment horizontal="center"/>
    </xf>
    <xf numFmtId="0" fontId="38" fillId="0" borderId="40" xfId="1" applyFont="1" applyFill="1" applyBorder="1" applyAlignment="1" applyProtection="1">
      <alignment horizontal="center" vertical="center"/>
    </xf>
    <xf numFmtId="0" fontId="38" fillId="0" borderId="42" xfId="1" applyFont="1" applyFill="1" applyBorder="1" applyAlignment="1" applyProtection="1">
      <alignment horizontal="center" vertical="center"/>
    </xf>
    <xf numFmtId="0" fontId="0" fillId="9" borderId="53" xfId="0" applyFill="1" applyBorder="1" applyAlignment="1">
      <alignment horizontal="center"/>
    </xf>
    <xf numFmtId="0" fontId="18" fillId="0" borderId="3" xfId="1" applyFont="1" applyFill="1" applyBorder="1" applyAlignment="1" applyProtection="1">
      <alignment horizontal="center" vertical="center"/>
    </xf>
    <xf numFmtId="0" fontId="2" fillId="0" borderId="53" xfId="1" applyFont="1" applyFill="1" applyBorder="1" applyAlignment="1" applyProtection="1">
      <alignment horizontal="center" vertical="center"/>
    </xf>
    <xf numFmtId="0" fontId="36" fillId="0" borderId="41" xfId="1" applyFont="1" applyFill="1" applyBorder="1" applyAlignment="1" applyProtection="1">
      <alignment horizontal="center" vertical="center"/>
    </xf>
    <xf numFmtId="0" fontId="2" fillId="2" borderId="56" xfId="1" applyFont="1" applyFill="1" applyBorder="1" applyAlignment="1" applyProtection="1">
      <alignment horizontal="center" vertical="center"/>
    </xf>
    <xf numFmtId="0" fontId="2" fillId="2" borderId="57" xfId="1" applyFont="1" applyFill="1" applyBorder="1" applyAlignment="1" applyProtection="1">
      <alignment horizontal="center" vertical="center"/>
    </xf>
    <xf numFmtId="0" fontId="0" fillId="54" borderId="3" xfId="0" applyFill="1" applyBorder="1" applyAlignment="1">
      <alignment horizontal="center"/>
    </xf>
    <xf numFmtId="0" fontId="0" fillId="46" borderId="3" xfId="0" applyFont="1" applyFill="1" applyBorder="1" applyAlignment="1">
      <alignment horizontal="center"/>
    </xf>
    <xf numFmtId="0" fontId="0" fillId="58" borderId="1" xfId="0" applyFont="1" applyFill="1" applyBorder="1" applyAlignment="1">
      <alignment horizontal="center"/>
    </xf>
    <xf numFmtId="0" fontId="0" fillId="58" borderId="2" xfId="0" applyFont="1" applyFill="1" applyBorder="1" applyAlignment="1">
      <alignment horizontal="center"/>
    </xf>
    <xf numFmtId="0" fontId="0" fillId="57" borderId="1" xfId="0" applyFont="1" applyFill="1" applyBorder="1" applyAlignment="1">
      <alignment horizontal="center"/>
    </xf>
    <xf numFmtId="0" fontId="0" fillId="57" borderId="2" xfId="0" applyFont="1" applyFill="1" applyBorder="1" applyAlignment="1">
      <alignment horizontal="center"/>
    </xf>
    <xf numFmtId="0" fontId="39" fillId="0" borderId="40" xfId="0" applyFont="1" applyBorder="1" applyAlignment="1">
      <alignment horizontal="center" vertical="center"/>
    </xf>
    <xf numFmtId="0" fontId="39" fillId="0" borderId="41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3" borderId="40" xfId="0" applyFont="1" applyFill="1" applyBorder="1" applyAlignment="1">
      <alignment horizontal="center" vertical="center"/>
    </xf>
    <xf numFmtId="0" fontId="39" fillId="3" borderId="42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56" borderId="1" xfId="0" applyFill="1" applyBorder="1" applyAlignment="1">
      <alignment horizontal="center"/>
    </xf>
    <xf numFmtId="0" fontId="0" fillId="56" borderId="2" xfId="0" applyFill="1" applyBorder="1" applyAlignment="1">
      <alignment horizontal="center"/>
    </xf>
    <xf numFmtId="0" fontId="0" fillId="57" borderId="1" xfId="0" applyFill="1" applyBorder="1" applyAlignment="1">
      <alignment horizontal="center"/>
    </xf>
    <xf numFmtId="0" fontId="0" fillId="57" borderId="2" xfId="0" applyFill="1" applyBorder="1" applyAlignment="1">
      <alignment horizontal="center"/>
    </xf>
    <xf numFmtId="0" fontId="0" fillId="58" borderId="1" xfId="0" applyFont="1" applyFill="1" applyBorder="1"/>
    <xf numFmtId="0" fontId="0" fillId="58" borderId="2" xfId="0" applyFont="1" applyFill="1" applyBorder="1"/>
    <xf numFmtId="0" fontId="0" fillId="59" borderId="1" xfId="0" applyFont="1" applyFill="1" applyBorder="1"/>
    <xf numFmtId="0" fontId="0" fillId="59" borderId="2" xfId="0" applyFont="1" applyFill="1" applyBorder="1"/>
    <xf numFmtId="0" fontId="0" fillId="60" borderId="1" xfId="0" applyFill="1" applyBorder="1"/>
    <xf numFmtId="0" fontId="0" fillId="60" borderId="2" xfId="0" applyFill="1" applyBorder="1"/>
    <xf numFmtId="0" fontId="15" fillId="0" borderId="2" xfId="4" applyFill="1" applyBorder="1" applyAlignment="1" applyProtection="1">
      <alignment horizontal="center"/>
    </xf>
    <xf numFmtId="0" fontId="15" fillId="0" borderId="3" xfId="4" applyFill="1" applyBorder="1" applyAlignment="1" applyProtection="1">
      <alignment horizontal="center"/>
    </xf>
    <xf numFmtId="0" fontId="2" fillId="12" borderId="1" xfId="1" applyFont="1" applyFill="1" applyBorder="1" applyAlignment="1" applyProtection="1">
      <alignment horizontal="center" vertical="center"/>
    </xf>
    <xf numFmtId="0" fontId="2" fillId="12" borderId="2" xfId="1" applyFont="1" applyFill="1" applyBorder="1" applyAlignment="1" applyProtection="1">
      <alignment horizontal="center" vertical="center"/>
    </xf>
    <xf numFmtId="0" fontId="0" fillId="35" borderId="1" xfId="0" applyFill="1" applyBorder="1" applyAlignment="1">
      <alignment horizontal="center"/>
    </xf>
    <xf numFmtId="0" fontId="0" fillId="35" borderId="2" xfId="0" applyFill="1" applyBorder="1" applyAlignment="1">
      <alignment horizontal="center"/>
    </xf>
    <xf numFmtId="0" fontId="0" fillId="48" borderId="1" xfId="0" applyFill="1" applyBorder="1" applyAlignment="1">
      <alignment horizontal="center"/>
    </xf>
    <xf numFmtId="0" fontId="0" fillId="48" borderId="2" xfId="0" applyFill="1" applyBorder="1" applyAlignment="1">
      <alignment horizontal="center"/>
    </xf>
    <xf numFmtId="0" fontId="0" fillId="49" borderId="1" xfId="0" applyFill="1" applyBorder="1" applyAlignment="1">
      <alignment horizontal="center"/>
    </xf>
    <xf numFmtId="0" fontId="0" fillId="49" borderId="2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50" borderId="1" xfId="0" applyFill="1" applyBorder="1" applyAlignment="1">
      <alignment horizontal="center"/>
    </xf>
    <xf numFmtId="0" fontId="0" fillId="50" borderId="2" xfId="0" applyFill="1" applyBorder="1" applyAlignment="1">
      <alignment horizontal="center"/>
    </xf>
    <xf numFmtId="0" fontId="0" fillId="51" borderId="1" xfId="0" applyFill="1" applyBorder="1" applyAlignment="1">
      <alignment horizontal="center"/>
    </xf>
    <xf numFmtId="0" fontId="0" fillId="51" borderId="2" xfId="0" applyFill="1" applyBorder="1" applyAlignment="1">
      <alignment horizontal="center"/>
    </xf>
    <xf numFmtId="0" fontId="0" fillId="52" borderId="1" xfId="0" applyFill="1" applyBorder="1" applyAlignment="1">
      <alignment horizontal="center"/>
    </xf>
    <xf numFmtId="0" fontId="0" fillId="52" borderId="2" xfId="0" applyFill="1" applyBorder="1" applyAlignment="1">
      <alignment horizontal="center"/>
    </xf>
    <xf numFmtId="0" fontId="0" fillId="53" borderId="3" xfId="0" applyFill="1" applyBorder="1" applyAlignment="1">
      <alignment horizontal="center"/>
    </xf>
    <xf numFmtId="0" fontId="0" fillId="54" borderId="1" xfId="0" applyFill="1" applyBorder="1" applyAlignment="1">
      <alignment horizontal="center"/>
    </xf>
    <xf numFmtId="0" fontId="0" fillId="54" borderId="2" xfId="0" applyFill="1" applyBorder="1" applyAlignment="1">
      <alignment horizontal="center"/>
    </xf>
    <xf numFmtId="0" fontId="0" fillId="55" borderId="1" xfId="0" applyFill="1" applyBorder="1"/>
    <xf numFmtId="0" fontId="0" fillId="55" borderId="2" xfId="0" applyFill="1" applyBorder="1"/>
    <xf numFmtId="0" fontId="0" fillId="28" borderId="1" xfId="0" applyFill="1" applyBorder="1"/>
    <xf numFmtId="0" fontId="0" fillId="28" borderId="2" xfId="0" applyFill="1" applyBorder="1"/>
    <xf numFmtId="0" fontId="7" fillId="47" borderId="1" xfId="1" applyFont="1" applyFill="1" applyBorder="1" applyAlignment="1" applyProtection="1">
      <alignment horizontal="left" vertical="center"/>
    </xf>
    <xf numFmtId="0" fontId="7" fillId="47" borderId="2" xfId="1" applyFont="1" applyFill="1" applyBorder="1" applyAlignment="1" applyProtection="1">
      <alignment horizontal="left" vertical="center"/>
    </xf>
    <xf numFmtId="0" fontId="1" fillId="61" borderId="1" xfId="1" applyFill="1" applyBorder="1" applyAlignment="1" applyProtection="1">
      <alignment horizontal="left" vertical="center"/>
    </xf>
    <xf numFmtId="0" fontId="1" fillId="61" borderId="2" xfId="1" applyFill="1" applyBorder="1" applyAlignment="1" applyProtection="1">
      <alignment horizontal="left" vertical="center"/>
    </xf>
    <xf numFmtId="0" fontId="10" fillId="3" borderId="46" xfId="1" applyFont="1" applyFill="1" applyBorder="1" applyAlignment="1" applyProtection="1">
      <alignment horizontal="center" vertical="center"/>
    </xf>
    <xf numFmtId="0" fontId="10" fillId="13" borderId="48" xfId="1" applyFont="1" applyFill="1" applyBorder="1" applyAlignment="1" applyProtection="1">
      <alignment horizontal="center" vertical="center"/>
    </xf>
    <xf numFmtId="0" fontId="10" fillId="13" borderId="26" xfId="1" applyFont="1" applyFill="1" applyBorder="1" applyAlignment="1" applyProtection="1">
      <alignment horizontal="center" vertical="center"/>
    </xf>
    <xf numFmtId="0" fontId="10" fillId="13" borderId="47" xfId="1" applyFont="1" applyFill="1" applyBorder="1" applyAlignment="1" applyProtection="1">
      <alignment horizontal="center" vertical="center"/>
    </xf>
  </cellXfs>
  <cellStyles count="6">
    <cellStyle name="Accent6" xfId="5" builtinId="49"/>
    <cellStyle name="Insatisfaisant" xfId="4" builtinId="27"/>
    <cellStyle name="Normal" xfId="0" builtinId="0"/>
    <cellStyle name="Normal 2" xfId="1" xr:uid="{00000000-0005-0000-0000-000003000000}"/>
    <cellStyle name="Normal 3" xfId="2" xr:uid="{00000000-0005-0000-0000-000004000000}"/>
    <cellStyle name="Normal 3 2" xfId="3" xr:uid="{00000000-0005-0000-0000-000005000000}"/>
  </cellStyles>
  <dxfs count="7"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6"/>
      <tableStyleElement type="headerRow" dxfId="5"/>
    </tableStyle>
  </tableStyles>
  <colors>
    <mruColors>
      <color rgb="FF42F8F8"/>
      <color rgb="FFFF6600"/>
      <color rgb="FFCCFF99"/>
      <color rgb="FF66CCFF"/>
      <color rgb="FF767D21"/>
      <color rgb="FFCC66FF"/>
      <color rgb="FFFF0909"/>
      <color rgb="FFE11143"/>
      <color rgb="FF66FF66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457200</xdr:colOff>
      <xdr:row>52</xdr:row>
      <xdr:rowOff>76200</xdr:rowOff>
    </xdr:from>
    <xdr:ext cx="7229475" cy="95346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4762500" y="10982325"/>
          <a:ext cx="7229475" cy="95346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Prenons comme exemple le tabkeau jour et associons lui les couleurs du tableau B54:G60</a:t>
          </a:r>
        </a:p>
        <a:p>
          <a:r>
            <a:rPr lang="fr-FR" sz="1100"/>
            <a:t>Il</a:t>
          </a:r>
          <a:r>
            <a:rPr lang="fr-FR" sz="1100" baseline="0"/>
            <a:t> devient aisé de totaliser le nombre de cellules couleur pour chaque participant</a:t>
          </a:r>
        </a:p>
        <a:p>
          <a:r>
            <a:rPr lang="fr-FR" sz="1100" baseline="0"/>
            <a:t>Ici, j'ai ignoré ta ligne 49 dont j'ignore la correspondance des couleurs avec les activités ou les personnes.</a:t>
          </a:r>
        </a:p>
        <a:p>
          <a:r>
            <a:rPr lang="fr-FR" sz="1100" baseline="0"/>
            <a:t>Associer couleurs et activités permettrait un calcul simple.</a:t>
          </a:r>
        </a:p>
        <a:p>
          <a:r>
            <a:rPr lang="fr-FR" sz="1100" baseline="0"/>
            <a:t>Le Code de la fonction utilisée dans le tableau JOUR est dans le Module.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quipe/Desktop/calendrier%20ESAT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teams"/>
      <sheetName val="Calendrier (2)"/>
      <sheetName val="Calendrier"/>
      <sheetName val="Feuil1"/>
      <sheetName val="BD_CAL"/>
    </sheetNames>
    <sheetDataSet>
      <sheetData sheetId="0"/>
      <sheetData sheetId="1"/>
      <sheetData sheetId="2">
        <row r="2">
          <cell r="C2">
            <v>2020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9E75E-2224-4BCA-BEBC-24E53DA5ADF8}">
  <dimension ref="A1:C12"/>
  <sheetViews>
    <sheetView workbookViewId="0">
      <selection activeCell="C1" sqref="C1:C12"/>
    </sheetView>
  </sheetViews>
  <sheetFormatPr baseColWidth="10" defaultRowHeight="15" x14ac:dyDescent="0.25"/>
  <cols>
    <col min="1" max="16384" width="11.42578125" style="194"/>
  </cols>
  <sheetData>
    <row r="1" spans="1:3" x14ac:dyDescent="0.25">
      <c r="A1" s="343" t="s">
        <v>169</v>
      </c>
      <c r="C1" s="194" t="s">
        <v>170</v>
      </c>
    </row>
    <row r="2" spans="1:3" x14ac:dyDescent="0.25">
      <c r="A2" s="344">
        <f ca="1">DATE(YEAR(TODAY()),1,1)</f>
        <v>43831</v>
      </c>
      <c r="C2" s="194" t="s">
        <v>171</v>
      </c>
    </row>
    <row r="3" spans="1:3" x14ac:dyDescent="0.25">
      <c r="A3" s="344">
        <f ca="1">ROUND(DATE(YEAR(TODAY()),4,MOD(234-11*MOD(YEAR(TODAY()),19),30))/7,0)*7-6+1</f>
        <v>43934</v>
      </c>
      <c r="C3" s="194" t="s">
        <v>172</v>
      </c>
    </row>
    <row r="4" spans="1:3" x14ac:dyDescent="0.25">
      <c r="A4" s="344">
        <f ca="1">DATE(YEAR(TODAY()),5,1)</f>
        <v>43952</v>
      </c>
      <c r="C4" s="194" t="s">
        <v>173</v>
      </c>
    </row>
    <row r="5" spans="1:3" x14ac:dyDescent="0.25">
      <c r="A5" s="344">
        <f ca="1">DATE(YEAR(TODAY()),5,8)</f>
        <v>43959</v>
      </c>
      <c r="C5" s="194" t="s">
        <v>174</v>
      </c>
    </row>
    <row r="6" spans="1:3" x14ac:dyDescent="0.25">
      <c r="A6" s="344">
        <f ca="1">A3+38</f>
        <v>43972</v>
      </c>
      <c r="C6" s="194" t="s">
        <v>175</v>
      </c>
    </row>
    <row r="7" spans="1:3" x14ac:dyDescent="0.25">
      <c r="A7" s="344">
        <f ca="1">A3+49</f>
        <v>43983</v>
      </c>
      <c r="C7" s="194" t="s">
        <v>176</v>
      </c>
    </row>
    <row r="8" spans="1:3" x14ac:dyDescent="0.25">
      <c r="A8" s="344">
        <f ca="1">DATE(YEAR(TODAY()),7,14)</f>
        <v>44026</v>
      </c>
      <c r="C8" s="194" t="s">
        <v>177</v>
      </c>
    </row>
    <row r="9" spans="1:3" x14ac:dyDescent="0.25">
      <c r="A9" s="344">
        <f ca="1">DATE(YEAR(TODAY()),8,15)</f>
        <v>44058</v>
      </c>
      <c r="C9" s="194" t="s">
        <v>178</v>
      </c>
    </row>
    <row r="10" spans="1:3" x14ac:dyDescent="0.25">
      <c r="A10" s="344">
        <f ca="1">DATE(YEAR(TODAY()),11,1)</f>
        <v>44136</v>
      </c>
      <c r="C10" s="194" t="s">
        <v>179</v>
      </c>
    </row>
    <row r="11" spans="1:3" x14ac:dyDescent="0.25">
      <c r="A11" s="344">
        <f ca="1">DATE(YEAR(TODAY()),11,11)</f>
        <v>44146</v>
      </c>
      <c r="C11" s="194" t="s">
        <v>180</v>
      </c>
    </row>
    <row r="12" spans="1:3" x14ac:dyDescent="0.25">
      <c r="A12" s="344">
        <f ca="1">DATE(YEAR(TODAY()),12,25)</f>
        <v>44190</v>
      </c>
      <c r="C12" s="194" t="s">
        <v>181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O42"/>
  <sheetViews>
    <sheetView zoomScaleNormal="100" workbookViewId="0">
      <selection activeCell="S16" sqref="S16"/>
    </sheetView>
  </sheetViews>
  <sheetFormatPr baseColWidth="10" defaultRowHeight="15" x14ac:dyDescent="0.25"/>
  <cols>
    <col min="1" max="1" width="2.85546875" style="11" customWidth="1"/>
    <col min="2" max="2" width="3" style="11" customWidth="1"/>
    <col min="3" max="4" width="11.42578125" customWidth="1"/>
    <col min="7" max="7" width="11.42578125" customWidth="1"/>
    <col min="9" max="9" width="11.42578125" customWidth="1"/>
    <col min="11" max="14" width="11.42578125" customWidth="1"/>
    <col min="15" max="15" width="6.5703125" customWidth="1"/>
    <col min="16" max="16" width="6" customWidth="1"/>
  </cols>
  <sheetData>
    <row r="2" spans="1:15" ht="24.75" customHeight="1" x14ac:dyDescent="0.25">
      <c r="A2" s="4" t="s">
        <v>6</v>
      </c>
      <c r="B2" s="4"/>
      <c r="C2" s="375" t="s">
        <v>23</v>
      </c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</row>
    <row r="3" spans="1:15" s="16" customFormat="1" ht="24.75" customHeight="1" thickBot="1" x14ac:dyDescent="0.3">
      <c r="A3" s="20"/>
      <c r="B3" s="20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5" s="16" customFormat="1" ht="24.75" customHeight="1" thickTop="1" thickBot="1" x14ac:dyDescent="0.3">
      <c r="A4" s="20"/>
      <c r="B4" s="20"/>
      <c r="C4" s="379" t="s">
        <v>33</v>
      </c>
      <c r="D4" s="380"/>
      <c r="E4" s="380"/>
      <c r="F4" s="380"/>
      <c r="G4" s="381"/>
      <c r="H4" s="382"/>
      <c r="I4" s="383" t="s">
        <v>34</v>
      </c>
      <c r="J4" s="383"/>
      <c r="K4" s="383"/>
      <c r="L4" s="383"/>
      <c r="M4" s="384"/>
      <c r="N4" s="385"/>
    </row>
    <row r="5" spans="1:15" ht="16.5" thickTop="1" thickBot="1" x14ac:dyDescent="0.3">
      <c r="A5" s="1"/>
      <c r="B5" s="1"/>
      <c r="C5" s="376" t="s">
        <v>26</v>
      </c>
      <c r="D5" s="377"/>
      <c r="E5" s="377"/>
      <c r="F5" s="378"/>
      <c r="G5" s="389" t="s">
        <v>27</v>
      </c>
      <c r="H5" s="390"/>
      <c r="I5" s="386" t="s">
        <v>26</v>
      </c>
      <c r="J5" s="386"/>
      <c r="K5" s="386"/>
      <c r="L5" s="386"/>
      <c r="M5" s="387" t="s">
        <v>27</v>
      </c>
      <c r="N5" s="388"/>
    </row>
    <row r="6" spans="1:15" ht="15.75" customHeight="1" thickTop="1" thickBot="1" x14ac:dyDescent="0.3">
      <c r="A6" s="49"/>
      <c r="B6" s="49"/>
      <c r="C6" s="64" t="s">
        <v>21</v>
      </c>
      <c r="D6" s="65" t="s">
        <v>11</v>
      </c>
      <c r="E6" s="69" t="s">
        <v>10</v>
      </c>
      <c r="F6" s="72" t="s">
        <v>17</v>
      </c>
      <c r="G6" s="45"/>
      <c r="H6" s="46"/>
      <c r="I6" s="81" t="s">
        <v>7</v>
      </c>
      <c r="J6" s="87" t="s">
        <v>8</v>
      </c>
      <c r="K6" s="76" t="s">
        <v>9</v>
      </c>
      <c r="L6" s="77" t="s">
        <v>14</v>
      </c>
      <c r="M6" s="45"/>
      <c r="N6" s="46"/>
    </row>
    <row r="7" spans="1:15" ht="15.75" customHeight="1" thickTop="1" x14ac:dyDescent="0.25">
      <c r="A7" s="50">
        <v>1</v>
      </c>
      <c r="B7" s="51" t="s">
        <v>1</v>
      </c>
      <c r="C7" s="25" t="s">
        <v>12</v>
      </c>
      <c r="D7" s="91" t="s">
        <v>37</v>
      </c>
      <c r="E7" s="27"/>
      <c r="F7" s="27"/>
      <c r="G7" s="75"/>
      <c r="H7" s="67" t="s">
        <v>18</v>
      </c>
      <c r="I7" s="91" t="s">
        <v>41</v>
      </c>
      <c r="J7" s="91" t="s">
        <v>41</v>
      </c>
      <c r="K7" s="27"/>
      <c r="L7" s="27"/>
      <c r="M7" s="95" t="s">
        <v>35</v>
      </c>
      <c r="N7" s="31" t="s">
        <v>19</v>
      </c>
    </row>
    <row r="8" spans="1:15" ht="15.75" customHeight="1" x14ac:dyDescent="0.25">
      <c r="A8" s="52">
        <v>2</v>
      </c>
      <c r="B8" s="53" t="s">
        <v>2</v>
      </c>
      <c r="C8" s="27"/>
      <c r="D8" s="27"/>
      <c r="E8" s="73" t="s">
        <v>12</v>
      </c>
      <c r="F8" s="91" t="s">
        <v>41</v>
      </c>
      <c r="G8" s="75"/>
      <c r="H8" s="67" t="s">
        <v>18</v>
      </c>
      <c r="I8" s="68"/>
      <c r="J8" s="68"/>
      <c r="K8" s="78" t="s">
        <v>13</v>
      </c>
      <c r="L8" s="78" t="s">
        <v>13</v>
      </c>
      <c r="M8" s="75"/>
      <c r="N8" s="31"/>
    </row>
    <row r="9" spans="1:15" ht="15.75" customHeight="1" x14ac:dyDescent="0.25">
      <c r="A9" s="52">
        <v>3</v>
      </c>
      <c r="B9" s="53" t="s">
        <v>3</v>
      </c>
      <c r="C9" s="27"/>
      <c r="D9" s="27"/>
      <c r="E9" s="73" t="s">
        <v>12</v>
      </c>
      <c r="F9" s="91" t="s">
        <v>41</v>
      </c>
      <c r="G9" s="63"/>
      <c r="H9" s="31" t="s">
        <v>19</v>
      </c>
      <c r="I9" s="68"/>
      <c r="J9" s="68"/>
      <c r="K9" s="78" t="s">
        <v>13</v>
      </c>
      <c r="L9" s="78" t="s">
        <v>13</v>
      </c>
      <c r="M9" s="79"/>
      <c r="N9" s="30"/>
    </row>
    <row r="10" spans="1:15" ht="15.75" customHeight="1" x14ac:dyDescent="0.25">
      <c r="A10" s="52">
        <v>4</v>
      </c>
      <c r="B10" s="53" t="s">
        <v>4</v>
      </c>
      <c r="C10" s="27"/>
      <c r="D10" s="68"/>
      <c r="E10" s="70" t="s">
        <v>12</v>
      </c>
      <c r="F10" s="91" t="s">
        <v>40</v>
      </c>
      <c r="G10" s="75"/>
      <c r="H10" s="75" t="s">
        <v>20</v>
      </c>
      <c r="I10" s="13"/>
      <c r="J10" s="68"/>
      <c r="K10" s="78" t="s">
        <v>13</v>
      </c>
      <c r="L10" s="93" t="s">
        <v>39</v>
      </c>
      <c r="M10" s="89"/>
      <c r="N10" s="94" t="s">
        <v>19</v>
      </c>
    </row>
    <row r="11" spans="1:15" ht="15.75" customHeight="1" x14ac:dyDescent="0.25">
      <c r="A11" s="54">
        <v>5</v>
      </c>
      <c r="B11" s="55" t="s">
        <v>5</v>
      </c>
      <c r="C11" s="28" t="s">
        <v>12</v>
      </c>
      <c r="D11" s="28" t="s">
        <v>12</v>
      </c>
      <c r="E11" s="26"/>
      <c r="F11" s="26"/>
      <c r="G11" s="75"/>
      <c r="H11" s="31"/>
      <c r="I11" s="88" t="s">
        <v>13</v>
      </c>
      <c r="J11" s="88" t="s">
        <v>13</v>
      </c>
      <c r="K11" s="74"/>
      <c r="L11" s="74"/>
      <c r="M11" s="63"/>
      <c r="N11" s="31"/>
    </row>
    <row r="12" spans="1:15" ht="15.75" customHeight="1" x14ac:dyDescent="0.25">
      <c r="A12" s="52">
        <v>6</v>
      </c>
      <c r="B12" s="53" t="s">
        <v>0</v>
      </c>
      <c r="C12" s="28" t="s">
        <v>12</v>
      </c>
      <c r="D12" s="28" t="s">
        <v>12</v>
      </c>
      <c r="E12" s="26"/>
      <c r="F12" s="26"/>
      <c r="G12" s="75"/>
      <c r="H12" s="30"/>
      <c r="I12" s="88" t="s">
        <v>13</v>
      </c>
      <c r="J12" s="88" t="s">
        <v>13</v>
      </c>
      <c r="K12" s="74"/>
      <c r="L12" s="74"/>
      <c r="M12" s="63" t="s">
        <v>36</v>
      </c>
      <c r="N12" s="30"/>
    </row>
    <row r="13" spans="1:15" ht="15.75" customHeight="1" x14ac:dyDescent="0.25">
      <c r="A13" s="52">
        <v>7</v>
      </c>
      <c r="B13" s="53" t="s">
        <v>1</v>
      </c>
      <c r="C13" s="28" t="s">
        <v>12</v>
      </c>
      <c r="D13" s="66" t="s">
        <v>12</v>
      </c>
      <c r="E13" s="26"/>
      <c r="F13" s="74"/>
      <c r="G13" s="63"/>
      <c r="H13" s="29"/>
      <c r="I13" s="24"/>
      <c r="J13" s="24"/>
      <c r="K13" s="74"/>
      <c r="L13" s="74"/>
      <c r="M13" s="63" t="s">
        <v>36</v>
      </c>
      <c r="N13" s="94" t="s">
        <v>19</v>
      </c>
      <c r="O13" s="10"/>
    </row>
    <row r="14" spans="1:15" ht="15.75" customHeight="1" x14ac:dyDescent="0.25">
      <c r="A14" s="52">
        <v>8</v>
      </c>
      <c r="B14" s="53" t="s">
        <v>1</v>
      </c>
      <c r="C14" s="26"/>
      <c r="D14" s="26"/>
      <c r="E14" s="73" t="s">
        <v>12</v>
      </c>
      <c r="F14" s="92" t="s">
        <v>40</v>
      </c>
      <c r="G14" s="75"/>
      <c r="H14" s="31" t="s">
        <v>20</v>
      </c>
      <c r="I14" s="24"/>
      <c r="J14" s="24"/>
      <c r="K14" s="78" t="s">
        <v>13</v>
      </c>
      <c r="L14" s="78" t="s">
        <v>13</v>
      </c>
      <c r="M14" s="63" t="s">
        <v>36</v>
      </c>
      <c r="N14" s="31"/>
      <c r="O14" s="10"/>
    </row>
    <row r="15" spans="1:15" ht="15.75" customHeight="1" x14ac:dyDescent="0.25">
      <c r="A15" s="52">
        <v>9</v>
      </c>
      <c r="B15" s="53" t="s">
        <v>2</v>
      </c>
      <c r="C15" s="26"/>
      <c r="D15" s="26"/>
      <c r="E15" s="73" t="s">
        <v>12</v>
      </c>
      <c r="F15" s="73" t="s">
        <v>12</v>
      </c>
      <c r="G15" s="63"/>
      <c r="H15" s="30"/>
      <c r="I15" s="24"/>
      <c r="J15" s="24"/>
      <c r="K15" s="78" t="s">
        <v>13</v>
      </c>
      <c r="L15" s="78" t="s">
        <v>13</v>
      </c>
      <c r="M15" s="63"/>
      <c r="N15" s="47"/>
      <c r="O15" s="5"/>
    </row>
    <row r="16" spans="1:15" ht="15.75" customHeight="1" x14ac:dyDescent="0.25">
      <c r="A16" s="52">
        <v>10</v>
      </c>
      <c r="B16" s="53" t="s">
        <v>3</v>
      </c>
      <c r="C16" s="26"/>
      <c r="D16" s="67"/>
      <c r="E16" s="26"/>
      <c r="F16" s="26"/>
      <c r="G16" s="90" t="s">
        <v>20</v>
      </c>
      <c r="H16" s="90" t="s">
        <v>19</v>
      </c>
      <c r="I16" s="41" t="s">
        <v>13</v>
      </c>
      <c r="J16" s="41" t="s">
        <v>13</v>
      </c>
      <c r="K16" s="83"/>
      <c r="L16" s="83"/>
      <c r="M16" s="89"/>
      <c r="N16" s="30"/>
      <c r="O16" s="5"/>
    </row>
    <row r="17" spans="1:15" ht="15.75" customHeight="1" x14ac:dyDescent="0.25">
      <c r="A17" s="52">
        <v>11</v>
      </c>
      <c r="B17" s="53" t="s">
        <v>4</v>
      </c>
      <c r="C17" s="28" t="s">
        <v>12</v>
      </c>
      <c r="D17" s="28" t="s">
        <v>12</v>
      </c>
      <c r="E17" s="26"/>
      <c r="F17" s="26"/>
      <c r="G17" s="63"/>
      <c r="H17" s="30"/>
      <c r="I17" s="41" t="s">
        <v>13</v>
      </c>
      <c r="J17" s="41" t="s">
        <v>13</v>
      </c>
      <c r="K17" s="83"/>
      <c r="L17" s="83"/>
      <c r="M17" s="63"/>
      <c r="N17" s="30"/>
      <c r="O17" s="5"/>
    </row>
    <row r="18" spans="1:15" ht="15.75" customHeight="1" x14ac:dyDescent="0.25">
      <c r="A18" s="54">
        <v>12</v>
      </c>
      <c r="B18" s="55" t="s">
        <v>5</v>
      </c>
      <c r="C18" s="28" t="s">
        <v>12</v>
      </c>
      <c r="D18" s="28" t="s">
        <v>12</v>
      </c>
      <c r="E18" s="26"/>
      <c r="F18" s="26"/>
      <c r="G18" s="63"/>
      <c r="H18" s="30"/>
      <c r="I18" s="41" t="s">
        <v>13</v>
      </c>
      <c r="J18" s="41" t="s">
        <v>13</v>
      </c>
      <c r="K18" s="83"/>
      <c r="L18" s="83"/>
      <c r="M18" s="75" t="s">
        <v>36</v>
      </c>
      <c r="N18" s="30"/>
      <c r="O18" s="5"/>
    </row>
    <row r="19" spans="1:15" ht="15.75" customHeight="1" x14ac:dyDescent="0.25">
      <c r="A19" s="52">
        <v>13</v>
      </c>
      <c r="B19" s="53" t="s">
        <v>0</v>
      </c>
      <c r="C19" s="26"/>
      <c r="D19" s="26"/>
      <c r="E19" s="92" t="s">
        <v>38</v>
      </c>
      <c r="F19" s="73" t="s">
        <v>12</v>
      </c>
      <c r="G19" s="63" t="s">
        <v>18</v>
      </c>
      <c r="H19" s="30"/>
      <c r="I19" s="67"/>
      <c r="J19" s="67"/>
      <c r="K19" s="78" t="s">
        <v>13</v>
      </c>
      <c r="L19" s="78" t="s">
        <v>13</v>
      </c>
      <c r="M19" s="75" t="s">
        <v>36</v>
      </c>
      <c r="N19" s="31"/>
      <c r="O19" s="8"/>
    </row>
    <row r="20" spans="1:15" ht="15.75" customHeight="1" x14ac:dyDescent="0.25">
      <c r="A20" s="52">
        <v>14</v>
      </c>
      <c r="B20" s="53" t="s">
        <v>1</v>
      </c>
      <c r="C20" s="26"/>
      <c r="D20" s="26"/>
      <c r="E20" s="92" t="s">
        <v>39</v>
      </c>
      <c r="F20" s="73" t="s">
        <v>12</v>
      </c>
      <c r="G20" s="63" t="s">
        <v>20</v>
      </c>
      <c r="H20" s="30"/>
      <c r="I20" s="67"/>
      <c r="J20" s="67"/>
      <c r="K20" s="78" t="s">
        <v>13</v>
      </c>
      <c r="L20" s="78" t="s">
        <v>13</v>
      </c>
      <c r="M20" s="63"/>
      <c r="N20" s="30"/>
      <c r="O20" s="8"/>
    </row>
    <row r="21" spans="1:15" ht="15.75" customHeight="1" x14ac:dyDescent="0.25">
      <c r="A21" s="52">
        <v>15</v>
      </c>
      <c r="B21" s="53" t="s">
        <v>1</v>
      </c>
      <c r="C21" s="67"/>
      <c r="D21" s="67"/>
      <c r="E21" s="92" t="s">
        <v>39</v>
      </c>
      <c r="F21" s="73" t="s">
        <v>12</v>
      </c>
      <c r="G21" s="75" t="s">
        <v>20</v>
      </c>
      <c r="H21" s="75"/>
      <c r="I21" s="67"/>
      <c r="J21" s="67"/>
      <c r="K21" s="78" t="s">
        <v>13</v>
      </c>
      <c r="L21" s="78" t="s">
        <v>13</v>
      </c>
      <c r="M21" s="89"/>
      <c r="N21" s="89"/>
      <c r="O21" s="5"/>
    </row>
    <row r="22" spans="1:15" ht="15.75" customHeight="1" x14ac:dyDescent="0.25">
      <c r="A22" s="52">
        <v>16</v>
      </c>
      <c r="B22" s="53" t="s">
        <v>2</v>
      </c>
      <c r="C22" s="66" t="s">
        <v>12</v>
      </c>
      <c r="D22" s="66" t="s">
        <v>12</v>
      </c>
      <c r="E22" s="62"/>
      <c r="F22" s="62"/>
      <c r="G22" s="63"/>
      <c r="H22" s="31"/>
      <c r="I22" s="88" t="s">
        <v>13</v>
      </c>
      <c r="J22" s="88" t="s">
        <v>13</v>
      </c>
      <c r="K22" s="62"/>
      <c r="L22" s="62"/>
      <c r="M22" s="75"/>
      <c r="N22" s="30"/>
      <c r="O22" s="5"/>
    </row>
    <row r="23" spans="1:15" ht="15.75" customHeight="1" x14ac:dyDescent="0.25">
      <c r="A23" s="52">
        <v>17</v>
      </c>
      <c r="B23" s="53" t="s">
        <v>3</v>
      </c>
      <c r="C23" s="26"/>
      <c r="D23" s="66" t="s">
        <v>12</v>
      </c>
      <c r="E23" s="62"/>
      <c r="F23" s="62"/>
      <c r="G23" s="75" t="s">
        <v>19</v>
      </c>
      <c r="H23" s="31"/>
      <c r="I23" s="41" t="s">
        <v>13</v>
      </c>
      <c r="J23" s="41" t="s">
        <v>13</v>
      </c>
      <c r="K23" s="62"/>
      <c r="L23" s="62"/>
      <c r="M23" s="75"/>
      <c r="N23" s="30"/>
      <c r="O23" s="7"/>
    </row>
    <row r="24" spans="1:15" ht="15.75" customHeight="1" x14ac:dyDescent="0.25">
      <c r="A24" s="52">
        <v>18</v>
      </c>
      <c r="B24" s="53" t="s">
        <v>4</v>
      </c>
      <c r="C24" s="28" t="s">
        <v>12</v>
      </c>
      <c r="D24" s="28" t="s">
        <v>12</v>
      </c>
      <c r="E24" s="62"/>
      <c r="F24" s="62"/>
      <c r="G24" s="75"/>
      <c r="H24" s="31"/>
      <c r="I24" s="67"/>
      <c r="J24" s="67"/>
      <c r="K24" s="27"/>
      <c r="L24" s="62"/>
      <c r="M24" s="94" t="s">
        <v>36</v>
      </c>
      <c r="N24" s="94" t="s">
        <v>18</v>
      </c>
      <c r="O24" s="7"/>
    </row>
    <row r="25" spans="1:15" ht="15.75" customHeight="1" x14ac:dyDescent="0.25">
      <c r="A25" s="54">
        <v>19</v>
      </c>
      <c r="B25" s="55" t="s">
        <v>5</v>
      </c>
      <c r="C25" s="66" t="s">
        <v>12</v>
      </c>
      <c r="D25" s="67"/>
      <c r="E25" s="92" t="s">
        <v>39</v>
      </c>
      <c r="F25" s="73" t="s">
        <v>12</v>
      </c>
      <c r="G25" s="63"/>
      <c r="H25" s="30"/>
      <c r="I25" s="67"/>
      <c r="J25" s="67"/>
      <c r="K25" s="78" t="s">
        <v>13</v>
      </c>
      <c r="L25" s="78" t="s">
        <v>13</v>
      </c>
      <c r="M25" s="63"/>
      <c r="N25" s="31"/>
      <c r="O25" s="8"/>
    </row>
    <row r="26" spans="1:15" ht="15.75" customHeight="1" x14ac:dyDescent="0.25">
      <c r="A26" s="52">
        <v>20</v>
      </c>
      <c r="B26" s="53" t="s">
        <v>0</v>
      </c>
      <c r="C26" s="67"/>
      <c r="D26" s="66" t="s">
        <v>49</v>
      </c>
      <c r="E26" s="92" t="s">
        <v>39</v>
      </c>
      <c r="F26" s="372" t="s">
        <v>48</v>
      </c>
      <c r="G26" s="373"/>
      <c r="H26" s="94" t="s">
        <v>18</v>
      </c>
      <c r="I26" s="67"/>
      <c r="J26" s="67"/>
      <c r="K26" s="78" t="s">
        <v>13</v>
      </c>
      <c r="L26" s="78" t="s">
        <v>13</v>
      </c>
      <c r="M26" s="63"/>
      <c r="N26" s="30"/>
      <c r="O26" s="9"/>
    </row>
    <row r="27" spans="1:15" ht="15.75" customHeight="1" x14ac:dyDescent="0.25">
      <c r="A27" s="52">
        <v>21</v>
      </c>
      <c r="B27" s="53" t="s">
        <v>1</v>
      </c>
      <c r="C27" s="82"/>
      <c r="D27" s="82"/>
      <c r="E27" s="84"/>
      <c r="F27" s="84"/>
      <c r="G27" s="90" t="s">
        <v>19</v>
      </c>
      <c r="H27" s="94" t="s">
        <v>18</v>
      </c>
      <c r="I27" s="41" t="s">
        <v>13</v>
      </c>
      <c r="J27" s="41" t="s">
        <v>13</v>
      </c>
      <c r="K27" s="84"/>
      <c r="L27" s="84"/>
      <c r="M27" s="63"/>
      <c r="N27" s="30"/>
      <c r="O27" s="6"/>
    </row>
    <row r="28" spans="1:15" ht="15.75" customHeight="1" x14ac:dyDescent="0.25">
      <c r="A28" s="52">
        <v>22</v>
      </c>
      <c r="B28" s="53" t="s">
        <v>1</v>
      </c>
      <c r="C28" s="66" t="s">
        <v>12</v>
      </c>
      <c r="D28" s="66" t="s">
        <v>12</v>
      </c>
      <c r="E28" s="84"/>
      <c r="F28" s="84"/>
      <c r="G28" s="75"/>
      <c r="H28" s="31"/>
      <c r="I28" s="41" t="s">
        <v>13</v>
      </c>
      <c r="J28" s="92" t="s">
        <v>39</v>
      </c>
      <c r="K28" s="84"/>
      <c r="L28" s="84"/>
      <c r="M28" s="94" t="s">
        <v>36</v>
      </c>
      <c r="N28" s="30"/>
    </row>
    <row r="29" spans="1:15" ht="15.75" customHeight="1" x14ac:dyDescent="0.25">
      <c r="A29" s="52">
        <v>23</v>
      </c>
      <c r="B29" s="53" t="s">
        <v>2</v>
      </c>
      <c r="C29" s="28" t="s">
        <v>12</v>
      </c>
      <c r="D29" s="28" t="s">
        <v>12</v>
      </c>
      <c r="E29" s="84"/>
      <c r="F29" s="84"/>
      <c r="G29" s="75"/>
      <c r="H29" s="31"/>
      <c r="I29" s="41" t="s">
        <v>13</v>
      </c>
      <c r="J29" s="41" t="s">
        <v>13</v>
      </c>
      <c r="K29" s="84"/>
      <c r="L29" s="84"/>
      <c r="M29" s="63"/>
      <c r="N29" s="30"/>
    </row>
    <row r="30" spans="1:15" ht="15.75" customHeight="1" x14ac:dyDescent="0.25">
      <c r="A30" s="52">
        <v>24</v>
      </c>
      <c r="B30" s="53" t="s">
        <v>3</v>
      </c>
      <c r="C30" s="82"/>
      <c r="D30" s="82"/>
      <c r="E30" s="70" t="s">
        <v>12</v>
      </c>
      <c r="F30" s="372" t="s">
        <v>48</v>
      </c>
      <c r="G30" s="373"/>
      <c r="H30" s="75" t="s">
        <v>51</v>
      </c>
      <c r="I30" s="71"/>
      <c r="J30" s="71"/>
      <c r="K30" s="78" t="s">
        <v>13</v>
      </c>
      <c r="L30" s="78" t="s">
        <v>13</v>
      </c>
      <c r="M30" s="75"/>
      <c r="N30" s="31"/>
      <c r="O30" s="5"/>
    </row>
    <row r="31" spans="1:15" ht="15.75" customHeight="1" x14ac:dyDescent="0.25">
      <c r="A31" s="52">
        <v>25</v>
      </c>
      <c r="B31" s="53" t="s">
        <v>4</v>
      </c>
      <c r="C31" s="82"/>
      <c r="D31" s="82"/>
      <c r="E31" s="70" t="s">
        <v>12</v>
      </c>
      <c r="F31" s="372" t="s">
        <v>48</v>
      </c>
      <c r="G31" s="373"/>
      <c r="H31" s="75" t="s">
        <v>51</v>
      </c>
      <c r="I31" s="71"/>
      <c r="J31" s="71"/>
      <c r="K31" s="92" t="s">
        <v>39</v>
      </c>
      <c r="L31" s="78" t="s">
        <v>13</v>
      </c>
      <c r="M31" s="94" t="s">
        <v>19</v>
      </c>
      <c r="N31" s="30"/>
      <c r="O31" s="5"/>
    </row>
    <row r="32" spans="1:15" ht="15.75" customHeight="1" x14ac:dyDescent="0.25">
      <c r="A32" s="54">
        <v>26</v>
      </c>
      <c r="B32" s="55" t="s">
        <v>5</v>
      </c>
      <c r="C32" s="82"/>
      <c r="D32" s="82"/>
      <c r="E32" s="70" t="s">
        <v>12</v>
      </c>
      <c r="F32" s="372" t="s">
        <v>48</v>
      </c>
      <c r="G32" s="373"/>
      <c r="H32" s="75" t="s">
        <v>51</v>
      </c>
      <c r="I32" s="86"/>
      <c r="J32" s="71"/>
      <c r="K32" s="78" t="s">
        <v>13</v>
      </c>
      <c r="L32" s="78" t="s">
        <v>13</v>
      </c>
      <c r="M32" s="89"/>
      <c r="N32" s="89"/>
    </row>
    <row r="33" spans="1:14" ht="15.75" customHeight="1" x14ac:dyDescent="0.25">
      <c r="A33" s="52">
        <v>27</v>
      </c>
      <c r="B33" s="53" t="s">
        <v>0</v>
      </c>
      <c r="C33" s="66" t="s">
        <v>12</v>
      </c>
      <c r="D33" s="66" t="s">
        <v>12</v>
      </c>
      <c r="E33" s="75"/>
      <c r="F33" s="75"/>
      <c r="G33" s="63"/>
      <c r="H33" s="31"/>
      <c r="I33" s="41" t="s">
        <v>13</v>
      </c>
      <c r="J33" s="41" t="s">
        <v>13</v>
      </c>
      <c r="K33" s="85"/>
      <c r="L33" s="85"/>
      <c r="M33" s="63"/>
      <c r="N33" s="30"/>
    </row>
    <row r="34" spans="1:14" ht="15.75" customHeight="1" x14ac:dyDescent="0.25">
      <c r="A34" s="52">
        <v>28</v>
      </c>
      <c r="B34" s="53" t="s">
        <v>1</v>
      </c>
      <c r="C34" s="66" t="s">
        <v>12</v>
      </c>
      <c r="D34" s="66" t="s">
        <v>12</v>
      </c>
      <c r="E34" s="75"/>
      <c r="F34" s="75"/>
      <c r="G34" s="75"/>
      <c r="H34" s="31"/>
      <c r="I34" s="41" t="s">
        <v>13</v>
      </c>
      <c r="J34" s="41" t="s">
        <v>13</v>
      </c>
      <c r="K34" s="85"/>
      <c r="L34" s="85"/>
      <c r="M34" s="63"/>
      <c r="N34" s="30"/>
    </row>
    <row r="35" spans="1:14" ht="15.75" customHeight="1" x14ac:dyDescent="0.25">
      <c r="A35" s="52">
        <v>29</v>
      </c>
      <c r="B35" s="53" t="s">
        <v>1</v>
      </c>
      <c r="C35" s="66" t="s">
        <v>12</v>
      </c>
      <c r="D35" s="66" t="s">
        <v>12</v>
      </c>
      <c r="E35" s="75"/>
      <c r="F35" s="75"/>
      <c r="G35" s="75"/>
      <c r="H35" s="31"/>
      <c r="I35" s="31"/>
      <c r="J35" s="31"/>
      <c r="K35" s="75"/>
      <c r="L35" s="85"/>
      <c r="M35" s="94" t="s">
        <v>19</v>
      </c>
      <c r="N35" s="94" t="s">
        <v>18</v>
      </c>
    </row>
    <row r="36" spans="1:14" ht="15.75" customHeight="1" x14ac:dyDescent="0.25">
      <c r="A36" s="52">
        <v>30</v>
      </c>
      <c r="B36" s="53" t="s">
        <v>2</v>
      </c>
      <c r="C36" s="82"/>
      <c r="D36" s="82"/>
      <c r="E36" s="70" t="s">
        <v>12</v>
      </c>
      <c r="F36" s="372" t="s">
        <v>48</v>
      </c>
      <c r="G36" s="373"/>
      <c r="H36" s="75" t="s">
        <v>51</v>
      </c>
      <c r="I36" s="31"/>
      <c r="J36" s="31"/>
      <c r="K36" s="78" t="s">
        <v>13</v>
      </c>
      <c r="L36" s="78" t="s">
        <v>13</v>
      </c>
      <c r="M36" s="63"/>
      <c r="N36" s="30"/>
    </row>
    <row r="37" spans="1:14" ht="15.75" customHeight="1" thickBot="1" x14ac:dyDescent="0.3">
      <c r="A37" s="56">
        <v>31</v>
      </c>
      <c r="B37" s="57" t="s">
        <v>3</v>
      </c>
      <c r="C37" s="82"/>
      <c r="D37" s="82"/>
      <c r="E37" s="70" t="s">
        <v>12</v>
      </c>
      <c r="F37" s="372" t="s">
        <v>48</v>
      </c>
      <c r="G37" s="373"/>
      <c r="H37" s="75" t="s">
        <v>51</v>
      </c>
      <c r="I37" s="31"/>
      <c r="J37" s="31"/>
      <c r="K37" s="78" t="s">
        <v>13</v>
      </c>
      <c r="L37" s="78" t="s">
        <v>13</v>
      </c>
      <c r="M37" s="80"/>
      <c r="N37" s="48"/>
    </row>
    <row r="38" spans="1:14" ht="15.75" customHeight="1" thickTop="1" x14ac:dyDescent="0.25">
      <c r="A38" s="2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4" ht="15.75" customHeight="1" x14ac:dyDescent="0.25">
      <c r="A39" s="2"/>
      <c r="B39" s="2"/>
      <c r="C39" s="396" t="s">
        <v>15</v>
      </c>
      <c r="D39" s="397"/>
      <c r="E39" s="3"/>
      <c r="G39" s="372" t="s">
        <v>16</v>
      </c>
      <c r="H39" s="373"/>
      <c r="L39" s="391" t="s">
        <v>32</v>
      </c>
      <c r="M39" s="392"/>
    </row>
    <row r="40" spans="1:14" ht="15.75" customHeight="1" x14ac:dyDescent="0.25">
      <c r="A40" s="2"/>
      <c r="B40" s="2"/>
      <c r="C40" s="3"/>
      <c r="D40" s="3"/>
      <c r="E40" s="374" t="s">
        <v>31</v>
      </c>
      <c r="F40" s="374"/>
      <c r="G40" s="3"/>
      <c r="H40" s="3"/>
      <c r="I40" s="393" t="s">
        <v>22</v>
      </c>
      <c r="J40" s="394"/>
      <c r="K40" s="395"/>
      <c r="L40" s="3"/>
    </row>
    <row r="41" spans="1:14" ht="15.75" customHeight="1" x14ac:dyDescent="0.25">
      <c r="A41" s="2"/>
      <c r="B41" s="2"/>
      <c r="I41" s="18"/>
      <c r="J41" s="33"/>
      <c r="K41" s="33"/>
      <c r="L41" s="33"/>
      <c r="M41" s="33"/>
      <c r="N41" s="33"/>
    </row>
    <row r="42" spans="1:14" x14ac:dyDescent="0.25">
      <c r="C42" s="374" t="s">
        <v>29</v>
      </c>
      <c r="D42" s="374"/>
      <c r="E42" s="36" t="s">
        <v>19</v>
      </c>
      <c r="F42" s="36" t="s">
        <v>18</v>
      </c>
      <c r="G42" s="35" t="s">
        <v>20</v>
      </c>
      <c r="H42" s="36" t="s">
        <v>28</v>
      </c>
    </row>
  </sheetData>
  <mergeCells count="19">
    <mergeCell ref="F26:G26"/>
    <mergeCell ref="F30:G30"/>
    <mergeCell ref="F36:G36"/>
    <mergeCell ref="F37:G37"/>
    <mergeCell ref="F31:G31"/>
    <mergeCell ref="F32:G32"/>
    <mergeCell ref="C42:D42"/>
    <mergeCell ref="C2:N2"/>
    <mergeCell ref="C5:F5"/>
    <mergeCell ref="C4:H4"/>
    <mergeCell ref="I4:N4"/>
    <mergeCell ref="I5:L5"/>
    <mergeCell ref="M5:N5"/>
    <mergeCell ref="G5:H5"/>
    <mergeCell ref="L39:M39"/>
    <mergeCell ref="I40:K40"/>
    <mergeCell ref="E40:F40"/>
    <mergeCell ref="G39:H39"/>
    <mergeCell ref="C39:D39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R40"/>
  <sheetViews>
    <sheetView topLeftCell="A4" zoomScaleNormal="100" workbookViewId="0">
      <selection activeCell="S2" sqref="S2"/>
    </sheetView>
  </sheetViews>
  <sheetFormatPr baseColWidth="10" defaultRowHeight="15" x14ac:dyDescent="0.25"/>
  <cols>
    <col min="1" max="2" width="2.85546875" customWidth="1"/>
  </cols>
  <sheetData>
    <row r="1" spans="1:18" x14ac:dyDescent="0.25">
      <c r="A1" s="11"/>
      <c r="B1" s="11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8" ht="36" x14ac:dyDescent="0.25">
      <c r="A2" s="20" t="s">
        <v>6</v>
      </c>
      <c r="B2" s="20"/>
      <c r="C2" s="375" t="s">
        <v>30</v>
      </c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16"/>
      <c r="P2" s="16"/>
    </row>
    <row r="3" spans="1:18" ht="29.25" thickBot="1" x14ac:dyDescent="0.3">
      <c r="A3" s="20"/>
      <c r="B3" s="20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16"/>
      <c r="P3" s="16"/>
    </row>
    <row r="4" spans="1:18" ht="24.75" thickTop="1" thickBot="1" x14ac:dyDescent="0.3">
      <c r="A4" s="20"/>
      <c r="B4" s="20"/>
      <c r="C4" s="379" t="s">
        <v>33</v>
      </c>
      <c r="D4" s="380"/>
      <c r="E4" s="380"/>
      <c r="F4" s="380"/>
      <c r="G4" s="381"/>
      <c r="H4" s="382"/>
      <c r="I4" s="401" t="s">
        <v>34</v>
      </c>
      <c r="J4" s="384"/>
      <c r="K4" s="384"/>
      <c r="L4" s="384"/>
      <c r="M4" s="384"/>
      <c r="N4" s="385"/>
      <c r="O4" s="16"/>
      <c r="P4" s="16"/>
      <c r="Q4" s="16"/>
      <c r="R4" s="16"/>
    </row>
    <row r="5" spans="1:18" ht="15.75" customHeight="1" thickTop="1" thickBot="1" x14ac:dyDescent="0.3">
      <c r="A5" s="17"/>
      <c r="B5" s="17"/>
      <c r="C5" s="402" t="s">
        <v>44</v>
      </c>
      <c r="D5" s="403"/>
      <c r="E5" s="403"/>
      <c r="F5" s="403"/>
      <c r="G5" s="399" t="s">
        <v>44</v>
      </c>
      <c r="H5" s="400"/>
      <c r="I5" s="386" t="s">
        <v>44</v>
      </c>
      <c r="J5" s="386"/>
      <c r="K5" s="386"/>
      <c r="L5" s="386"/>
      <c r="M5" s="399" t="s">
        <v>45</v>
      </c>
      <c r="N5" s="400"/>
      <c r="O5" s="399" t="s">
        <v>58</v>
      </c>
      <c r="P5" s="400"/>
      <c r="Q5" s="399" t="s">
        <v>59</v>
      </c>
      <c r="R5" s="400"/>
    </row>
    <row r="6" spans="1:18" ht="15.75" customHeight="1" thickTop="1" thickBot="1" x14ac:dyDescent="0.3">
      <c r="A6" s="49"/>
      <c r="B6" s="49"/>
      <c r="C6" s="64" t="s">
        <v>21</v>
      </c>
      <c r="D6" s="101" t="s">
        <v>11</v>
      </c>
      <c r="E6" s="102" t="s">
        <v>10</v>
      </c>
      <c r="F6" s="103" t="s">
        <v>17</v>
      </c>
      <c r="G6" s="104"/>
      <c r="H6" s="104"/>
      <c r="I6" s="105" t="s">
        <v>7</v>
      </c>
      <c r="J6" s="105" t="s">
        <v>8</v>
      </c>
      <c r="K6" s="106" t="s">
        <v>9</v>
      </c>
      <c r="L6" s="106" t="s">
        <v>14</v>
      </c>
      <c r="M6" s="36" t="s">
        <v>57</v>
      </c>
      <c r="N6" s="97"/>
      <c r="O6" s="122"/>
      <c r="P6" s="121"/>
      <c r="Q6" s="122"/>
      <c r="R6" s="121"/>
    </row>
    <row r="7" spans="1:18" ht="15.75" customHeight="1" thickTop="1" thickBot="1" x14ac:dyDescent="0.3">
      <c r="A7" s="58">
        <v>1</v>
      </c>
      <c r="B7" s="59" t="s">
        <v>4</v>
      </c>
      <c r="C7" s="26"/>
      <c r="D7" s="14"/>
      <c r="E7" s="15"/>
      <c r="F7" s="15"/>
      <c r="G7" s="96" t="s">
        <v>42</v>
      </c>
      <c r="H7" s="96" t="s">
        <v>18</v>
      </c>
      <c r="I7" s="40" t="s">
        <v>13</v>
      </c>
      <c r="J7" s="40" t="s">
        <v>13</v>
      </c>
      <c r="K7" s="15"/>
      <c r="L7" s="15"/>
      <c r="M7" s="12"/>
      <c r="N7" s="31"/>
      <c r="O7" s="122"/>
      <c r="P7" s="121"/>
      <c r="Q7" s="122"/>
      <c r="R7" s="121"/>
    </row>
    <row r="8" spans="1:18" ht="15.75" customHeight="1" thickTop="1" thickBot="1" x14ac:dyDescent="0.3">
      <c r="A8" s="54">
        <v>2</v>
      </c>
      <c r="B8" s="43" t="s">
        <v>5</v>
      </c>
      <c r="C8" s="28" t="s">
        <v>12</v>
      </c>
      <c r="D8" s="107" t="s">
        <v>12</v>
      </c>
      <c r="E8" s="15"/>
      <c r="F8" s="15"/>
      <c r="G8" s="12"/>
      <c r="H8" s="108"/>
      <c r="I8" s="40" t="s">
        <v>13</v>
      </c>
      <c r="J8" s="40" t="s">
        <v>13</v>
      </c>
      <c r="K8" s="15"/>
      <c r="L8" s="15"/>
      <c r="M8" s="12"/>
      <c r="N8" s="31"/>
      <c r="O8" s="122"/>
      <c r="P8" s="121"/>
      <c r="Q8" s="122"/>
      <c r="R8" s="121"/>
    </row>
    <row r="9" spans="1:18" ht="15.75" customHeight="1" thickTop="1" thickBot="1" x14ac:dyDescent="0.3">
      <c r="A9" s="52">
        <v>3</v>
      </c>
      <c r="B9" s="44" t="s">
        <v>0</v>
      </c>
      <c r="C9" s="28" t="s">
        <v>12</v>
      </c>
      <c r="D9" s="107" t="s">
        <v>12</v>
      </c>
      <c r="E9" s="15"/>
      <c r="F9" s="15"/>
      <c r="G9" s="21"/>
      <c r="H9" s="21"/>
      <c r="I9" s="40" t="s">
        <v>13</v>
      </c>
      <c r="J9" s="40" t="s">
        <v>13</v>
      </c>
      <c r="K9" s="15"/>
      <c r="L9" s="15"/>
      <c r="M9" s="109"/>
      <c r="N9" s="30"/>
      <c r="O9" s="122"/>
      <c r="P9" s="121"/>
      <c r="Q9" s="122"/>
      <c r="R9" s="121"/>
    </row>
    <row r="10" spans="1:18" ht="15.75" customHeight="1" thickTop="1" thickBot="1" x14ac:dyDescent="0.3">
      <c r="A10" s="52">
        <v>4</v>
      </c>
      <c r="B10" s="44" t="s">
        <v>1</v>
      </c>
      <c r="C10" s="27"/>
      <c r="D10" s="15"/>
      <c r="E10" s="23" t="s">
        <v>12</v>
      </c>
      <c r="F10" s="116" t="s">
        <v>17</v>
      </c>
      <c r="G10" s="12"/>
      <c r="H10" s="21" t="s">
        <v>35</v>
      </c>
      <c r="I10" s="14"/>
      <c r="J10" s="14"/>
      <c r="K10" s="42" t="s">
        <v>13</v>
      </c>
      <c r="L10" s="42" t="s">
        <v>13</v>
      </c>
      <c r="M10" s="21"/>
      <c r="N10" s="31"/>
      <c r="O10" s="122"/>
      <c r="P10" s="121"/>
      <c r="Q10" s="122"/>
      <c r="R10" s="121"/>
    </row>
    <row r="11" spans="1:18" ht="15.75" customHeight="1" thickTop="1" thickBot="1" x14ac:dyDescent="0.3">
      <c r="A11" s="52">
        <v>5</v>
      </c>
      <c r="B11" s="44" t="s">
        <v>1</v>
      </c>
      <c r="C11" s="27"/>
      <c r="D11" s="15"/>
      <c r="E11" s="23" t="s">
        <v>12</v>
      </c>
      <c r="F11" s="116" t="s">
        <v>17</v>
      </c>
      <c r="G11" s="12"/>
      <c r="H11" s="21" t="s">
        <v>35</v>
      </c>
      <c r="I11" s="14"/>
      <c r="J11" s="14"/>
      <c r="K11" s="42" t="s">
        <v>13</v>
      </c>
      <c r="L11" s="42" t="s">
        <v>13</v>
      </c>
      <c r="M11" s="36" t="s">
        <v>57</v>
      </c>
      <c r="N11" s="31"/>
      <c r="O11" s="122"/>
      <c r="P11" s="121"/>
      <c r="Q11" s="122"/>
      <c r="R11" s="121"/>
    </row>
    <row r="12" spans="1:18" ht="15.75" customHeight="1" thickTop="1" thickBot="1" x14ac:dyDescent="0.3">
      <c r="A12" s="52">
        <v>6</v>
      </c>
      <c r="B12" s="44" t="s">
        <v>2</v>
      </c>
      <c r="C12" s="27"/>
      <c r="D12" s="15"/>
      <c r="E12" s="23" t="s">
        <v>12</v>
      </c>
      <c r="F12" s="116" t="s">
        <v>17</v>
      </c>
      <c r="G12" s="12"/>
      <c r="H12" s="21" t="s">
        <v>35</v>
      </c>
      <c r="I12" s="14"/>
      <c r="J12" s="14"/>
      <c r="K12" s="42" t="s">
        <v>13</v>
      </c>
      <c r="L12" s="42" t="s">
        <v>13</v>
      </c>
      <c r="M12" s="36" t="s">
        <v>57</v>
      </c>
      <c r="N12" s="30"/>
      <c r="O12" s="122"/>
      <c r="P12" s="121"/>
      <c r="Q12" s="122"/>
      <c r="R12" s="121"/>
    </row>
    <row r="13" spans="1:18" ht="15.75" customHeight="1" thickTop="1" thickBot="1" x14ac:dyDescent="0.3">
      <c r="A13" s="52">
        <v>7</v>
      </c>
      <c r="B13" s="44" t="s">
        <v>3</v>
      </c>
      <c r="C13" s="28" t="s">
        <v>12</v>
      </c>
      <c r="D13" s="107" t="s">
        <v>12</v>
      </c>
      <c r="E13" s="15"/>
      <c r="F13" s="15"/>
      <c r="G13" s="21"/>
      <c r="H13" s="108"/>
      <c r="I13" s="40" t="s">
        <v>50</v>
      </c>
      <c r="J13" s="40" t="s">
        <v>13</v>
      </c>
      <c r="K13" s="15"/>
      <c r="L13" s="15"/>
      <c r="M13" s="96" t="s">
        <v>53</v>
      </c>
      <c r="N13" s="31"/>
      <c r="O13" s="122"/>
      <c r="P13" s="121"/>
      <c r="Q13" s="122"/>
      <c r="R13" s="121"/>
    </row>
    <row r="14" spans="1:18" ht="15.75" customHeight="1" thickTop="1" thickBot="1" x14ac:dyDescent="0.3">
      <c r="A14" s="52">
        <v>8</v>
      </c>
      <c r="B14" s="44" t="s">
        <v>4</v>
      </c>
      <c r="C14" s="28" t="s">
        <v>12</v>
      </c>
      <c r="D14" s="107" t="s">
        <v>12</v>
      </c>
      <c r="E14" s="15"/>
      <c r="F14" s="15"/>
      <c r="G14" s="12"/>
      <c r="H14" s="12"/>
      <c r="I14" s="40" t="s">
        <v>47</v>
      </c>
      <c r="J14" s="40" t="s">
        <v>13</v>
      </c>
      <c r="K14" s="15"/>
      <c r="L14" s="15"/>
      <c r="M14" s="96" t="s">
        <v>42</v>
      </c>
      <c r="N14" s="31"/>
      <c r="O14" s="122"/>
      <c r="P14" s="121"/>
      <c r="Q14" s="122"/>
      <c r="R14" s="121"/>
    </row>
    <row r="15" spans="1:18" ht="15.75" customHeight="1" thickTop="1" thickBot="1" x14ac:dyDescent="0.3">
      <c r="A15" s="54">
        <v>9</v>
      </c>
      <c r="B15" s="43" t="s">
        <v>5</v>
      </c>
      <c r="C15" s="28" t="s">
        <v>12</v>
      </c>
      <c r="D15" s="107" t="s">
        <v>12</v>
      </c>
      <c r="E15" s="15"/>
      <c r="F15" s="15"/>
      <c r="G15" s="21"/>
      <c r="H15" s="21"/>
      <c r="I15" s="15"/>
      <c r="J15" s="15"/>
      <c r="K15" s="15"/>
      <c r="L15" s="15"/>
      <c r="M15" s="96" t="s">
        <v>43</v>
      </c>
      <c r="N15" s="99" t="s">
        <v>20</v>
      </c>
      <c r="O15" s="122"/>
      <c r="P15" s="121"/>
      <c r="Q15" s="122"/>
      <c r="R15" s="121"/>
    </row>
    <row r="16" spans="1:18" ht="15.75" customHeight="1" thickTop="1" thickBot="1" x14ac:dyDescent="0.3">
      <c r="A16" s="52">
        <v>10</v>
      </c>
      <c r="B16" s="44" t="s">
        <v>0</v>
      </c>
      <c r="C16" s="63"/>
      <c r="D16" s="21"/>
      <c r="E16" s="116" t="s">
        <v>10</v>
      </c>
      <c r="F16" s="116" t="s">
        <v>17</v>
      </c>
      <c r="G16" s="31"/>
      <c r="H16" s="21" t="s">
        <v>18</v>
      </c>
      <c r="I16" s="15"/>
      <c r="J16" s="15"/>
      <c r="K16" s="42" t="s">
        <v>13</v>
      </c>
      <c r="L16" s="42" t="s">
        <v>13</v>
      </c>
      <c r="M16" s="21"/>
      <c r="N16" s="30"/>
      <c r="O16" s="122"/>
      <c r="P16" s="121"/>
      <c r="Q16" s="122"/>
      <c r="R16" s="121"/>
    </row>
    <row r="17" spans="1:18" ht="15.75" customHeight="1" thickTop="1" thickBot="1" x14ac:dyDescent="0.3">
      <c r="A17" s="52">
        <v>11</v>
      </c>
      <c r="B17" s="44" t="s">
        <v>1</v>
      </c>
      <c r="C17" s="63"/>
      <c r="D17" s="21"/>
      <c r="E17" s="116" t="s">
        <v>10</v>
      </c>
      <c r="F17" s="116" t="s">
        <v>17</v>
      </c>
      <c r="G17" s="31" t="s">
        <v>35</v>
      </c>
      <c r="H17" s="21" t="s">
        <v>18</v>
      </c>
      <c r="I17" s="15"/>
      <c r="J17" s="15"/>
      <c r="K17" s="42" t="s">
        <v>13</v>
      </c>
      <c r="L17" s="42" t="s">
        <v>13</v>
      </c>
      <c r="M17" s="21"/>
      <c r="N17" s="30"/>
      <c r="O17" s="122"/>
      <c r="P17" s="121"/>
      <c r="Q17" s="122"/>
      <c r="R17" s="121"/>
    </row>
    <row r="18" spans="1:18" ht="15.75" customHeight="1" thickTop="1" thickBot="1" x14ac:dyDescent="0.3">
      <c r="A18" s="52">
        <v>12</v>
      </c>
      <c r="B18" s="44" t="s">
        <v>1</v>
      </c>
      <c r="C18" s="63"/>
      <c r="D18" s="21"/>
      <c r="E18" s="14"/>
      <c r="F18" s="14"/>
      <c r="G18" s="96" t="s">
        <v>18</v>
      </c>
      <c r="H18" s="96" t="s">
        <v>19</v>
      </c>
      <c r="I18" s="40" t="s">
        <v>47</v>
      </c>
      <c r="J18" s="40" t="s">
        <v>13</v>
      </c>
      <c r="K18" s="15"/>
      <c r="L18" s="15"/>
      <c r="M18" s="96" t="s">
        <v>42</v>
      </c>
      <c r="N18" s="30"/>
      <c r="O18" s="122"/>
      <c r="P18" s="121"/>
      <c r="Q18" s="122"/>
      <c r="R18" s="121"/>
    </row>
    <row r="19" spans="1:18" ht="15.75" customHeight="1" thickTop="1" thickBot="1" x14ac:dyDescent="0.3">
      <c r="A19" s="52">
        <v>13</v>
      </c>
      <c r="B19" s="44" t="s">
        <v>2</v>
      </c>
      <c r="C19" s="28" t="s">
        <v>12</v>
      </c>
      <c r="D19" s="107" t="s">
        <v>12</v>
      </c>
      <c r="E19" s="14"/>
      <c r="F19" s="14"/>
      <c r="G19" s="21"/>
      <c r="H19" s="21"/>
      <c r="I19" s="40" t="s">
        <v>47</v>
      </c>
      <c r="J19" s="40" t="s">
        <v>13</v>
      </c>
      <c r="K19" s="15"/>
      <c r="L19" s="15"/>
      <c r="M19" s="36" t="s">
        <v>42</v>
      </c>
      <c r="N19" s="31"/>
      <c r="O19" s="122"/>
      <c r="P19" s="121"/>
      <c r="Q19" s="122"/>
      <c r="R19" s="121"/>
    </row>
    <row r="20" spans="1:18" ht="15.75" customHeight="1" thickTop="1" thickBot="1" x14ac:dyDescent="0.3">
      <c r="A20" s="52">
        <v>14</v>
      </c>
      <c r="B20" s="44" t="s">
        <v>3</v>
      </c>
      <c r="C20" s="28" t="s">
        <v>12</v>
      </c>
      <c r="D20" s="107" t="s">
        <v>12</v>
      </c>
      <c r="E20" s="14"/>
      <c r="F20" s="14"/>
      <c r="G20" s="21"/>
      <c r="H20" s="21"/>
      <c r="I20" s="40" t="s">
        <v>47</v>
      </c>
      <c r="J20" s="40" t="s">
        <v>13</v>
      </c>
      <c r="K20" s="16"/>
      <c r="L20" s="15"/>
      <c r="M20" s="96" t="s">
        <v>42</v>
      </c>
      <c r="N20" s="30"/>
      <c r="O20" s="122"/>
      <c r="P20" s="121"/>
      <c r="Q20" s="122"/>
      <c r="R20" s="121"/>
    </row>
    <row r="21" spans="1:18" ht="15.75" customHeight="1" thickTop="1" thickBot="1" x14ac:dyDescent="0.3">
      <c r="A21" s="52">
        <v>15</v>
      </c>
      <c r="B21" s="44" t="s">
        <v>4</v>
      </c>
      <c r="C21" s="26"/>
      <c r="D21" s="14"/>
      <c r="E21" s="23" t="s">
        <v>12</v>
      </c>
      <c r="F21" s="116" t="s">
        <v>17</v>
      </c>
      <c r="G21" s="398" t="s">
        <v>35</v>
      </c>
      <c r="H21" s="398"/>
      <c r="I21" s="14"/>
      <c r="J21" s="14"/>
      <c r="K21" s="42" t="s">
        <v>13</v>
      </c>
      <c r="L21" s="42" t="s">
        <v>13</v>
      </c>
      <c r="M21" s="21"/>
      <c r="N21" s="31"/>
      <c r="O21" s="122"/>
      <c r="P21" s="121"/>
      <c r="Q21" s="122"/>
      <c r="R21" s="121"/>
    </row>
    <row r="22" spans="1:18" ht="15.75" customHeight="1" thickTop="1" thickBot="1" x14ac:dyDescent="0.3">
      <c r="A22" s="54">
        <v>16</v>
      </c>
      <c r="B22" s="43" t="s">
        <v>5</v>
      </c>
      <c r="C22" s="26"/>
      <c r="D22" s="14"/>
      <c r="E22" s="23" t="s">
        <v>12</v>
      </c>
      <c r="F22" s="116" t="s">
        <v>17</v>
      </c>
      <c r="G22" s="12"/>
      <c r="H22" s="21"/>
      <c r="I22" s="14"/>
      <c r="J22" s="14"/>
      <c r="K22" s="42" t="s">
        <v>13</v>
      </c>
      <c r="L22" s="42" t="s">
        <v>13</v>
      </c>
      <c r="M22" s="21"/>
      <c r="N22" s="30"/>
      <c r="O22" s="122"/>
      <c r="P22" s="121"/>
      <c r="Q22" s="122"/>
      <c r="R22" s="121"/>
    </row>
    <row r="23" spans="1:18" ht="15.75" customHeight="1" thickTop="1" thickBot="1" x14ac:dyDescent="0.3">
      <c r="A23" s="52">
        <v>17</v>
      </c>
      <c r="B23" s="44" t="s">
        <v>0</v>
      </c>
      <c r="C23" s="26"/>
      <c r="D23" s="14"/>
      <c r="E23" s="23" t="s">
        <v>12</v>
      </c>
      <c r="F23" s="116" t="s">
        <v>17</v>
      </c>
      <c r="G23" s="12"/>
      <c r="H23" s="21" t="s">
        <v>35</v>
      </c>
      <c r="I23" s="14"/>
      <c r="J23" s="14"/>
      <c r="K23" s="42" t="s">
        <v>13</v>
      </c>
      <c r="L23" s="42" t="s">
        <v>13</v>
      </c>
      <c r="M23" s="21"/>
      <c r="N23" s="30"/>
      <c r="O23" s="122"/>
      <c r="P23" s="121"/>
      <c r="Q23" s="122"/>
      <c r="R23" s="121"/>
    </row>
    <row r="24" spans="1:18" ht="15.75" customHeight="1" thickTop="1" thickBot="1" x14ac:dyDescent="0.3">
      <c r="A24" s="52">
        <v>18</v>
      </c>
      <c r="B24" s="44" t="s">
        <v>1</v>
      </c>
      <c r="C24" s="25" t="s">
        <v>12</v>
      </c>
      <c r="D24" s="22" t="s">
        <v>12</v>
      </c>
      <c r="E24" s="14"/>
      <c r="F24" s="14"/>
      <c r="G24" s="12"/>
      <c r="H24" s="12" t="s">
        <v>35</v>
      </c>
      <c r="I24" s="40" t="s">
        <v>13</v>
      </c>
      <c r="J24" s="116" t="s">
        <v>54</v>
      </c>
      <c r="K24" s="15"/>
      <c r="L24" s="15"/>
      <c r="M24" s="100" t="s">
        <v>19</v>
      </c>
      <c r="N24" s="30"/>
      <c r="O24" s="122"/>
      <c r="P24" s="121"/>
      <c r="Q24" s="122"/>
      <c r="R24" s="121"/>
    </row>
    <row r="25" spans="1:18" ht="15.75" customHeight="1" thickTop="1" thickBot="1" x14ac:dyDescent="0.3">
      <c r="A25" s="52">
        <v>19</v>
      </c>
      <c r="B25" s="44" t="s">
        <v>1</v>
      </c>
      <c r="C25" s="25" t="s">
        <v>12</v>
      </c>
      <c r="D25" s="22" t="s">
        <v>12</v>
      </c>
      <c r="E25" s="14"/>
      <c r="F25" s="14"/>
      <c r="G25" s="12"/>
      <c r="H25" s="21" t="s">
        <v>35</v>
      </c>
      <c r="I25" s="40" t="s">
        <v>13</v>
      </c>
      <c r="J25" s="116" t="s">
        <v>54</v>
      </c>
      <c r="K25" s="15"/>
      <c r="L25" s="15"/>
      <c r="M25" s="96" t="s">
        <v>43</v>
      </c>
      <c r="N25" s="31"/>
      <c r="O25" s="122"/>
      <c r="P25" s="121"/>
      <c r="Q25" s="122"/>
      <c r="R25" s="121"/>
    </row>
    <row r="26" spans="1:18" ht="15.75" customHeight="1" thickTop="1" thickBot="1" x14ac:dyDescent="0.3">
      <c r="A26" s="52">
        <v>20</v>
      </c>
      <c r="B26" s="44" t="s">
        <v>2</v>
      </c>
      <c r="C26" s="25" t="s">
        <v>12</v>
      </c>
      <c r="D26" s="22" t="s">
        <v>12</v>
      </c>
      <c r="E26" s="14"/>
      <c r="F26" s="14"/>
      <c r="G26" s="12"/>
      <c r="H26" s="108"/>
      <c r="I26" s="14"/>
      <c r="J26" s="116" t="s">
        <v>54</v>
      </c>
      <c r="K26" s="15"/>
      <c r="L26" s="15"/>
      <c r="M26" s="21" t="s">
        <v>52</v>
      </c>
      <c r="N26" s="99" t="s">
        <v>19</v>
      </c>
      <c r="O26" s="122"/>
      <c r="P26" s="121"/>
      <c r="Q26" s="122"/>
      <c r="R26" s="121"/>
    </row>
    <row r="27" spans="1:18" ht="15.75" customHeight="1" thickTop="1" thickBot="1" x14ac:dyDescent="0.3">
      <c r="A27" s="52">
        <v>21</v>
      </c>
      <c r="B27" s="44" t="s">
        <v>3</v>
      </c>
      <c r="C27" s="63"/>
      <c r="D27" s="21"/>
      <c r="E27" s="23" t="s">
        <v>12</v>
      </c>
      <c r="F27" s="116" t="s">
        <v>17</v>
      </c>
      <c r="G27" s="12"/>
      <c r="H27" s="96" t="s">
        <v>42</v>
      </c>
      <c r="I27" s="14"/>
      <c r="J27" s="14"/>
      <c r="K27" s="42" t="s">
        <v>13</v>
      </c>
      <c r="L27" s="42" t="s">
        <v>13</v>
      </c>
      <c r="M27" s="21"/>
      <c r="N27" s="30"/>
      <c r="O27" s="122"/>
      <c r="P27" s="121"/>
      <c r="Q27" s="122"/>
      <c r="R27" s="121"/>
    </row>
    <row r="28" spans="1:18" ht="15.75" customHeight="1" thickTop="1" thickBot="1" x14ac:dyDescent="0.3">
      <c r="A28" s="52">
        <v>22</v>
      </c>
      <c r="B28" s="44" t="s">
        <v>4</v>
      </c>
      <c r="C28" s="63"/>
      <c r="D28" s="21"/>
      <c r="E28" s="23" t="s">
        <v>12</v>
      </c>
      <c r="F28" s="116" t="s">
        <v>17</v>
      </c>
      <c r="G28" s="12"/>
      <c r="H28" s="96" t="s">
        <v>18</v>
      </c>
      <c r="I28" s="14"/>
      <c r="J28" s="14"/>
      <c r="K28" s="42" t="s">
        <v>13</v>
      </c>
      <c r="L28" s="42" t="s">
        <v>13</v>
      </c>
      <c r="M28" s="21"/>
      <c r="N28" s="30"/>
      <c r="O28" s="122"/>
      <c r="P28" s="121"/>
      <c r="Q28" s="122"/>
      <c r="R28" s="121"/>
    </row>
    <row r="29" spans="1:18" ht="15.75" customHeight="1" thickTop="1" thickBot="1" x14ac:dyDescent="0.3">
      <c r="A29" s="54">
        <v>23</v>
      </c>
      <c r="B29" s="43" t="s">
        <v>5</v>
      </c>
      <c r="C29" s="63"/>
      <c r="D29" s="21"/>
      <c r="E29" s="14"/>
      <c r="F29" s="110"/>
      <c r="G29" s="96" t="s">
        <v>18</v>
      </c>
      <c r="H29" s="96" t="s">
        <v>19</v>
      </c>
      <c r="I29" s="40" t="s">
        <v>13</v>
      </c>
      <c r="J29" s="40" t="s">
        <v>56</v>
      </c>
      <c r="K29" s="15"/>
      <c r="L29" s="15"/>
      <c r="M29" s="96"/>
      <c r="N29" s="30"/>
      <c r="O29" s="122"/>
      <c r="P29" s="121"/>
      <c r="Q29" s="122"/>
      <c r="R29" s="121"/>
    </row>
    <row r="30" spans="1:18" ht="15.75" customHeight="1" thickTop="1" thickBot="1" x14ac:dyDescent="0.3">
      <c r="A30" s="52">
        <v>24</v>
      </c>
      <c r="B30" s="44" t="s">
        <v>0</v>
      </c>
      <c r="C30" s="120" t="s">
        <v>55</v>
      </c>
      <c r="D30" s="22" t="s">
        <v>12</v>
      </c>
      <c r="E30" s="12"/>
      <c r="F30" s="14"/>
      <c r="G30" s="123" t="s">
        <v>42</v>
      </c>
      <c r="H30" s="36" t="s">
        <v>57</v>
      </c>
      <c r="I30" s="40" t="s">
        <v>13</v>
      </c>
      <c r="J30" s="40" t="s">
        <v>56</v>
      </c>
      <c r="K30" s="15"/>
      <c r="L30" s="15"/>
      <c r="M30" s="30"/>
      <c r="N30" s="31"/>
      <c r="O30" s="122"/>
      <c r="P30" s="121"/>
      <c r="Q30" s="122"/>
      <c r="R30" s="121"/>
    </row>
    <row r="31" spans="1:18" ht="15.75" customHeight="1" thickTop="1" thickBot="1" x14ac:dyDescent="0.3">
      <c r="A31" s="52">
        <v>25</v>
      </c>
      <c r="B31" s="44" t="s">
        <v>1</v>
      </c>
      <c r="C31" s="120" t="s">
        <v>55</v>
      </c>
      <c r="D31" s="22" t="s">
        <v>12</v>
      </c>
      <c r="E31" s="12"/>
      <c r="F31" s="14"/>
      <c r="G31" s="123" t="s">
        <v>42</v>
      </c>
      <c r="H31" s="36" t="s">
        <v>57</v>
      </c>
      <c r="I31" s="40" t="s">
        <v>13</v>
      </c>
      <c r="J31" s="40" t="s">
        <v>56</v>
      </c>
      <c r="K31" s="15"/>
      <c r="L31" s="15"/>
      <c r="M31" s="30"/>
      <c r="N31" s="30"/>
      <c r="O31" s="122"/>
      <c r="P31" s="121"/>
      <c r="Q31" s="122"/>
      <c r="R31" s="121"/>
    </row>
    <row r="32" spans="1:18" ht="15.75" customHeight="1" thickTop="1" thickBot="1" x14ac:dyDescent="0.3">
      <c r="A32" s="52">
        <v>26</v>
      </c>
      <c r="B32" s="44" t="s">
        <v>1</v>
      </c>
      <c r="C32" s="21"/>
      <c r="D32" s="14"/>
      <c r="E32" s="23" t="s">
        <v>12</v>
      </c>
      <c r="F32" s="116" t="s">
        <v>17</v>
      </c>
      <c r="G32" s="12"/>
      <c r="H32" s="96" t="s">
        <v>19</v>
      </c>
      <c r="I32" s="14"/>
      <c r="J32" s="14"/>
      <c r="K32" s="42" t="s">
        <v>13</v>
      </c>
      <c r="L32" s="42" t="s">
        <v>13</v>
      </c>
      <c r="M32" s="21"/>
      <c r="N32" s="31"/>
      <c r="O32" s="122"/>
      <c r="P32" s="121"/>
      <c r="Q32" s="122"/>
      <c r="R32" s="121"/>
    </row>
    <row r="33" spans="1:18" ht="15.75" customHeight="1" thickTop="1" thickBot="1" x14ac:dyDescent="0.3">
      <c r="A33" s="52">
        <v>27</v>
      </c>
      <c r="B33" s="44" t="s">
        <v>2</v>
      </c>
      <c r="C33" s="21"/>
      <c r="D33" s="14"/>
      <c r="E33" s="23" t="s">
        <v>12</v>
      </c>
      <c r="F33" s="116" t="s">
        <v>17</v>
      </c>
      <c r="G33" s="12"/>
      <c r="H33" s="12" t="s">
        <v>18</v>
      </c>
      <c r="I33" s="14"/>
      <c r="J33" s="14"/>
      <c r="K33" s="42" t="s">
        <v>13</v>
      </c>
      <c r="L33" s="42" t="s">
        <v>13</v>
      </c>
      <c r="M33" s="21"/>
      <c r="N33" s="30"/>
      <c r="O33" s="122"/>
      <c r="P33" s="121"/>
      <c r="Q33" s="122"/>
      <c r="R33" s="121"/>
    </row>
    <row r="34" spans="1:18" ht="15.75" customHeight="1" thickTop="1" thickBot="1" x14ac:dyDescent="0.3">
      <c r="A34" s="52">
        <v>28</v>
      </c>
      <c r="B34" s="44" t="s">
        <v>3</v>
      </c>
      <c r="C34" s="21"/>
      <c r="D34" s="14"/>
      <c r="E34" s="23" t="s">
        <v>12</v>
      </c>
      <c r="F34" s="116" t="s">
        <v>17</v>
      </c>
      <c r="G34" s="12"/>
      <c r="H34" s="12" t="s">
        <v>18</v>
      </c>
      <c r="I34" s="14"/>
      <c r="J34" s="14"/>
      <c r="K34" s="42" t="s">
        <v>13</v>
      </c>
      <c r="L34" s="42" t="s">
        <v>13</v>
      </c>
      <c r="M34" s="21"/>
      <c r="N34" s="30"/>
      <c r="O34" s="122"/>
      <c r="P34" s="121"/>
      <c r="Q34" s="122"/>
      <c r="R34" s="121"/>
    </row>
    <row r="35" spans="1:18" ht="15.75" customHeight="1" thickTop="1" thickBot="1" x14ac:dyDescent="0.3">
      <c r="A35" s="56">
        <v>29</v>
      </c>
      <c r="B35" s="60" t="s">
        <v>4</v>
      </c>
      <c r="C35" s="120" t="s">
        <v>55</v>
      </c>
      <c r="D35" s="111" t="s">
        <v>12</v>
      </c>
      <c r="E35" s="112" t="s">
        <v>42</v>
      </c>
      <c r="F35" s="113"/>
      <c r="G35" s="114"/>
      <c r="H35" s="114"/>
      <c r="I35" s="115" t="s">
        <v>13</v>
      </c>
      <c r="J35" s="115" t="s">
        <v>47</v>
      </c>
      <c r="K35" s="113"/>
      <c r="L35" s="113"/>
      <c r="M35" s="100" t="s">
        <v>19</v>
      </c>
      <c r="N35" s="61"/>
      <c r="O35" s="122"/>
      <c r="P35" s="121"/>
      <c r="Q35" s="122"/>
      <c r="R35" s="121"/>
    </row>
    <row r="36" spans="1:18" ht="15.75" customHeight="1" thickTop="1" x14ac:dyDescent="0.25">
      <c r="A36" s="18"/>
      <c r="B36" s="1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6"/>
      <c r="N36" s="16"/>
    </row>
    <row r="37" spans="1:18" s="16" customFormat="1" ht="15.75" customHeight="1" x14ac:dyDescent="0.25">
      <c r="A37" s="18"/>
      <c r="B37" s="18"/>
      <c r="C37" s="98" t="s">
        <v>15</v>
      </c>
      <c r="D37" s="19"/>
      <c r="E37" s="19"/>
      <c r="G37" s="117" t="s">
        <v>16</v>
      </c>
      <c r="H37" s="20"/>
      <c r="L37" s="119" t="s">
        <v>32</v>
      </c>
      <c r="M37" s="118"/>
    </row>
    <row r="38" spans="1:18" s="16" customFormat="1" ht="15.75" customHeight="1" x14ac:dyDescent="0.25">
      <c r="A38" s="18"/>
      <c r="B38" s="18"/>
      <c r="C38" s="19"/>
      <c r="E38" s="374" t="s">
        <v>31</v>
      </c>
      <c r="F38" s="374"/>
      <c r="G38" s="19"/>
      <c r="H38" s="19"/>
      <c r="I38" s="393" t="s">
        <v>22</v>
      </c>
      <c r="J38" s="394"/>
      <c r="K38" s="395"/>
      <c r="L38" s="19"/>
    </row>
    <row r="39" spans="1:18" s="16" customFormat="1" ht="15.75" customHeight="1" x14ac:dyDescent="0.25">
      <c r="A39" s="18"/>
      <c r="B39" s="18"/>
      <c r="I39" s="18"/>
      <c r="J39" s="33"/>
      <c r="K39" s="33"/>
      <c r="L39" s="33"/>
      <c r="M39" s="33"/>
      <c r="N39" s="33"/>
    </row>
    <row r="40" spans="1:18" s="16" customFormat="1" x14ac:dyDescent="0.25">
      <c r="A40" s="11"/>
      <c r="B40" s="11"/>
      <c r="C40" s="96" t="s">
        <v>29</v>
      </c>
      <c r="D40" s="96"/>
      <c r="E40" s="36" t="s">
        <v>19</v>
      </c>
      <c r="F40" s="36" t="s">
        <v>18</v>
      </c>
      <c r="G40" s="37" t="s">
        <v>20</v>
      </c>
      <c r="H40" s="36" t="s">
        <v>28</v>
      </c>
    </row>
  </sheetData>
  <mergeCells count="12">
    <mergeCell ref="C2:N2"/>
    <mergeCell ref="C4:H4"/>
    <mergeCell ref="I4:N4"/>
    <mergeCell ref="C5:F5"/>
    <mergeCell ref="G5:H5"/>
    <mergeCell ref="I5:L5"/>
    <mergeCell ref="M5:N5"/>
    <mergeCell ref="E38:F38"/>
    <mergeCell ref="I38:K38"/>
    <mergeCell ref="G21:H21"/>
    <mergeCell ref="Q5:R5"/>
    <mergeCell ref="O5:P5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2:T46"/>
  <sheetViews>
    <sheetView zoomScale="90" zoomScaleNormal="90" workbookViewId="0">
      <selection activeCell="O40" sqref="O40"/>
    </sheetView>
  </sheetViews>
  <sheetFormatPr baseColWidth="10" defaultColWidth="11.42578125" defaultRowHeight="15" x14ac:dyDescent="0.25"/>
  <cols>
    <col min="1" max="2" width="3.5703125" style="130" customWidth="1"/>
    <col min="3" max="4" width="11.42578125" style="16" customWidth="1"/>
    <col min="5" max="6" width="11.42578125" style="16"/>
    <col min="7" max="10" width="12.7109375" style="16" customWidth="1"/>
    <col min="11" max="12" width="11.42578125" style="16" customWidth="1"/>
    <col min="13" max="14" width="12.7109375" style="16" customWidth="1"/>
    <col min="15" max="16" width="12.7109375" style="170" customWidth="1"/>
    <col min="17" max="16384" width="11.42578125" style="16"/>
  </cols>
  <sheetData>
    <row r="2" spans="1:18" ht="46.5" customHeight="1" x14ac:dyDescent="0.25">
      <c r="A2" s="404" t="s">
        <v>72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</row>
    <row r="3" spans="1:18" ht="24.75" customHeight="1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8" ht="24.75" customHeight="1" thickBot="1" x14ac:dyDescent="0.3">
      <c r="A4" s="125"/>
      <c r="B4" s="125"/>
      <c r="C4" s="407" t="s">
        <v>81</v>
      </c>
      <c r="D4" s="408"/>
      <c r="E4" s="408"/>
      <c r="F4" s="408"/>
      <c r="G4" s="408"/>
      <c r="H4" s="408"/>
      <c r="I4" s="408"/>
      <c r="J4" s="408"/>
      <c r="K4" s="409" t="s">
        <v>80</v>
      </c>
      <c r="L4" s="409"/>
      <c r="M4" s="409"/>
      <c r="N4" s="409"/>
      <c r="O4" s="409"/>
      <c r="P4" s="409"/>
      <c r="Q4" s="409"/>
      <c r="R4" s="410"/>
    </row>
    <row r="5" spans="1:18" ht="15.75" thickBot="1" x14ac:dyDescent="0.3">
      <c r="A5" s="125"/>
      <c r="B5" s="125"/>
      <c r="C5" s="412" t="s">
        <v>44</v>
      </c>
      <c r="D5" s="412"/>
      <c r="E5" s="412"/>
      <c r="F5" s="412"/>
      <c r="G5" s="413" t="s">
        <v>67</v>
      </c>
      <c r="H5" s="413"/>
      <c r="I5" s="405" t="s">
        <v>68</v>
      </c>
      <c r="J5" s="405"/>
      <c r="K5" s="414" t="s">
        <v>46</v>
      </c>
      <c r="L5" s="414"/>
      <c r="M5" s="414"/>
      <c r="N5" s="414"/>
      <c r="O5" s="411" t="s">
        <v>67</v>
      </c>
      <c r="P5" s="411"/>
      <c r="Q5" s="405" t="s">
        <v>68</v>
      </c>
      <c r="R5" s="405"/>
    </row>
    <row r="6" spans="1:18" ht="15.75" customHeight="1" x14ac:dyDescent="0.25">
      <c r="A6" s="125"/>
      <c r="B6" s="125"/>
      <c r="C6" s="146" t="s">
        <v>78</v>
      </c>
      <c r="D6" s="147" t="s">
        <v>11</v>
      </c>
      <c r="E6" s="148" t="s">
        <v>10</v>
      </c>
      <c r="F6" s="149" t="s">
        <v>17</v>
      </c>
      <c r="G6" s="208"/>
      <c r="H6" s="208"/>
      <c r="I6" s="209" t="s">
        <v>21</v>
      </c>
      <c r="J6" s="168"/>
      <c r="K6" s="157" t="s">
        <v>7</v>
      </c>
      <c r="L6" s="158" t="s">
        <v>8</v>
      </c>
      <c r="M6" s="159" t="s">
        <v>9</v>
      </c>
      <c r="N6" s="160" t="s">
        <v>14</v>
      </c>
      <c r="O6" s="172"/>
      <c r="P6" s="172"/>
      <c r="Q6" s="209" t="s">
        <v>57</v>
      </c>
      <c r="R6" s="168"/>
    </row>
    <row r="7" spans="1:18" ht="15.75" customHeight="1" thickBot="1" x14ac:dyDescent="0.3">
      <c r="A7" s="131" t="s">
        <v>60</v>
      </c>
      <c r="B7" s="135">
        <v>1</v>
      </c>
      <c r="C7" s="140" t="s">
        <v>78</v>
      </c>
      <c r="D7" s="22" t="s">
        <v>12</v>
      </c>
      <c r="E7" s="12"/>
      <c r="F7" s="138"/>
      <c r="G7" s="128" t="s">
        <v>20</v>
      </c>
      <c r="H7" s="151"/>
      <c r="I7" s="139" t="s">
        <v>21</v>
      </c>
      <c r="J7" s="138"/>
      <c r="K7" s="161" t="s">
        <v>12</v>
      </c>
      <c r="L7" s="38" t="s">
        <v>12</v>
      </c>
      <c r="M7" s="15"/>
      <c r="N7" s="162"/>
      <c r="O7" s="171"/>
      <c r="P7" s="165"/>
      <c r="Q7" s="152"/>
      <c r="R7" s="138"/>
    </row>
    <row r="8" spans="1:18" ht="15.75" customHeight="1" x14ac:dyDescent="0.25">
      <c r="A8" s="132" t="s">
        <v>61</v>
      </c>
      <c r="B8" s="136">
        <v>2</v>
      </c>
      <c r="C8" s="140" t="s">
        <v>78</v>
      </c>
      <c r="D8" s="22" t="s">
        <v>12</v>
      </c>
      <c r="E8" s="12"/>
      <c r="F8" s="138"/>
      <c r="G8" s="152"/>
      <c r="H8" s="151"/>
      <c r="I8" s="218" t="s">
        <v>77</v>
      </c>
      <c r="J8" s="138"/>
      <c r="K8" s="163"/>
      <c r="L8" s="15"/>
      <c r="M8" s="15"/>
      <c r="N8" s="162"/>
      <c r="O8" s="172" t="s">
        <v>36</v>
      </c>
      <c r="P8" s="156" t="s">
        <v>18</v>
      </c>
      <c r="Q8" s="152"/>
      <c r="R8" s="138"/>
    </row>
    <row r="9" spans="1:18" ht="15.75" customHeight="1" x14ac:dyDescent="0.25">
      <c r="A9" s="132" t="s">
        <v>62</v>
      </c>
      <c r="B9" s="136">
        <v>3</v>
      </c>
      <c r="C9" s="141"/>
      <c r="D9" s="34"/>
      <c r="E9" s="23" t="s">
        <v>12</v>
      </c>
      <c r="F9" s="185" t="s">
        <v>16</v>
      </c>
      <c r="G9" s="150" t="s">
        <v>19</v>
      </c>
      <c r="H9" s="153"/>
      <c r="I9" s="152"/>
      <c r="J9" s="138"/>
      <c r="K9" s="163"/>
      <c r="L9" s="15"/>
      <c r="M9" s="39" t="s">
        <v>12</v>
      </c>
      <c r="N9" s="164" t="s">
        <v>12</v>
      </c>
      <c r="O9" s="173"/>
      <c r="P9" s="174"/>
      <c r="Q9" s="152"/>
      <c r="R9" s="138"/>
    </row>
    <row r="10" spans="1:18" ht="15.75" customHeight="1" thickBot="1" x14ac:dyDescent="0.3">
      <c r="A10" s="132" t="s">
        <v>63</v>
      </c>
      <c r="B10" s="136">
        <v>4</v>
      </c>
      <c r="C10" s="141"/>
      <c r="D10" s="34"/>
      <c r="E10" s="23" t="s">
        <v>12</v>
      </c>
      <c r="F10" s="185" t="s">
        <v>16</v>
      </c>
      <c r="G10" s="207" t="s">
        <v>20</v>
      </c>
      <c r="H10" s="138"/>
      <c r="I10" s="152"/>
      <c r="J10" s="138"/>
      <c r="K10" s="163"/>
      <c r="L10" s="15"/>
      <c r="M10" s="39" t="s">
        <v>12</v>
      </c>
      <c r="N10" s="164" t="s">
        <v>12</v>
      </c>
      <c r="O10" s="175"/>
      <c r="P10" s="174"/>
      <c r="Q10" s="152"/>
      <c r="R10" s="138"/>
    </row>
    <row r="11" spans="1:18" ht="15.75" customHeight="1" thickBot="1" x14ac:dyDescent="0.3">
      <c r="A11" s="132" t="s">
        <v>64</v>
      </c>
      <c r="B11" s="136">
        <v>5</v>
      </c>
      <c r="C11" s="141"/>
      <c r="D11" s="34"/>
      <c r="E11" s="34"/>
      <c r="F11" s="34"/>
      <c r="G11" s="150" t="s">
        <v>19</v>
      </c>
      <c r="H11" s="36" t="s">
        <v>18</v>
      </c>
      <c r="I11" s="152"/>
      <c r="J11" s="138"/>
      <c r="K11" s="161" t="s">
        <v>12</v>
      </c>
      <c r="L11" s="38" t="s">
        <v>12</v>
      </c>
      <c r="M11" s="14"/>
      <c r="N11" s="165"/>
      <c r="O11" s="175"/>
      <c r="P11" s="165"/>
      <c r="Q11" s="213" t="s">
        <v>57</v>
      </c>
      <c r="R11" s="138"/>
    </row>
    <row r="12" spans="1:18" ht="15.75" customHeight="1" thickBot="1" x14ac:dyDescent="0.3">
      <c r="A12" s="132" t="s">
        <v>65</v>
      </c>
      <c r="B12" s="136">
        <v>6</v>
      </c>
      <c r="C12" s="140" t="s">
        <v>78</v>
      </c>
      <c r="D12" s="22" t="s">
        <v>12</v>
      </c>
      <c r="E12" s="12"/>
      <c r="F12" s="138"/>
      <c r="G12" s="152"/>
      <c r="H12" s="153"/>
      <c r="I12" s="218" t="s">
        <v>77</v>
      </c>
      <c r="J12" s="138"/>
      <c r="K12" s="161" t="s">
        <v>12</v>
      </c>
      <c r="L12" s="38" t="s">
        <v>12</v>
      </c>
      <c r="M12" s="14"/>
      <c r="N12" s="165"/>
      <c r="O12" s="175"/>
      <c r="P12" s="174"/>
      <c r="Q12" s="213" t="s">
        <v>57</v>
      </c>
      <c r="R12" s="138"/>
    </row>
    <row r="13" spans="1:18" ht="15.75" customHeight="1" thickBot="1" x14ac:dyDescent="0.3">
      <c r="A13" s="131" t="s">
        <v>66</v>
      </c>
      <c r="B13" s="135">
        <v>7</v>
      </c>
      <c r="C13" s="140" t="s">
        <v>78</v>
      </c>
      <c r="D13" s="22" t="s">
        <v>12</v>
      </c>
      <c r="E13" s="12"/>
      <c r="F13" s="138"/>
      <c r="G13" s="154"/>
      <c r="H13" s="151"/>
      <c r="I13" s="218" t="s">
        <v>77</v>
      </c>
      <c r="J13" s="138"/>
      <c r="K13" s="161" t="s">
        <v>12</v>
      </c>
      <c r="L13" s="38" t="s">
        <v>12</v>
      </c>
      <c r="M13" s="14"/>
      <c r="N13" s="165"/>
      <c r="O13" s="175"/>
      <c r="P13" s="165"/>
      <c r="Q13" s="213" t="s">
        <v>57</v>
      </c>
      <c r="R13" s="138"/>
    </row>
    <row r="14" spans="1:18" ht="15.75" customHeight="1" x14ac:dyDescent="0.25">
      <c r="A14" s="131" t="s">
        <v>60</v>
      </c>
      <c r="B14" s="135">
        <v>8</v>
      </c>
      <c r="C14" s="141"/>
      <c r="D14" s="22" t="s">
        <v>12</v>
      </c>
      <c r="E14" s="182" t="s">
        <v>10</v>
      </c>
      <c r="F14" s="185" t="s">
        <v>16</v>
      </c>
      <c r="G14" s="221" t="s">
        <v>86</v>
      </c>
      <c r="H14" s="182" t="s">
        <v>19</v>
      </c>
      <c r="I14" s="218" t="s">
        <v>90</v>
      </c>
      <c r="J14" s="138"/>
      <c r="K14" s="163"/>
      <c r="L14" s="15"/>
      <c r="M14" s="39" t="s">
        <v>12</v>
      </c>
      <c r="N14" s="164" t="s">
        <v>12</v>
      </c>
      <c r="O14" s="175"/>
      <c r="P14" s="165"/>
      <c r="Q14" s="152"/>
      <c r="R14" s="138"/>
    </row>
    <row r="15" spans="1:18" ht="15.75" customHeight="1" x14ac:dyDescent="0.25">
      <c r="A15" s="132" t="s">
        <v>61</v>
      </c>
      <c r="B15" s="136">
        <v>9</v>
      </c>
      <c r="C15" s="141"/>
      <c r="D15" s="224" t="s">
        <v>89</v>
      </c>
      <c r="E15" s="182" t="s">
        <v>10</v>
      </c>
      <c r="F15" s="185" t="s">
        <v>16</v>
      </c>
      <c r="G15" s="128" t="s">
        <v>20</v>
      </c>
      <c r="H15" s="153"/>
      <c r="I15" s="152"/>
      <c r="J15" s="138"/>
      <c r="K15" s="163"/>
      <c r="L15" s="15"/>
      <c r="M15" s="183" t="s">
        <v>70</v>
      </c>
      <c r="N15" s="164" t="s">
        <v>12</v>
      </c>
      <c r="O15" s="175"/>
      <c r="P15" s="177" t="s">
        <v>36</v>
      </c>
      <c r="Q15" s="152"/>
      <c r="R15" s="138"/>
    </row>
    <row r="16" spans="1:18" ht="15.75" customHeight="1" thickBot="1" x14ac:dyDescent="0.3">
      <c r="A16" s="132" t="s">
        <v>62</v>
      </c>
      <c r="B16" s="136">
        <v>10</v>
      </c>
      <c r="C16" s="141"/>
      <c r="D16" s="34"/>
      <c r="E16" s="182" t="s">
        <v>10</v>
      </c>
      <c r="F16" s="185" t="s">
        <v>16</v>
      </c>
      <c r="G16" s="128" t="s">
        <v>20</v>
      </c>
      <c r="H16" s="180" t="s">
        <v>69</v>
      </c>
      <c r="I16" s="152"/>
      <c r="J16" s="138"/>
      <c r="K16" s="163"/>
      <c r="L16" s="15"/>
      <c r="M16" s="15"/>
      <c r="N16" s="164" t="s">
        <v>12</v>
      </c>
      <c r="O16" s="176"/>
      <c r="P16" s="155" t="s">
        <v>19</v>
      </c>
      <c r="Q16" s="152"/>
      <c r="R16" s="138"/>
    </row>
    <row r="17" spans="1:20" ht="15.75" customHeight="1" thickBot="1" x14ac:dyDescent="0.3">
      <c r="A17" s="132" t="s">
        <v>63</v>
      </c>
      <c r="B17" s="136">
        <v>11</v>
      </c>
      <c r="C17" s="140" t="s">
        <v>78</v>
      </c>
      <c r="D17" s="22" t="s">
        <v>12</v>
      </c>
      <c r="E17" s="12"/>
      <c r="F17" s="138"/>
      <c r="G17" s="154"/>
      <c r="H17" s="153"/>
      <c r="I17" s="218" t="s">
        <v>77</v>
      </c>
      <c r="J17" s="138"/>
      <c r="K17" s="161" t="s">
        <v>12</v>
      </c>
      <c r="L17" s="182" t="s">
        <v>8</v>
      </c>
      <c r="M17" s="212" t="s">
        <v>82</v>
      </c>
      <c r="N17" s="165"/>
      <c r="O17" s="211" t="s">
        <v>79</v>
      </c>
      <c r="P17" s="156" t="s">
        <v>18</v>
      </c>
      <c r="Q17" s="152"/>
      <c r="R17" s="138"/>
    </row>
    <row r="18" spans="1:20" ht="15.75" customHeight="1" thickBot="1" x14ac:dyDescent="0.3">
      <c r="A18" s="132" t="s">
        <v>64</v>
      </c>
      <c r="B18" s="136">
        <v>12</v>
      </c>
      <c r="C18" s="140" t="s">
        <v>78</v>
      </c>
      <c r="D18" s="22" t="s">
        <v>12</v>
      </c>
      <c r="E18" s="12"/>
      <c r="F18" s="138"/>
      <c r="G18" s="154"/>
      <c r="H18" s="153"/>
      <c r="I18" s="218" t="s">
        <v>77</v>
      </c>
      <c r="J18" s="138"/>
      <c r="K18" s="161" t="s">
        <v>12</v>
      </c>
      <c r="L18" s="38" t="s">
        <v>12</v>
      </c>
      <c r="M18" s="14"/>
      <c r="N18" s="165"/>
      <c r="O18" s="175"/>
      <c r="P18" s="174"/>
      <c r="Q18" s="152"/>
      <c r="R18" s="138"/>
    </row>
    <row r="19" spans="1:20" ht="15.75" customHeight="1" x14ac:dyDescent="0.25">
      <c r="A19" s="132" t="s">
        <v>65</v>
      </c>
      <c r="B19" s="136">
        <v>13</v>
      </c>
      <c r="C19" s="140" t="s">
        <v>78</v>
      </c>
      <c r="D19" s="182" t="s">
        <v>11</v>
      </c>
      <c r="E19" s="12"/>
      <c r="F19" s="138"/>
      <c r="G19" s="128" t="s">
        <v>20</v>
      </c>
      <c r="H19" s="153"/>
      <c r="I19" s="218" t="s">
        <v>77</v>
      </c>
      <c r="J19" s="138"/>
      <c r="K19" s="163"/>
      <c r="L19" s="15"/>
      <c r="M19" s="14"/>
      <c r="N19" s="165"/>
      <c r="O19" s="155" t="s">
        <v>19</v>
      </c>
      <c r="P19" s="177" t="s">
        <v>36</v>
      </c>
      <c r="Q19" s="152"/>
      <c r="R19" s="138"/>
    </row>
    <row r="20" spans="1:20" ht="15.75" customHeight="1" x14ac:dyDescent="0.25">
      <c r="A20" s="131" t="s">
        <v>66</v>
      </c>
      <c r="B20" s="135">
        <v>14</v>
      </c>
      <c r="C20" s="141"/>
      <c r="D20" s="34"/>
      <c r="E20" s="185" t="s">
        <v>16</v>
      </c>
      <c r="F20" s="185" t="s">
        <v>16</v>
      </c>
      <c r="G20" s="36" t="s">
        <v>18</v>
      </c>
      <c r="H20" s="153"/>
      <c r="I20" s="152"/>
      <c r="J20" s="138"/>
      <c r="K20" s="163"/>
      <c r="L20" s="15"/>
      <c r="M20" s="39" t="s">
        <v>12</v>
      </c>
      <c r="N20" s="164" t="s">
        <v>12</v>
      </c>
      <c r="O20" s="175"/>
      <c r="P20" s="174"/>
      <c r="Q20" s="152"/>
      <c r="R20" s="138"/>
    </row>
    <row r="21" spans="1:20" ht="15.75" customHeight="1" thickBot="1" x14ac:dyDescent="0.3">
      <c r="A21" s="131" t="s">
        <v>60</v>
      </c>
      <c r="B21" s="135">
        <v>15</v>
      </c>
      <c r="C21" s="141"/>
      <c r="D21" s="34"/>
      <c r="E21" s="185" t="s">
        <v>16</v>
      </c>
      <c r="F21" s="185" t="s">
        <v>16</v>
      </c>
      <c r="G21" s="36" t="s">
        <v>18</v>
      </c>
      <c r="H21" s="153"/>
      <c r="I21" s="152"/>
      <c r="J21" s="138"/>
      <c r="K21" s="163"/>
      <c r="L21" s="15"/>
      <c r="M21" s="39" t="s">
        <v>12</v>
      </c>
      <c r="N21" s="164" t="s">
        <v>12</v>
      </c>
      <c r="O21" s="175"/>
      <c r="P21" s="165"/>
      <c r="Q21" s="152"/>
      <c r="R21" s="138"/>
    </row>
    <row r="22" spans="1:20" ht="15.75" customHeight="1" thickBot="1" x14ac:dyDescent="0.3">
      <c r="A22" s="132" t="s">
        <v>61</v>
      </c>
      <c r="B22" s="136">
        <v>16</v>
      </c>
      <c r="C22" s="141"/>
      <c r="D22" s="34"/>
      <c r="E22" s="34"/>
      <c r="F22" s="34"/>
      <c r="G22" s="36" t="s">
        <v>18</v>
      </c>
      <c r="H22" s="153"/>
      <c r="I22" s="152"/>
      <c r="J22" s="138"/>
      <c r="K22" s="210" t="s">
        <v>83</v>
      </c>
      <c r="L22" s="38" t="s">
        <v>12</v>
      </c>
      <c r="M22" s="14"/>
      <c r="N22" s="165"/>
      <c r="O22" s="172" t="s">
        <v>36</v>
      </c>
      <c r="P22" s="174"/>
      <c r="Q22" s="213" t="s">
        <v>57</v>
      </c>
      <c r="R22" s="138"/>
    </row>
    <row r="23" spans="1:20" ht="15.75" customHeight="1" thickBot="1" x14ac:dyDescent="0.3">
      <c r="A23" s="132" t="s">
        <v>62</v>
      </c>
      <c r="B23" s="136">
        <v>17</v>
      </c>
      <c r="C23" s="140" t="s">
        <v>78</v>
      </c>
      <c r="D23" s="182" t="s">
        <v>11</v>
      </c>
      <c r="E23" s="12"/>
      <c r="F23" s="138"/>
      <c r="G23" s="128" t="s">
        <v>20</v>
      </c>
      <c r="H23" s="153"/>
      <c r="I23" s="218" t="s">
        <v>77</v>
      </c>
      <c r="J23" s="138"/>
      <c r="K23" s="210" t="s">
        <v>83</v>
      </c>
      <c r="L23" s="38" t="s">
        <v>12</v>
      </c>
      <c r="M23" s="14"/>
      <c r="N23" s="165"/>
      <c r="O23" s="172" t="s">
        <v>36</v>
      </c>
      <c r="P23" s="174"/>
      <c r="Q23" s="213" t="s">
        <v>57</v>
      </c>
      <c r="R23" s="138"/>
    </row>
    <row r="24" spans="1:20" ht="15.75" customHeight="1" thickBot="1" x14ac:dyDescent="0.3">
      <c r="A24" s="132" t="s">
        <v>63</v>
      </c>
      <c r="B24" s="136">
        <v>18</v>
      </c>
      <c r="C24" s="140" t="s">
        <v>78</v>
      </c>
      <c r="D24" s="182" t="s">
        <v>11</v>
      </c>
      <c r="E24" s="12"/>
      <c r="F24" s="138"/>
      <c r="G24" s="128" t="s">
        <v>20</v>
      </c>
      <c r="H24" s="153"/>
      <c r="I24" s="218" t="s">
        <v>77</v>
      </c>
      <c r="J24" s="138"/>
      <c r="K24" s="161" t="s">
        <v>12</v>
      </c>
      <c r="L24" s="38" t="s">
        <v>12</v>
      </c>
      <c r="M24" s="14"/>
      <c r="N24" s="165"/>
      <c r="O24" s="175"/>
      <c r="P24" s="174"/>
      <c r="Q24" s="213" t="s">
        <v>57</v>
      </c>
      <c r="R24" s="138"/>
      <c r="T24" s="127"/>
    </row>
    <row r="25" spans="1:20" ht="15.75" customHeight="1" thickBot="1" x14ac:dyDescent="0.3">
      <c r="A25" s="132" t="s">
        <v>64</v>
      </c>
      <c r="B25" s="136">
        <v>19</v>
      </c>
      <c r="C25" s="141"/>
      <c r="D25" s="34"/>
      <c r="E25" s="185" t="s">
        <v>16</v>
      </c>
      <c r="F25" s="185" t="s">
        <v>16</v>
      </c>
      <c r="G25" s="128" t="s">
        <v>20</v>
      </c>
      <c r="H25" s="213" t="s">
        <v>57</v>
      </c>
      <c r="I25" s="218" t="s">
        <v>77</v>
      </c>
      <c r="J25" s="138"/>
      <c r="K25" s="163"/>
      <c r="L25" s="15"/>
      <c r="M25" s="39" t="s">
        <v>12</v>
      </c>
      <c r="N25" s="164" t="s">
        <v>12</v>
      </c>
      <c r="O25" s="175"/>
      <c r="P25" s="165"/>
      <c r="Q25" s="152"/>
      <c r="R25" s="138"/>
    </row>
    <row r="26" spans="1:20" ht="15.75" customHeight="1" thickBot="1" x14ac:dyDescent="0.3">
      <c r="A26" s="132" t="s">
        <v>65</v>
      </c>
      <c r="B26" s="136">
        <v>20</v>
      </c>
      <c r="C26" s="141"/>
      <c r="D26" s="34"/>
      <c r="E26" s="185" t="s">
        <v>16</v>
      </c>
      <c r="F26" s="185" t="s">
        <v>16</v>
      </c>
      <c r="G26" s="36" t="s">
        <v>19</v>
      </c>
      <c r="H26" s="213" t="s">
        <v>57</v>
      </c>
      <c r="I26" s="152"/>
      <c r="J26" s="138"/>
      <c r="K26" s="163"/>
      <c r="L26" s="15"/>
      <c r="M26" s="39" t="s">
        <v>12</v>
      </c>
      <c r="N26" s="164" t="s">
        <v>12</v>
      </c>
      <c r="O26" s="175"/>
      <c r="P26" s="174"/>
      <c r="Q26" s="152"/>
      <c r="R26" s="138"/>
    </row>
    <row r="27" spans="1:20" ht="15.75" customHeight="1" thickBot="1" x14ac:dyDescent="0.3">
      <c r="A27" s="131" t="s">
        <v>66</v>
      </c>
      <c r="B27" s="135">
        <v>21</v>
      </c>
      <c r="C27" s="141"/>
      <c r="D27" s="34"/>
      <c r="E27" s="185" t="s">
        <v>16</v>
      </c>
      <c r="F27" s="185" t="s">
        <v>16</v>
      </c>
      <c r="G27" s="36" t="s">
        <v>19</v>
      </c>
      <c r="H27" s="213" t="s">
        <v>57</v>
      </c>
      <c r="I27" s="152"/>
      <c r="J27" s="138"/>
      <c r="K27" s="163"/>
      <c r="L27" s="15"/>
      <c r="M27" s="39" t="s">
        <v>12</v>
      </c>
      <c r="N27" s="164" t="s">
        <v>12</v>
      </c>
      <c r="O27" s="175"/>
      <c r="P27" s="174"/>
      <c r="Q27" s="152"/>
      <c r="R27" s="138"/>
    </row>
    <row r="28" spans="1:20" ht="15.75" customHeight="1" thickBot="1" x14ac:dyDescent="0.3">
      <c r="A28" s="131" t="s">
        <v>60</v>
      </c>
      <c r="B28" s="135">
        <v>22</v>
      </c>
      <c r="C28" s="140" t="s">
        <v>78</v>
      </c>
      <c r="D28" s="34"/>
      <c r="E28" s="12"/>
      <c r="F28" s="138"/>
      <c r="G28" s="36" t="s">
        <v>18</v>
      </c>
      <c r="H28" s="138"/>
      <c r="I28" s="218" t="s">
        <v>77</v>
      </c>
      <c r="J28" s="138"/>
      <c r="K28" s="161" t="s">
        <v>12</v>
      </c>
      <c r="L28" s="38" t="s">
        <v>12</v>
      </c>
      <c r="M28" s="14"/>
      <c r="N28" s="165"/>
      <c r="O28" s="175"/>
      <c r="P28" s="174"/>
      <c r="Q28" s="152"/>
      <c r="R28" s="138"/>
    </row>
    <row r="29" spans="1:20" ht="15.75" customHeight="1" thickBot="1" x14ac:dyDescent="0.3">
      <c r="A29" s="132" t="s">
        <v>61</v>
      </c>
      <c r="B29" s="136">
        <v>23</v>
      </c>
      <c r="C29" s="140" t="s">
        <v>78</v>
      </c>
      <c r="D29" s="22" t="s">
        <v>92</v>
      </c>
      <c r="E29" s="12"/>
      <c r="F29" s="138"/>
      <c r="G29" s="225" t="s">
        <v>20</v>
      </c>
      <c r="H29" s="138"/>
      <c r="I29" s="218" t="s">
        <v>77</v>
      </c>
      <c r="J29" s="138"/>
      <c r="K29" s="161" t="s">
        <v>12</v>
      </c>
      <c r="L29" s="38" t="s">
        <v>12</v>
      </c>
      <c r="M29" s="14"/>
      <c r="N29" s="165"/>
      <c r="O29" s="175"/>
      <c r="P29" s="174"/>
      <c r="Q29" s="152"/>
      <c r="R29" s="138"/>
    </row>
    <row r="30" spans="1:20" ht="15.75" customHeight="1" thickBot="1" x14ac:dyDescent="0.3">
      <c r="A30" s="132" t="s">
        <v>62</v>
      </c>
      <c r="B30" s="136">
        <v>24</v>
      </c>
      <c r="C30" s="140" t="s">
        <v>78</v>
      </c>
      <c r="D30" s="22" t="s">
        <v>92</v>
      </c>
      <c r="E30" s="12"/>
      <c r="F30" s="138"/>
      <c r="G30" s="225" t="s">
        <v>20</v>
      </c>
      <c r="H30" s="153"/>
      <c r="I30" s="218" t="s">
        <v>77</v>
      </c>
      <c r="J30" s="138"/>
      <c r="K30" s="163"/>
      <c r="L30" s="15"/>
      <c r="M30" s="14"/>
      <c r="N30" s="165"/>
      <c r="O30" s="172" t="s">
        <v>36</v>
      </c>
      <c r="P30" s="156" t="s">
        <v>18</v>
      </c>
      <c r="Q30" s="214" t="s">
        <v>57</v>
      </c>
      <c r="R30" s="214" t="s">
        <v>84</v>
      </c>
    </row>
    <row r="31" spans="1:20" ht="15.75" customHeight="1" x14ac:dyDescent="0.25">
      <c r="A31" s="132" t="s">
        <v>63</v>
      </c>
      <c r="B31" s="136">
        <v>25</v>
      </c>
      <c r="C31" s="141"/>
      <c r="D31" s="22" t="s">
        <v>92</v>
      </c>
      <c r="E31" s="185" t="s">
        <v>16</v>
      </c>
      <c r="F31" s="185" t="s">
        <v>16</v>
      </c>
      <c r="G31" s="154" t="s">
        <v>93</v>
      </c>
      <c r="H31" s="213" t="s">
        <v>57</v>
      </c>
      <c r="I31" s="152"/>
      <c r="J31" s="138"/>
      <c r="K31" s="163"/>
      <c r="L31" s="15"/>
      <c r="M31" s="39" t="s">
        <v>12</v>
      </c>
      <c r="N31" s="164" t="s">
        <v>12</v>
      </c>
      <c r="O31" s="175"/>
      <c r="P31" s="174"/>
      <c r="Q31" s="138"/>
      <c r="R31" s="138"/>
    </row>
    <row r="32" spans="1:20" ht="15.75" customHeight="1" thickBot="1" x14ac:dyDescent="0.3">
      <c r="A32" s="133" t="s">
        <v>64</v>
      </c>
      <c r="B32" s="136">
        <v>26</v>
      </c>
      <c r="C32" s="141"/>
      <c r="D32" s="22" t="s">
        <v>92</v>
      </c>
      <c r="E32" s="185" t="s">
        <v>16</v>
      </c>
      <c r="F32" s="185" t="s">
        <v>16</v>
      </c>
      <c r="G32" s="154" t="s">
        <v>93</v>
      </c>
      <c r="H32" s="36" t="s">
        <v>19</v>
      </c>
      <c r="I32" s="152"/>
      <c r="J32" s="138"/>
      <c r="K32" s="163"/>
      <c r="L32" s="15"/>
      <c r="M32" s="39" t="s">
        <v>12</v>
      </c>
      <c r="N32" s="164" t="s">
        <v>12</v>
      </c>
      <c r="O32" s="175"/>
      <c r="P32" s="174"/>
      <c r="Q32" s="138"/>
      <c r="R32" s="138"/>
    </row>
    <row r="33" spans="1:18" ht="15.75" customHeight="1" thickBot="1" x14ac:dyDescent="0.3">
      <c r="A33" s="132" t="s">
        <v>65</v>
      </c>
      <c r="B33" s="136">
        <v>27</v>
      </c>
      <c r="C33" s="141"/>
      <c r="D33" s="22" t="s">
        <v>92</v>
      </c>
      <c r="E33" s="34"/>
      <c r="F33" s="34"/>
      <c r="G33" s="36" t="s">
        <v>19</v>
      </c>
      <c r="H33" s="213" t="s">
        <v>57</v>
      </c>
      <c r="I33" s="152"/>
      <c r="J33" s="138"/>
      <c r="K33" s="183" t="s">
        <v>70</v>
      </c>
      <c r="L33" s="38" t="s">
        <v>12</v>
      </c>
      <c r="M33" s="14"/>
      <c r="N33" s="165"/>
      <c r="O33" s="172" t="s">
        <v>36</v>
      </c>
      <c r="P33" s="174"/>
      <c r="Q33" s="152"/>
      <c r="R33" s="138"/>
    </row>
    <row r="34" spans="1:18" ht="15.75" customHeight="1" thickBot="1" x14ac:dyDescent="0.3">
      <c r="A34" s="131" t="s">
        <v>66</v>
      </c>
      <c r="B34" s="137">
        <v>28</v>
      </c>
      <c r="C34" s="140" t="s">
        <v>78</v>
      </c>
      <c r="D34" s="22" t="s">
        <v>92</v>
      </c>
      <c r="E34" s="12"/>
      <c r="F34" s="138"/>
      <c r="G34" s="152"/>
      <c r="H34" s="225" t="s">
        <v>20</v>
      </c>
      <c r="I34" s="218" t="s">
        <v>77</v>
      </c>
      <c r="J34" s="138"/>
      <c r="K34" s="161" t="s">
        <v>12</v>
      </c>
      <c r="L34" s="38" t="s">
        <v>12</v>
      </c>
      <c r="M34" s="14"/>
      <c r="N34" s="165"/>
      <c r="O34" s="175"/>
      <c r="P34" s="174"/>
      <c r="Q34" s="152"/>
      <c r="R34" s="138"/>
    </row>
    <row r="35" spans="1:18" ht="15.75" customHeight="1" x14ac:dyDescent="0.25">
      <c r="A35" s="131" t="s">
        <v>60</v>
      </c>
      <c r="B35" s="135">
        <v>29</v>
      </c>
      <c r="C35" s="140" t="s">
        <v>78</v>
      </c>
      <c r="D35" s="22" t="s">
        <v>92</v>
      </c>
      <c r="E35" s="12"/>
      <c r="F35" s="138"/>
      <c r="G35" s="152"/>
      <c r="H35" s="36" t="s">
        <v>19</v>
      </c>
      <c r="I35" s="218" t="s">
        <v>77</v>
      </c>
      <c r="J35" s="138"/>
      <c r="K35" s="161" t="s">
        <v>12</v>
      </c>
      <c r="L35" s="38" t="s">
        <v>12</v>
      </c>
      <c r="M35" s="12"/>
      <c r="N35" s="138"/>
      <c r="O35" s="175"/>
      <c r="P35" s="165"/>
      <c r="Q35" s="152"/>
      <c r="R35" s="138"/>
    </row>
    <row r="36" spans="1:18" ht="15.75" customHeight="1" thickBot="1" x14ac:dyDescent="0.3">
      <c r="A36" s="132" t="s">
        <v>61</v>
      </c>
      <c r="B36" s="136">
        <v>30</v>
      </c>
      <c r="C36" s="141"/>
      <c r="D36" s="141"/>
      <c r="E36" s="185" t="s">
        <v>16</v>
      </c>
      <c r="F36" s="185" t="s">
        <v>16</v>
      </c>
      <c r="G36" s="154" t="s">
        <v>93</v>
      </c>
      <c r="H36" s="36" t="s">
        <v>19</v>
      </c>
      <c r="I36" s="152"/>
      <c r="J36" s="138"/>
      <c r="K36" s="163"/>
      <c r="L36" s="15"/>
      <c r="M36" s="39" t="s">
        <v>12</v>
      </c>
      <c r="N36" s="164" t="s">
        <v>12</v>
      </c>
      <c r="O36" s="175"/>
      <c r="P36" s="174"/>
      <c r="Q36" s="152"/>
      <c r="R36" s="138"/>
    </row>
    <row r="37" spans="1:18" ht="15.75" customHeight="1" thickBot="1" x14ac:dyDescent="0.3">
      <c r="A37" s="132" t="s">
        <v>62</v>
      </c>
      <c r="B37" s="136">
        <v>31</v>
      </c>
      <c r="C37" s="142"/>
      <c r="D37" s="143"/>
      <c r="E37" s="185" t="s">
        <v>16</v>
      </c>
      <c r="F37" s="185" t="s">
        <v>16</v>
      </c>
      <c r="G37" s="213" t="s">
        <v>57</v>
      </c>
      <c r="H37" s="156" t="s">
        <v>18</v>
      </c>
      <c r="I37" s="169"/>
      <c r="J37" s="145"/>
      <c r="K37" s="142"/>
      <c r="L37" s="143"/>
      <c r="M37" s="144" t="s">
        <v>12</v>
      </c>
      <c r="N37" s="166" t="s">
        <v>12</v>
      </c>
      <c r="O37" s="178"/>
      <c r="P37" s="179"/>
      <c r="Q37" s="169"/>
      <c r="R37" s="145"/>
    </row>
    <row r="38" spans="1:18" ht="15.75" customHeight="1" x14ac:dyDescent="0.25">
      <c r="A38" s="127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Q38" s="127"/>
    </row>
    <row r="39" spans="1:18" ht="15.75" customHeight="1" x14ac:dyDescent="0.25">
      <c r="A39" s="126"/>
      <c r="B39" s="126"/>
      <c r="C39" s="374" t="s">
        <v>29</v>
      </c>
      <c r="D39" s="374"/>
      <c r="E39" s="36" t="s">
        <v>19</v>
      </c>
      <c r="F39" s="36" t="s">
        <v>18</v>
      </c>
      <c r="G39" s="37" t="s">
        <v>20</v>
      </c>
      <c r="H39" s="36" t="s">
        <v>28</v>
      </c>
      <c r="J39" s="127"/>
    </row>
    <row r="40" spans="1:18" ht="15.75" customHeight="1" x14ac:dyDescent="0.25">
      <c r="A40" s="126"/>
      <c r="B40" s="126"/>
      <c r="C40" s="406" t="s">
        <v>68</v>
      </c>
      <c r="D40" s="406"/>
      <c r="E40" s="134" t="s">
        <v>57</v>
      </c>
      <c r="F40" s="134" t="s">
        <v>21</v>
      </c>
    </row>
    <row r="41" spans="1:18" ht="15.75" customHeight="1" x14ac:dyDescent="0.25">
      <c r="A41" s="126"/>
      <c r="B41" s="126"/>
      <c r="C41" s="223" t="s">
        <v>87</v>
      </c>
      <c r="D41" s="222" t="s">
        <v>88</v>
      </c>
      <c r="E41" s="16" t="s">
        <v>91</v>
      </c>
      <c r="J41" s="33"/>
      <c r="K41" s="33"/>
      <c r="L41" s="33"/>
      <c r="M41" s="33"/>
      <c r="N41" s="33"/>
    </row>
    <row r="42" spans="1:18" x14ac:dyDescent="0.25">
      <c r="C42" s="185" t="s">
        <v>16</v>
      </c>
    </row>
    <row r="43" spans="1:18" x14ac:dyDescent="0.25">
      <c r="C43" s="124" t="s">
        <v>32</v>
      </c>
      <c r="D43" s="127"/>
      <c r="E43" s="127"/>
      <c r="F43" s="127"/>
      <c r="G43" s="19"/>
      <c r="H43" s="19"/>
    </row>
    <row r="44" spans="1:18" ht="15.75" x14ac:dyDescent="0.25">
      <c r="C44" s="182" t="s">
        <v>15</v>
      </c>
      <c r="D44" s="190" t="s">
        <v>71</v>
      </c>
      <c r="E44" s="191"/>
      <c r="F44" s="192"/>
      <c r="I44" s="18"/>
    </row>
    <row r="45" spans="1:18" x14ac:dyDescent="0.25">
      <c r="C45" s="181" t="s">
        <v>69</v>
      </c>
      <c r="D45" s="186" t="s">
        <v>73</v>
      </c>
      <c r="E45" s="186"/>
      <c r="F45" s="187"/>
      <c r="H45" s="170"/>
      <c r="I45" s="170"/>
    </row>
    <row r="46" spans="1:18" x14ac:dyDescent="0.25">
      <c r="C46" s="183" t="s">
        <v>70</v>
      </c>
      <c r="D46" s="188" t="s">
        <v>74</v>
      </c>
      <c r="E46" s="188"/>
      <c r="F46" s="189"/>
    </row>
  </sheetData>
  <mergeCells count="11">
    <mergeCell ref="A2:R2"/>
    <mergeCell ref="Q5:R5"/>
    <mergeCell ref="C40:D40"/>
    <mergeCell ref="I5:J5"/>
    <mergeCell ref="C4:J4"/>
    <mergeCell ref="K4:R4"/>
    <mergeCell ref="O5:P5"/>
    <mergeCell ref="C39:D39"/>
    <mergeCell ref="C5:F5"/>
    <mergeCell ref="G5:H5"/>
    <mergeCell ref="K5:N5"/>
  </mergeCells>
  <pageMargins left="0.7" right="0.7" top="0.75" bottom="0.75" header="0.3" footer="0.3"/>
  <pageSetup paperSize="8" scale="9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2:T45"/>
  <sheetViews>
    <sheetView topLeftCell="A23" zoomScale="90" zoomScaleNormal="90" workbookViewId="0">
      <selection activeCell="T26" sqref="T26"/>
    </sheetView>
  </sheetViews>
  <sheetFormatPr baseColWidth="10" defaultColWidth="11.42578125" defaultRowHeight="15" x14ac:dyDescent="0.25"/>
  <cols>
    <col min="1" max="2" width="3.5703125" style="130" customWidth="1"/>
    <col min="3" max="4" width="11.42578125" style="127" customWidth="1"/>
    <col min="5" max="6" width="11.42578125" style="127"/>
    <col min="7" max="10" width="12.7109375" style="127" customWidth="1"/>
    <col min="11" max="12" width="11.42578125" style="127" customWidth="1"/>
    <col min="13" max="14" width="12.7109375" style="127" customWidth="1"/>
    <col min="15" max="16" width="12.7109375" style="170" customWidth="1"/>
    <col min="17" max="16384" width="11.42578125" style="127"/>
  </cols>
  <sheetData>
    <row r="2" spans="1:20" ht="46.5" customHeight="1" x14ac:dyDescent="0.25">
      <c r="A2" s="404" t="s">
        <v>76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</row>
    <row r="3" spans="1:20" ht="24.75" customHeight="1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20" ht="24.75" customHeight="1" thickBot="1" x14ac:dyDescent="0.3">
      <c r="A4" s="125"/>
      <c r="B4" s="125"/>
      <c r="C4" s="407" t="s">
        <v>81</v>
      </c>
      <c r="D4" s="408"/>
      <c r="E4" s="408"/>
      <c r="F4" s="408"/>
      <c r="G4" s="408"/>
      <c r="H4" s="408"/>
      <c r="I4" s="408"/>
      <c r="J4" s="408"/>
      <c r="K4" s="409" t="s">
        <v>85</v>
      </c>
      <c r="L4" s="409"/>
      <c r="M4" s="409"/>
      <c r="N4" s="409"/>
      <c r="O4" s="409"/>
      <c r="P4" s="409"/>
      <c r="Q4" s="409"/>
      <c r="R4" s="410"/>
    </row>
    <row r="5" spans="1:20" ht="15.75" thickBot="1" x14ac:dyDescent="0.3">
      <c r="A5" s="125"/>
      <c r="B5" s="125"/>
      <c r="C5" s="412" t="s">
        <v>44</v>
      </c>
      <c r="D5" s="412"/>
      <c r="E5" s="412"/>
      <c r="F5" s="412"/>
      <c r="G5" s="413" t="s">
        <v>67</v>
      </c>
      <c r="H5" s="413"/>
      <c r="I5" s="405" t="s">
        <v>68</v>
      </c>
      <c r="J5" s="405"/>
      <c r="K5" s="414" t="s">
        <v>46</v>
      </c>
      <c r="L5" s="414"/>
      <c r="M5" s="414"/>
      <c r="N5" s="414"/>
      <c r="O5" s="411" t="s">
        <v>67</v>
      </c>
      <c r="P5" s="411"/>
      <c r="Q5" s="405" t="s">
        <v>68</v>
      </c>
      <c r="R5" s="405"/>
    </row>
    <row r="6" spans="1:20" ht="15.75" customHeight="1" x14ac:dyDescent="0.25">
      <c r="A6" s="125"/>
      <c r="B6" s="125"/>
      <c r="C6" s="146" t="s">
        <v>78</v>
      </c>
      <c r="D6" s="147" t="s">
        <v>11</v>
      </c>
      <c r="E6" s="148" t="s">
        <v>10</v>
      </c>
      <c r="F6" s="149" t="s">
        <v>17</v>
      </c>
      <c r="G6" s="36"/>
      <c r="H6" s="36"/>
      <c r="I6" s="215" t="s">
        <v>21</v>
      </c>
      <c r="J6" s="217" t="s">
        <v>57</v>
      </c>
      <c r="K6" s="157" t="s">
        <v>7</v>
      </c>
      <c r="L6" s="158" t="s">
        <v>8</v>
      </c>
      <c r="M6" s="159" t="s">
        <v>9</v>
      </c>
      <c r="N6" s="160" t="s">
        <v>14</v>
      </c>
      <c r="O6" s="36"/>
      <c r="P6" s="36"/>
      <c r="Q6" s="168"/>
      <c r="R6" s="168"/>
    </row>
    <row r="7" spans="1:20" ht="15.75" customHeight="1" x14ac:dyDescent="0.25">
      <c r="A7" s="193" t="s">
        <v>63</v>
      </c>
      <c r="B7" s="199">
        <v>1</v>
      </c>
      <c r="C7" s="12"/>
      <c r="D7" s="12"/>
      <c r="E7" s="185" t="s">
        <v>16</v>
      </c>
      <c r="F7" s="185" t="s">
        <v>16</v>
      </c>
      <c r="G7" s="232" t="s">
        <v>20</v>
      </c>
      <c r="H7" s="233" t="s">
        <v>19</v>
      </c>
      <c r="I7" s="152"/>
      <c r="J7" s="138"/>
      <c r="K7" s="162"/>
      <c r="L7" s="226" t="s">
        <v>94</v>
      </c>
      <c r="M7" s="164" t="s">
        <v>12</v>
      </c>
      <c r="N7" s="164" t="s">
        <v>12</v>
      </c>
      <c r="O7" s="152"/>
      <c r="P7" s="152"/>
      <c r="Q7" s="152"/>
      <c r="R7" s="138"/>
    </row>
    <row r="8" spans="1:20" ht="15.75" customHeight="1" thickBot="1" x14ac:dyDescent="0.3">
      <c r="A8" s="193" t="s">
        <v>64</v>
      </c>
      <c r="B8" s="199">
        <v>2</v>
      </c>
      <c r="C8" s="140" t="s">
        <v>78</v>
      </c>
      <c r="D8" s="22" t="s">
        <v>12</v>
      </c>
      <c r="E8" s="185" t="s">
        <v>16</v>
      </c>
      <c r="F8" s="185" t="s">
        <v>16</v>
      </c>
      <c r="G8" s="151"/>
      <c r="H8" s="151"/>
      <c r="I8" s="220" t="s">
        <v>21</v>
      </c>
      <c r="J8" s="138"/>
      <c r="K8" s="38" t="s">
        <v>12</v>
      </c>
      <c r="L8" s="226" t="s">
        <v>94</v>
      </c>
      <c r="M8" s="162"/>
      <c r="N8" s="162"/>
      <c r="O8" s="152"/>
      <c r="P8" s="228" t="s">
        <v>96</v>
      </c>
      <c r="Q8" s="152"/>
      <c r="R8" s="138"/>
    </row>
    <row r="9" spans="1:20" ht="15.75" customHeight="1" x14ac:dyDescent="0.25">
      <c r="A9" s="193" t="s">
        <v>65</v>
      </c>
      <c r="B9" s="199">
        <v>3</v>
      </c>
      <c r="C9" s="140" t="s">
        <v>78</v>
      </c>
      <c r="D9" s="22" t="s">
        <v>12</v>
      </c>
      <c r="E9" s="185" t="s">
        <v>16</v>
      </c>
      <c r="F9" s="185" t="s">
        <v>16</v>
      </c>
      <c r="G9" s="151"/>
      <c r="H9" s="151"/>
      <c r="I9" s="220" t="s">
        <v>21</v>
      </c>
      <c r="J9" s="217" t="s">
        <v>57</v>
      </c>
      <c r="K9" s="38" t="s">
        <v>97</v>
      </c>
      <c r="L9" s="226" t="s">
        <v>94</v>
      </c>
      <c r="M9" s="162"/>
      <c r="N9" s="162"/>
      <c r="O9" s="231" t="s">
        <v>18</v>
      </c>
      <c r="P9" s="228" t="s">
        <v>96</v>
      </c>
      <c r="Q9" s="152"/>
      <c r="R9" s="138"/>
    </row>
    <row r="10" spans="1:20" ht="15.75" customHeight="1" thickBot="1" x14ac:dyDescent="0.3">
      <c r="A10" s="200" t="s">
        <v>66</v>
      </c>
      <c r="B10" s="201">
        <v>4</v>
      </c>
      <c r="C10" s="140" t="s">
        <v>78</v>
      </c>
      <c r="D10" s="22" t="s">
        <v>12</v>
      </c>
      <c r="E10" s="185" t="s">
        <v>16</v>
      </c>
      <c r="F10" s="185" t="s">
        <v>16</v>
      </c>
      <c r="G10" s="151"/>
      <c r="H10" s="227" t="s">
        <v>28</v>
      </c>
      <c r="I10" s="220" t="s">
        <v>21</v>
      </c>
      <c r="J10" s="138"/>
      <c r="K10" s="162"/>
      <c r="L10" s="226" t="s">
        <v>94</v>
      </c>
      <c r="M10" s="162"/>
      <c r="N10" s="162"/>
      <c r="O10" s="36" t="s">
        <v>36</v>
      </c>
      <c r="P10" s="228" t="s">
        <v>96</v>
      </c>
      <c r="Q10" s="152"/>
      <c r="R10" s="138"/>
      <c r="T10" s="194"/>
    </row>
    <row r="11" spans="1:20" ht="15.75" customHeight="1" thickBot="1" x14ac:dyDescent="0.3">
      <c r="A11" s="200" t="s">
        <v>60</v>
      </c>
      <c r="B11" s="201">
        <v>5</v>
      </c>
      <c r="C11" s="12"/>
      <c r="D11" s="12"/>
      <c r="E11" s="185" t="s">
        <v>16</v>
      </c>
      <c r="F11" s="185" t="s">
        <v>16</v>
      </c>
      <c r="G11" s="152"/>
      <c r="H11" s="233" t="s">
        <v>19</v>
      </c>
      <c r="I11" s="152"/>
      <c r="J11" s="217" t="s">
        <v>57</v>
      </c>
      <c r="K11" s="162"/>
      <c r="L11" s="226" t="s">
        <v>94</v>
      </c>
      <c r="M11" s="164" t="s">
        <v>12</v>
      </c>
      <c r="N11" s="164" t="s">
        <v>12</v>
      </c>
      <c r="O11" s="152"/>
      <c r="P11" s="152"/>
      <c r="Q11" s="152"/>
      <c r="R11" s="138"/>
      <c r="T11" s="194"/>
    </row>
    <row r="12" spans="1:20" ht="15.75" customHeight="1" x14ac:dyDescent="0.25">
      <c r="A12" s="193" t="s">
        <v>61</v>
      </c>
      <c r="B12" s="199">
        <v>6</v>
      </c>
      <c r="C12" s="12"/>
      <c r="D12" s="12"/>
      <c r="E12" s="185" t="s">
        <v>16</v>
      </c>
      <c r="F12" s="185" t="s">
        <v>16</v>
      </c>
      <c r="G12" s="231" t="s">
        <v>18</v>
      </c>
      <c r="H12" s="152"/>
      <c r="I12" s="152"/>
      <c r="J12" s="217" t="s">
        <v>57</v>
      </c>
      <c r="K12" s="162"/>
      <c r="L12" s="162"/>
      <c r="M12" s="164" t="s">
        <v>12</v>
      </c>
      <c r="N12" s="226" t="s">
        <v>94</v>
      </c>
      <c r="O12" s="36" t="s">
        <v>36</v>
      </c>
      <c r="P12" s="152"/>
      <c r="Q12" s="152"/>
      <c r="R12" s="138"/>
      <c r="T12" s="194"/>
    </row>
    <row r="13" spans="1:20" ht="15.75" customHeight="1" x14ac:dyDescent="0.25">
      <c r="A13" s="193" t="s">
        <v>62</v>
      </c>
      <c r="B13" s="199">
        <v>7</v>
      </c>
      <c r="C13" s="12"/>
      <c r="D13" s="12"/>
      <c r="E13" s="185" t="s">
        <v>16</v>
      </c>
      <c r="F13" s="185" t="s">
        <v>16</v>
      </c>
      <c r="G13" s="231" t="s">
        <v>18</v>
      </c>
      <c r="H13" s="233" t="s">
        <v>19</v>
      </c>
      <c r="I13" s="152"/>
      <c r="J13" s="138"/>
      <c r="K13" s="38" t="s">
        <v>12</v>
      </c>
      <c r="L13" s="38" t="s">
        <v>95</v>
      </c>
      <c r="M13" s="162"/>
      <c r="N13" s="226" t="s">
        <v>94</v>
      </c>
      <c r="O13" s="152"/>
      <c r="P13" s="152"/>
      <c r="Q13" s="152"/>
      <c r="R13" s="138"/>
      <c r="T13" s="194"/>
    </row>
    <row r="14" spans="1:20" ht="15.75" customHeight="1" x14ac:dyDescent="0.25">
      <c r="A14" s="193" t="s">
        <v>63</v>
      </c>
      <c r="B14" s="199">
        <v>8</v>
      </c>
      <c r="C14" s="140" t="s">
        <v>78</v>
      </c>
      <c r="D14" s="22" t="s">
        <v>12</v>
      </c>
      <c r="E14" s="185" t="s">
        <v>16</v>
      </c>
      <c r="F14" s="185" t="s">
        <v>16</v>
      </c>
      <c r="G14" s="151"/>
      <c r="H14" s="151"/>
      <c r="I14" s="220" t="s">
        <v>21</v>
      </c>
      <c r="J14" s="228" t="s">
        <v>96</v>
      </c>
      <c r="K14" s="38" t="s">
        <v>12</v>
      </c>
      <c r="L14" s="38" t="s">
        <v>12</v>
      </c>
      <c r="M14" s="162"/>
      <c r="N14" s="226" t="s">
        <v>94</v>
      </c>
      <c r="O14" s="152"/>
      <c r="P14" s="152"/>
      <c r="Q14" s="152"/>
      <c r="R14" s="138"/>
      <c r="T14" s="194"/>
    </row>
    <row r="15" spans="1:20" ht="15.75" customHeight="1" thickBot="1" x14ac:dyDescent="0.3">
      <c r="A15" s="193" t="s">
        <v>64</v>
      </c>
      <c r="B15" s="199">
        <v>9</v>
      </c>
      <c r="C15" s="140" t="s">
        <v>78</v>
      </c>
      <c r="D15" s="22" t="s">
        <v>12</v>
      </c>
      <c r="E15" s="185" t="s">
        <v>16</v>
      </c>
      <c r="F15" s="185" t="s">
        <v>16</v>
      </c>
      <c r="G15" s="151"/>
      <c r="H15" s="151"/>
      <c r="I15" s="220" t="s">
        <v>21</v>
      </c>
      <c r="J15" s="228" t="s">
        <v>96</v>
      </c>
      <c r="K15" s="38" t="s">
        <v>97</v>
      </c>
      <c r="L15" s="38" t="s">
        <v>12</v>
      </c>
      <c r="M15" s="162"/>
      <c r="N15" s="226" t="s">
        <v>94</v>
      </c>
      <c r="O15" s="36" t="s">
        <v>36</v>
      </c>
      <c r="P15" s="152"/>
      <c r="Q15" s="152"/>
      <c r="R15" s="138"/>
      <c r="T15" s="194"/>
    </row>
    <row r="16" spans="1:20" ht="15.75" customHeight="1" thickBot="1" x14ac:dyDescent="0.3">
      <c r="A16" s="193" t="s">
        <v>65</v>
      </c>
      <c r="B16" s="199">
        <v>10</v>
      </c>
      <c r="C16" s="12"/>
      <c r="D16" s="12"/>
      <c r="E16" s="185" t="s">
        <v>16</v>
      </c>
      <c r="F16" s="185" t="s">
        <v>16</v>
      </c>
      <c r="G16" s="232" t="s">
        <v>20</v>
      </c>
      <c r="H16" s="151"/>
      <c r="I16" s="152"/>
      <c r="J16" s="217" t="s">
        <v>57</v>
      </c>
      <c r="K16" s="162"/>
      <c r="L16" s="162"/>
      <c r="M16" s="164" t="s">
        <v>97</v>
      </c>
      <c r="N16" s="226" t="s">
        <v>94</v>
      </c>
      <c r="O16" s="36" t="s">
        <v>36</v>
      </c>
      <c r="P16" s="227" t="s">
        <v>28</v>
      </c>
      <c r="Q16" s="152"/>
      <c r="R16" s="138"/>
      <c r="T16" s="194"/>
    </row>
    <row r="17" spans="1:20" ht="15.75" customHeight="1" thickBot="1" x14ac:dyDescent="0.3">
      <c r="A17" s="200" t="s">
        <v>66</v>
      </c>
      <c r="B17" s="201">
        <v>11</v>
      </c>
      <c r="C17" s="12"/>
      <c r="D17" s="12"/>
      <c r="E17" s="185" t="s">
        <v>16</v>
      </c>
      <c r="F17" s="185" t="s">
        <v>16</v>
      </c>
      <c r="G17" s="151"/>
      <c r="H17" s="233" t="s">
        <v>19</v>
      </c>
      <c r="I17" s="152"/>
      <c r="J17" s="217" t="s">
        <v>57</v>
      </c>
      <c r="K17" s="162"/>
      <c r="L17" s="162"/>
      <c r="M17" s="164" t="s">
        <v>97</v>
      </c>
      <c r="N17" s="226" t="s">
        <v>94</v>
      </c>
      <c r="O17" s="36" t="s">
        <v>36</v>
      </c>
      <c r="P17" s="227" t="s">
        <v>28</v>
      </c>
      <c r="Q17" s="152"/>
      <c r="R17" s="138"/>
      <c r="T17" s="194"/>
    </row>
    <row r="18" spans="1:20" ht="15.75" customHeight="1" x14ac:dyDescent="0.25">
      <c r="A18" s="200" t="s">
        <v>60</v>
      </c>
      <c r="B18" s="201">
        <v>12</v>
      </c>
      <c r="C18" s="12"/>
      <c r="D18" s="12"/>
      <c r="E18" s="185" t="s">
        <v>16</v>
      </c>
      <c r="F18" s="185" t="s">
        <v>16</v>
      </c>
      <c r="G18" s="231" t="s">
        <v>18</v>
      </c>
      <c r="H18" s="151"/>
      <c r="I18" s="152"/>
      <c r="J18" s="217" t="s">
        <v>57</v>
      </c>
      <c r="K18" s="162"/>
      <c r="L18" s="162"/>
      <c r="M18" s="164" t="s">
        <v>12</v>
      </c>
      <c r="N18" s="226" t="s">
        <v>94</v>
      </c>
      <c r="O18" s="152"/>
      <c r="P18" s="227" t="s">
        <v>28</v>
      </c>
      <c r="Q18" s="152"/>
      <c r="R18" s="138"/>
      <c r="T18" s="194"/>
    </row>
    <row r="19" spans="1:20" ht="15.75" customHeight="1" x14ac:dyDescent="0.25">
      <c r="A19" s="193" t="s">
        <v>61</v>
      </c>
      <c r="B19" s="199">
        <v>13</v>
      </c>
      <c r="C19" s="140" t="s">
        <v>78</v>
      </c>
      <c r="D19" s="22" t="s">
        <v>12</v>
      </c>
      <c r="E19" s="185" t="s">
        <v>16</v>
      </c>
      <c r="F19" s="185" t="s">
        <v>16</v>
      </c>
      <c r="G19" s="151"/>
      <c r="H19" s="151"/>
      <c r="I19" s="216" t="s">
        <v>12</v>
      </c>
      <c r="J19" s="152"/>
      <c r="K19" s="38" t="s">
        <v>12</v>
      </c>
      <c r="L19" s="38" t="s">
        <v>12</v>
      </c>
      <c r="M19" s="162"/>
      <c r="N19" s="162"/>
      <c r="O19" s="152"/>
      <c r="P19" s="152"/>
      <c r="Q19" s="226" t="s">
        <v>94</v>
      </c>
      <c r="R19" s="230" t="s">
        <v>100</v>
      </c>
      <c r="T19" s="194"/>
    </row>
    <row r="20" spans="1:20" ht="15.75" customHeight="1" x14ac:dyDescent="0.25">
      <c r="A20" s="193" t="s">
        <v>62</v>
      </c>
      <c r="B20" s="199">
        <v>14</v>
      </c>
      <c r="C20" s="140" t="s">
        <v>78</v>
      </c>
      <c r="D20" s="22" t="s">
        <v>12</v>
      </c>
      <c r="E20" s="185" t="s">
        <v>16</v>
      </c>
      <c r="F20" s="185" t="s">
        <v>16</v>
      </c>
      <c r="G20" s="151"/>
      <c r="H20" s="151"/>
      <c r="I20" s="216" t="s">
        <v>12</v>
      </c>
      <c r="J20" s="138"/>
      <c r="K20" s="38" t="s">
        <v>12</v>
      </c>
      <c r="L20" s="38" t="s">
        <v>12</v>
      </c>
      <c r="M20" s="162"/>
      <c r="N20" s="162"/>
      <c r="O20" s="152"/>
      <c r="P20" s="152"/>
      <c r="Q20" s="226" t="s">
        <v>94</v>
      </c>
      <c r="R20" s="230" t="s">
        <v>100</v>
      </c>
    </row>
    <row r="21" spans="1:20" ht="15.75" customHeight="1" x14ac:dyDescent="0.25">
      <c r="A21" s="193" t="s">
        <v>63</v>
      </c>
      <c r="B21" s="199">
        <v>15</v>
      </c>
      <c r="C21" s="140" t="s">
        <v>78</v>
      </c>
      <c r="D21" s="22" t="s">
        <v>97</v>
      </c>
      <c r="E21" s="185" t="s">
        <v>16</v>
      </c>
      <c r="F21" s="185" t="s">
        <v>16</v>
      </c>
      <c r="G21" s="231" t="s">
        <v>18</v>
      </c>
      <c r="H21" s="233" t="s">
        <v>19</v>
      </c>
      <c r="I21" s="216" t="s">
        <v>97</v>
      </c>
      <c r="J21" s="138"/>
      <c r="K21" s="162"/>
      <c r="L21" s="162"/>
      <c r="M21" s="162"/>
      <c r="N21" s="162"/>
      <c r="O21" s="36" t="s">
        <v>36</v>
      </c>
      <c r="P21" s="232" t="s">
        <v>20</v>
      </c>
      <c r="Q21" s="226" t="s">
        <v>94</v>
      </c>
      <c r="R21" s="230" t="s">
        <v>100</v>
      </c>
    </row>
    <row r="22" spans="1:20" ht="15.75" customHeight="1" x14ac:dyDescent="0.25">
      <c r="A22" s="193" t="s">
        <v>64</v>
      </c>
      <c r="B22" s="199">
        <v>16</v>
      </c>
      <c r="C22" s="12"/>
      <c r="D22" s="12"/>
      <c r="E22" s="185" t="s">
        <v>16</v>
      </c>
      <c r="F22" s="185" t="s">
        <v>16</v>
      </c>
      <c r="G22" s="227" t="s">
        <v>99</v>
      </c>
      <c r="H22" s="229" t="s">
        <v>98</v>
      </c>
      <c r="I22" s="152"/>
      <c r="J22" s="138"/>
      <c r="K22" s="162"/>
      <c r="L22" s="162"/>
      <c r="M22" s="164" t="s">
        <v>12</v>
      </c>
      <c r="N22" s="164" t="s">
        <v>12</v>
      </c>
      <c r="O22" s="152"/>
      <c r="P22" s="152"/>
      <c r="Q22" s="226" t="s">
        <v>94</v>
      </c>
      <c r="R22" s="230" t="s">
        <v>100</v>
      </c>
    </row>
    <row r="23" spans="1:20" ht="15.75" customHeight="1" x14ac:dyDescent="0.25">
      <c r="A23" s="193" t="s">
        <v>65</v>
      </c>
      <c r="B23" s="199">
        <v>17</v>
      </c>
      <c r="C23" s="12"/>
      <c r="D23" s="12"/>
      <c r="E23" s="185" t="s">
        <v>16</v>
      </c>
      <c r="F23" s="185" t="s">
        <v>16</v>
      </c>
      <c r="G23" s="227" t="s">
        <v>99</v>
      </c>
      <c r="H23" s="229" t="s">
        <v>98</v>
      </c>
      <c r="I23" s="152"/>
      <c r="J23" s="138"/>
      <c r="K23" s="162"/>
      <c r="L23" s="162"/>
      <c r="M23" s="164" t="s">
        <v>12</v>
      </c>
      <c r="N23" s="164" t="s">
        <v>12</v>
      </c>
      <c r="O23" s="152"/>
      <c r="P23" s="152"/>
      <c r="Q23" s="226" t="s">
        <v>94</v>
      </c>
      <c r="R23" s="230" t="s">
        <v>100</v>
      </c>
    </row>
    <row r="24" spans="1:20" ht="15.75" customHeight="1" x14ac:dyDescent="0.25">
      <c r="A24" s="200" t="s">
        <v>66</v>
      </c>
      <c r="B24" s="201">
        <v>18</v>
      </c>
      <c r="C24" s="12"/>
      <c r="D24" s="12"/>
      <c r="E24" s="185" t="s">
        <v>16</v>
      </c>
      <c r="F24" s="185" t="s">
        <v>16</v>
      </c>
      <c r="G24" s="232" t="s">
        <v>20</v>
      </c>
      <c r="H24" s="233" t="s">
        <v>19</v>
      </c>
      <c r="I24" s="152"/>
      <c r="J24" s="138"/>
      <c r="K24" s="38" t="s">
        <v>12</v>
      </c>
      <c r="L24" s="38" t="s">
        <v>97</v>
      </c>
      <c r="M24" s="162"/>
      <c r="N24" s="162"/>
      <c r="O24" s="36" t="s">
        <v>36</v>
      </c>
      <c r="P24" s="152"/>
      <c r="Q24" s="226" t="s">
        <v>94</v>
      </c>
      <c r="R24" s="230" t="s">
        <v>100</v>
      </c>
    </row>
    <row r="25" spans="1:20" ht="15.75" customHeight="1" thickBot="1" x14ac:dyDescent="0.3">
      <c r="A25" s="200" t="s">
        <v>60</v>
      </c>
      <c r="B25" s="201">
        <v>19</v>
      </c>
      <c r="C25" s="140" t="s">
        <v>78</v>
      </c>
      <c r="D25" s="22" t="s">
        <v>12</v>
      </c>
      <c r="E25" s="185" t="s">
        <v>16</v>
      </c>
      <c r="F25" s="185" t="s">
        <v>16</v>
      </c>
      <c r="G25" s="232" t="s">
        <v>20</v>
      </c>
      <c r="H25" s="151"/>
      <c r="I25" s="220" t="s">
        <v>21</v>
      </c>
      <c r="J25" s="138"/>
      <c r="K25" s="38" t="s">
        <v>12</v>
      </c>
      <c r="L25" s="38" t="s">
        <v>97</v>
      </c>
      <c r="M25" s="162"/>
      <c r="N25" s="162"/>
      <c r="O25" s="36" t="s">
        <v>36</v>
      </c>
      <c r="P25" s="152"/>
      <c r="Q25" s="226" t="s">
        <v>94</v>
      </c>
      <c r="R25" s="230" t="s">
        <v>100</v>
      </c>
    </row>
    <row r="26" spans="1:20" ht="15.75" customHeight="1" x14ac:dyDescent="0.25">
      <c r="A26" s="193" t="s">
        <v>61</v>
      </c>
      <c r="B26" s="199">
        <v>20</v>
      </c>
      <c r="C26" s="140" t="s">
        <v>78</v>
      </c>
      <c r="D26" s="226" t="s">
        <v>94</v>
      </c>
      <c r="E26" s="185" t="s">
        <v>16</v>
      </c>
      <c r="F26" s="185" t="s">
        <v>16</v>
      </c>
      <c r="G26" s="232" t="s">
        <v>20</v>
      </c>
      <c r="H26" s="151"/>
      <c r="I26" s="220" t="s">
        <v>21</v>
      </c>
      <c r="J26" s="217" t="s">
        <v>57</v>
      </c>
      <c r="K26" s="38" t="s">
        <v>12</v>
      </c>
      <c r="L26" s="38" t="s">
        <v>12</v>
      </c>
      <c r="M26" s="162"/>
      <c r="N26" s="162"/>
      <c r="O26" s="152"/>
      <c r="P26" s="152"/>
      <c r="Q26" s="152"/>
      <c r="R26" s="152"/>
    </row>
    <row r="27" spans="1:20" ht="15.75" customHeight="1" x14ac:dyDescent="0.25">
      <c r="A27" s="193" t="s">
        <v>62</v>
      </c>
      <c r="B27" s="199">
        <v>21</v>
      </c>
      <c r="C27" s="12"/>
      <c r="D27" s="226" t="s">
        <v>94</v>
      </c>
      <c r="E27" s="23" t="s">
        <v>103</v>
      </c>
      <c r="F27" s="185" t="s">
        <v>16</v>
      </c>
      <c r="G27" s="151"/>
      <c r="H27" s="229" t="s">
        <v>98</v>
      </c>
      <c r="I27" s="152"/>
      <c r="J27" s="138"/>
      <c r="K27" s="162"/>
      <c r="L27" s="162"/>
      <c r="M27" s="164" t="s">
        <v>97</v>
      </c>
      <c r="N27" s="164" t="s">
        <v>97</v>
      </c>
      <c r="O27" s="234" t="s">
        <v>101</v>
      </c>
      <c r="P27" s="228" t="s">
        <v>96</v>
      </c>
      <c r="Q27" s="152"/>
      <c r="R27" s="138"/>
    </row>
    <row r="28" spans="1:20" ht="15.75" customHeight="1" x14ac:dyDescent="0.25">
      <c r="A28" s="193" t="s">
        <v>63</v>
      </c>
      <c r="B28" s="199">
        <v>22</v>
      </c>
      <c r="C28" s="12"/>
      <c r="D28" s="226" t="s">
        <v>94</v>
      </c>
      <c r="E28" s="23" t="s">
        <v>103</v>
      </c>
      <c r="F28" s="185" t="s">
        <v>16</v>
      </c>
      <c r="G28" s="151"/>
      <c r="H28" s="229" t="s">
        <v>98</v>
      </c>
      <c r="I28" s="152"/>
      <c r="J28" s="138"/>
      <c r="K28" s="162"/>
      <c r="L28" s="162"/>
      <c r="M28" s="164" t="s">
        <v>97</v>
      </c>
      <c r="N28" s="164" t="s">
        <v>97</v>
      </c>
      <c r="O28" s="234" t="s">
        <v>101</v>
      </c>
      <c r="P28" s="228" t="s">
        <v>96</v>
      </c>
      <c r="Q28" s="152"/>
      <c r="R28" s="138"/>
    </row>
    <row r="29" spans="1:20" ht="15.75" customHeight="1" x14ac:dyDescent="0.25">
      <c r="A29" s="193" t="s">
        <v>64</v>
      </c>
      <c r="B29" s="199">
        <v>23</v>
      </c>
      <c r="C29" s="12"/>
      <c r="D29" s="226" t="s">
        <v>94</v>
      </c>
      <c r="E29" s="23" t="s">
        <v>103</v>
      </c>
      <c r="F29" s="185" t="s">
        <v>16</v>
      </c>
      <c r="G29" s="151"/>
      <c r="H29" s="229" t="s">
        <v>98</v>
      </c>
      <c r="I29" s="152"/>
      <c r="J29" s="138"/>
      <c r="K29" s="162"/>
      <c r="L29" s="162"/>
      <c r="M29" s="164" t="s">
        <v>12</v>
      </c>
      <c r="N29" s="164" t="s">
        <v>12</v>
      </c>
      <c r="O29" s="152"/>
      <c r="P29" s="152"/>
      <c r="Q29" s="152"/>
      <c r="R29" s="138"/>
    </row>
    <row r="30" spans="1:20" ht="15.75" customHeight="1" thickBot="1" x14ac:dyDescent="0.3">
      <c r="A30" s="193" t="s">
        <v>65</v>
      </c>
      <c r="B30" s="199">
        <v>24</v>
      </c>
      <c r="C30" s="140" t="s">
        <v>78</v>
      </c>
      <c r="D30" s="226" t="s">
        <v>94</v>
      </c>
      <c r="E30" s="151"/>
      <c r="F30" s="185" t="s">
        <v>16</v>
      </c>
      <c r="G30" s="231" t="s">
        <v>18</v>
      </c>
      <c r="H30" s="233" t="s">
        <v>19</v>
      </c>
      <c r="I30" s="220" t="s">
        <v>21</v>
      </c>
      <c r="J30" s="138"/>
      <c r="K30" s="38" t="s">
        <v>12</v>
      </c>
      <c r="L30" s="38" t="s">
        <v>12</v>
      </c>
      <c r="M30" s="162"/>
      <c r="N30" s="162"/>
      <c r="O30" s="152"/>
      <c r="P30" s="152"/>
      <c r="Q30" s="152"/>
      <c r="R30" s="138"/>
    </row>
    <row r="31" spans="1:20" ht="15.75" customHeight="1" thickBot="1" x14ac:dyDescent="0.3">
      <c r="A31" s="202" t="s">
        <v>66</v>
      </c>
      <c r="B31" s="201">
        <v>25</v>
      </c>
      <c r="C31" s="140" t="s">
        <v>78</v>
      </c>
      <c r="D31" s="226" t="s">
        <v>94</v>
      </c>
      <c r="E31" s="151"/>
      <c r="F31" s="185" t="s">
        <v>16</v>
      </c>
      <c r="G31" s="231" t="s">
        <v>18</v>
      </c>
      <c r="H31" s="151"/>
      <c r="I31" s="220" t="s">
        <v>21</v>
      </c>
      <c r="J31" s="217" t="s">
        <v>57</v>
      </c>
      <c r="K31" s="38" t="s">
        <v>12</v>
      </c>
      <c r="L31" s="38" t="s">
        <v>12</v>
      </c>
      <c r="M31" s="162"/>
      <c r="N31" s="162"/>
      <c r="O31" s="152"/>
      <c r="P31" s="152"/>
      <c r="Q31" s="152"/>
      <c r="R31" s="138"/>
      <c r="T31" s="194"/>
    </row>
    <row r="32" spans="1:20" ht="15.75" customHeight="1" x14ac:dyDescent="0.25">
      <c r="A32" s="200" t="s">
        <v>60</v>
      </c>
      <c r="B32" s="201">
        <v>26</v>
      </c>
      <c r="C32" s="140" t="s">
        <v>78</v>
      </c>
      <c r="D32" s="226" t="s">
        <v>94</v>
      </c>
      <c r="E32" s="151"/>
      <c r="F32" s="185" t="s">
        <v>16</v>
      </c>
      <c r="G32" s="232" t="s">
        <v>20</v>
      </c>
      <c r="H32" s="151"/>
      <c r="I32" s="220" t="s">
        <v>21</v>
      </c>
      <c r="J32" s="217" t="s">
        <v>57</v>
      </c>
      <c r="K32" s="162"/>
      <c r="L32" s="162"/>
      <c r="M32" s="162"/>
      <c r="N32" s="162"/>
      <c r="O32" s="228" t="s">
        <v>96</v>
      </c>
      <c r="P32" s="234" t="s">
        <v>101</v>
      </c>
      <c r="Q32" s="152"/>
      <c r="R32" s="138"/>
    </row>
    <row r="33" spans="1:18" ht="15.75" customHeight="1" x14ac:dyDescent="0.25">
      <c r="A33" s="203" t="s">
        <v>61</v>
      </c>
      <c r="B33" s="199">
        <v>27</v>
      </c>
      <c r="C33" s="12"/>
      <c r="D33" s="226" t="s">
        <v>94</v>
      </c>
      <c r="E33" s="23" t="s">
        <v>103</v>
      </c>
      <c r="F33" s="185" t="s">
        <v>16</v>
      </c>
      <c r="G33" s="151"/>
      <c r="H33" s="229" t="s">
        <v>98</v>
      </c>
      <c r="I33" s="152"/>
      <c r="J33" s="138"/>
      <c r="K33" s="162"/>
      <c r="L33" s="226" t="s">
        <v>94</v>
      </c>
      <c r="M33" s="164" t="s">
        <v>12</v>
      </c>
      <c r="N33" s="164" t="s">
        <v>12</v>
      </c>
      <c r="O33" s="152"/>
      <c r="P33" s="152"/>
      <c r="Q33" s="152"/>
      <c r="R33" s="138"/>
    </row>
    <row r="34" spans="1:18" ht="15.75" customHeight="1" x14ac:dyDescent="0.25">
      <c r="A34" s="193" t="s">
        <v>62</v>
      </c>
      <c r="B34" s="199">
        <v>28</v>
      </c>
      <c r="C34" s="12"/>
      <c r="D34" s="12"/>
      <c r="E34" s="23" t="s">
        <v>103</v>
      </c>
      <c r="F34" s="185" t="s">
        <v>16</v>
      </c>
      <c r="G34" s="151"/>
      <c r="H34" s="229" t="s">
        <v>98</v>
      </c>
      <c r="I34" s="152"/>
      <c r="J34" s="138"/>
      <c r="K34" s="162"/>
      <c r="L34" s="226" t="s">
        <v>94</v>
      </c>
      <c r="M34" s="164" t="s">
        <v>12</v>
      </c>
      <c r="N34" s="164" t="s">
        <v>12</v>
      </c>
      <c r="O34" s="152"/>
      <c r="P34" s="152"/>
      <c r="Q34" s="152"/>
      <c r="R34" s="138"/>
    </row>
    <row r="35" spans="1:18" ht="15.75" customHeight="1" x14ac:dyDescent="0.25">
      <c r="A35" s="193" t="s">
        <v>63</v>
      </c>
      <c r="B35" s="204">
        <v>29</v>
      </c>
      <c r="C35" s="12"/>
      <c r="D35" s="12"/>
      <c r="E35" s="12"/>
      <c r="F35" s="185" t="s">
        <v>16</v>
      </c>
      <c r="G35" s="231" t="s">
        <v>18</v>
      </c>
      <c r="H35" s="233" t="s">
        <v>19</v>
      </c>
      <c r="I35" s="152"/>
      <c r="J35" s="138"/>
      <c r="K35" s="38" t="s">
        <v>97</v>
      </c>
      <c r="L35" s="226" t="s">
        <v>94</v>
      </c>
      <c r="M35" s="162"/>
      <c r="N35" s="162"/>
      <c r="O35" s="36" t="s">
        <v>36</v>
      </c>
      <c r="P35" s="227" t="s">
        <v>99</v>
      </c>
      <c r="Q35" s="152"/>
      <c r="R35" s="138"/>
    </row>
    <row r="36" spans="1:18" ht="15.75" customHeight="1" x14ac:dyDescent="0.25">
      <c r="A36" s="193" t="s">
        <v>64</v>
      </c>
      <c r="B36" s="199">
        <v>30</v>
      </c>
      <c r="C36" s="140" t="s">
        <v>78</v>
      </c>
      <c r="D36" s="22" t="s">
        <v>97</v>
      </c>
      <c r="E36" s="12"/>
      <c r="F36" s="185" t="s">
        <v>16</v>
      </c>
      <c r="G36" s="232" t="s">
        <v>20</v>
      </c>
      <c r="H36" s="151"/>
      <c r="I36" s="216" t="s">
        <v>12</v>
      </c>
      <c r="J36" s="138"/>
      <c r="K36" s="38" t="s">
        <v>97</v>
      </c>
      <c r="L36" s="226" t="s">
        <v>94</v>
      </c>
      <c r="M36" s="162"/>
      <c r="N36" s="162"/>
      <c r="O36" s="228" t="s">
        <v>96</v>
      </c>
      <c r="P36" s="234" t="s">
        <v>101</v>
      </c>
      <c r="Q36" s="152"/>
      <c r="R36" s="138"/>
    </row>
    <row r="37" spans="1:18" ht="15.75" customHeight="1" x14ac:dyDescent="0.25">
      <c r="A37" s="127"/>
      <c r="B37" s="127"/>
    </row>
    <row r="38" spans="1:18" ht="15.75" customHeight="1" x14ac:dyDescent="0.25">
      <c r="A38" s="126"/>
      <c r="B38" s="126"/>
      <c r="C38" s="374" t="s">
        <v>29</v>
      </c>
      <c r="D38" s="374"/>
      <c r="E38" s="36" t="s">
        <v>19</v>
      </c>
      <c r="F38" s="36" t="s">
        <v>18</v>
      </c>
      <c r="G38" s="128" t="s">
        <v>20</v>
      </c>
      <c r="H38" s="36" t="s">
        <v>28</v>
      </c>
    </row>
    <row r="39" spans="1:18" ht="15.75" customHeight="1" x14ac:dyDescent="0.25">
      <c r="A39" s="126"/>
      <c r="B39" s="126"/>
      <c r="C39" s="406" t="s">
        <v>68</v>
      </c>
      <c r="D39" s="406"/>
      <c r="E39" s="134" t="s">
        <v>57</v>
      </c>
      <c r="F39" s="134" t="s">
        <v>21</v>
      </c>
    </row>
    <row r="40" spans="1:18" ht="15.75" customHeight="1" x14ac:dyDescent="0.25">
      <c r="A40" s="126"/>
      <c r="B40" s="126"/>
      <c r="H40" s="194"/>
      <c r="J40" s="33"/>
      <c r="K40" s="33"/>
      <c r="L40" s="33"/>
      <c r="M40" s="33"/>
      <c r="N40" s="33"/>
    </row>
    <row r="41" spans="1:18" x14ac:dyDescent="0.25">
      <c r="C41" s="185" t="s">
        <v>16</v>
      </c>
      <c r="E41" s="226" t="s">
        <v>94</v>
      </c>
    </row>
    <row r="42" spans="1:18" x14ac:dyDescent="0.25">
      <c r="C42" s="129" t="s">
        <v>32</v>
      </c>
      <c r="G42" s="19"/>
      <c r="H42" s="19"/>
    </row>
    <row r="43" spans="1:18" ht="15.75" x14ac:dyDescent="0.25">
      <c r="C43" s="219" t="s">
        <v>15</v>
      </c>
      <c r="D43" s="190" t="s">
        <v>71</v>
      </c>
      <c r="E43" s="191"/>
      <c r="F43" s="192"/>
      <c r="I43" s="126"/>
    </row>
    <row r="44" spans="1:18" x14ac:dyDescent="0.25">
      <c r="C44" s="181" t="s">
        <v>69</v>
      </c>
      <c r="D44" s="186" t="s">
        <v>73</v>
      </c>
      <c r="E44" s="186"/>
      <c r="F44" s="187"/>
      <c r="H44" s="170"/>
      <c r="I44" s="170"/>
    </row>
    <row r="45" spans="1:18" x14ac:dyDescent="0.25">
      <c r="C45" s="183" t="s">
        <v>70</v>
      </c>
      <c r="D45" s="188" t="s">
        <v>74</v>
      </c>
      <c r="E45" s="188"/>
      <c r="F45" s="189"/>
    </row>
  </sheetData>
  <mergeCells count="11">
    <mergeCell ref="C38:D38"/>
    <mergeCell ref="C39:D39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2:T46"/>
  <sheetViews>
    <sheetView view="pageBreakPreview" zoomScale="60" zoomScaleNormal="90" workbookViewId="0">
      <selection activeCell="Z31" sqref="Z31"/>
    </sheetView>
  </sheetViews>
  <sheetFormatPr baseColWidth="10" defaultColWidth="11.42578125" defaultRowHeight="15" x14ac:dyDescent="0.25"/>
  <cols>
    <col min="1" max="2" width="3.5703125" style="130" customWidth="1"/>
    <col min="3" max="4" width="11.42578125" style="127" customWidth="1"/>
    <col min="5" max="6" width="11.42578125" style="127"/>
    <col min="7" max="10" width="12.7109375" style="127" customWidth="1"/>
    <col min="11" max="12" width="11.42578125" style="127" customWidth="1"/>
    <col min="13" max="14" width="12.7109375" style="127" customWidth="1"/>
    <col min="15" max="16" width="12.7109375" style="170" customWidth="1"/>
    <col min="17" max="16384" width="11.42578125" style="127"/>
  </cols>
  <sheetData>
    <row r="2" spans="1:18" ht="46.5" customHeight="1" x14ac:dyDescent="0.25">
      <c r="A2" s="404" t="s">
        <v>75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</row>
    <row r="3" spans="1:18" ht="24.75" customHeight="1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8" ht="24.75" customHeight="1" thickBot="1" x14ac:dyDescent="0.3">
      <c r="A4" s="125"/>
      <c r="B4" s="125"/>
      <c r="C4" s="407" t="s">
        <v>24</v>
      </c>
      <c r="D4" s="408"/>
      <c r="E4" s="408"/>
      <c r="F4" s="408"/>
      <c r="G4" s="408"/>
      <c r="H4" s="408"/>
      <c r="I4" s="408"/>
      <c r="J4" s="408"/>
      <c r="K4" s="409" t="s">
        <v>25</v>
      </c>
      <c r="L4" s="409"/>
      <c r="M4" s="409"/>
      <c r="N4" s="409"/>
      <c r="O4" s="409"/>
      <c r="P4" s="409"/>
      <c r="Q4" s="409"/>
      <c r="R4" s="410"/>
    </row>
    <row r="5" spans="1:18" ht="15.75" thickBot="1" x14ac:dyDescent="0.3">
      <c r="A5" s="125"/>
      <c r="B5" s="125"/>
      <c r="C5" s="412" t="s">
        <v>44</v>
      </c>
      <c r="D5" s="412"/>
      <c r="E5" s="412"/>
      <c r="F5" s="412"/>
      <c r="G5" s="413" t="s">
        <v>67</v>
      </c>
      <c r="H5" s="413"/>
      <c r="I5" s="405" t="s">
        <v>68</v>
      </c>
      <c r="J5" s="405"/>
      <c r="K5" s="414" t="s">
        <v>46</v>
      </c>
      <c r="L5" s="414"/>
      <c r="M5" s="414"/>
      <c r="N5" s="414"/>
      <c r="O5" s="411" t="s">
        <v>67</v>
      </c>
      <c r="P5" s="411"/>
      <c r="Q5" s="405" t="s">
        <v>68</v>
      </c>
      <c r="R5" s="405"/>
    </row>
    <row r="6" spans="1:18" ht="15.75" customHeight="1" thickBot="1" x14ac:dyDescent="0.3">
      <c r="A6" s="125"/>
      <c r="B6" s="125"/>
      <c r="C6" s="146" t="s">
        <v>78</v>
      </c>
      <c r="D6" s="147" t="s">
        <v>11</v>
      </c>
      <c r="E6" s="148" t="s">
        <v>10</v>
      </c>
      <c r="F6" s="149" t="s">
        <v>17</v>
      </c>
      <c r="G6" s="184"/>
      <c r="H6" s="167"/>
      <c r="I6" s="215" t="s">
        <v>21</v>
      </c>
      <c r="J6" s="217" t="s">
        <v>57</v>
      </c>
      <c r="K6" s="157" t="s">
        <v>7</v>
      </c>
      <c r="L6" s="158" t="s">
        <v>8</v>
      </c>
      <c r="M6" s="159" t="s">
        <v>9</v>
      </c>
      <c r="N6" s="160" t="s">
        <v>14</v>
      </c>
      <c r="O6" s="167"/>
      <c r="P6" s="167"/>
      <c r="Q6" s="167"/>
      <c r="R6" s="168"/>
    </row>
    <row r="7" spans="1:18" ht="15.75" customHeight="1" thickBot="1" x14ac:dyDescent="0.3">
      <c r="A7" s="197" t="s">
        <v>65</v>
      </c>
      <c r="B7" s="198">
        <v>1</v>
      </c>
      <c r="C7" s="22" t="s">
        <v>78</v>
      </c>
      <c r="D7" s="22" t="s">
        <v>12</v>
      </c>
      <c r="E7" s="12"/>
      <c r="F7" s="138"/>
      <c r="G7" s="184"/>
      <c r="H7" s="167"/>
      <c r="I7" s="234" t="s">
        <v>102</v>
      </c>
      <c r="J7" s="138"/>
      <c r="K7" s="161" t="s">
        <v>12</v>
      </c>
      <c r="L7" s="237" t="s">
        <v>94</v>
      </c>
      <c r="M7" s="15"/>
      <c r="N7" s="162"/>
      <c r="O7" s="241" t="s">
        <v>28</v>
      </c>
      <c r="P7" s="167"/>
      <c r="Q7" s="152"/>
      <c r="R7" s="138"/>
    </row>
    <row r="8" spans="1:18" ht="15.75" customHeight="1" thickBot="1" x14ac:dyDescent="0.3">
      <c r="A8" s="205" t="s">
        <v>66</v>
      </c>
      <c r="B8" s="206">
        <v>2</v>
      </c>
      <c r="C8" s="34"/>
      <c r="D8" s="34"/>
      <c r="E8" s="23" t="s">
        <v>97</v>
      </c>
      <c r="F8" s="185" t="s">
        <v>16</v>
      </c>
      <c r="G8" s="233" t="s">
        <v>19</v>
      </c>
      <c r="H8" s="167"/>
      <c r="I8" s="152"/>
      <c r="J8" s="217" t="s">
        <v>57</v>
      </c>
      <c r="K8" s="163"/>
      <c r="L8" s="237" t="s">
        <v>94</v>
      </c>
      <c r="M8" s="39" t="s">
        <v>97</v>
      </c>
      <c r="N8" s="39" t="s">
        <v>97</v>
      </c>
      <c r="O8" s="240" t="s">
        <v>96</v>
      </c>
      <c r="P8" s="243" t="s">
        <v>101</v>
      </c>
      <c r="Q8" s="152"/>
      <c r="R8" s="138"/>
    </row>
    <row r="9" spans="1:18" ht="15.75" customHeight="1" thickBot="1" x14ac:dyDescent="0.3">
      <c r="A9" s="205" t="s">
        <v>60</v>
      </c>
      <c r="B9" s="206">
        <v>3</v>
      </c>
      <c r="C9" s="141"/>
      <c r="D9" s="34"/>
      <c r="E9" s="23" t="s">
        <v>97</v>
      </c>
      <c r="F9" s="185" t="s">
        <v>16</v>
      </c>
      <c r="G9" s="238" t="s">
        <v>18</v>
      </c>
      <c r="H9" s="167"/>
      <c r="I9" s="152"/>
      <c r="J9" s="217" t="s">
        <v>57</v>
      </c>
      <c r="K9" s="163"/>
      <c r="L9" s="237" t="s">
        <v>94</v>
      </c>
      <c r="M9" s="39" t="s">
        <v>12</v>
      </c>
      <c r="N9" s="164" t="s">
        <v>12</v>
      </c>
      <c r="O9" s="167"/>
      <c r="P9" s="167"/>
      <c r="Q9" s="152"/>
      <c r="R9" s="138"/>
    </row>
    <row r="10" spans="1:18" ht="15.75" customHeight="1" thickBot="1" x14ac:dyDescent="0.3">
      <c r="A10" s="197" t="s">
        <v>61</v>
      </c>
      <c r="B10" s="198">
        <v>4</v>
      </c>
      <c r="C10" s="141"/>
      <c r="D10" s="34"/>
      <c r="E10" s="23" t="s">
        <v>12</v>
      </c>
      <c r="F10" s="185" t="s">
        <v>16</v>
      </c>
      <c r="G10" s="239" t="s">
        <v>20</v>
      </c>
      <c r="H10" s="167"/>
      <c r="I10" s="152"/>
      <c r="J10" s="138"/>
      <c r="K10" s="163"/>
      <c r="L10" s="237" t="s">
        <v>94</v>
      </c>
      <c r="M10" s="39" t="s">
        <v>12</v>
      </c>
      <c r="N10" s="237" t="s">
        <v>94</v>
      </c>
      <c r="O10" s="236" t="s">
        <v>36</v>
      </c>
      <c r="P10" s="167"/>
      <c r="Q10" s="152"/>
      <c r="R10" s="138"/>
    </row>
    <row r="11" spans="1:18" ht="15.75" customHeight="1" thickBot="1" x14ac:dyDescent="0.3">
      <c r="A11" s="197" t="s">
        <v>62</v>
      </c>
      <c r="B11" s="198">
        <v>5</v>
      </c>
      <c r="C11" s="22" t="s">
        <v>78</v>
      </c>
      <c r="D11" s="22" t="s">
        <v>97</v>
      </c>
      <c r="E11" s="34"/>
      <c r="F11" s="185" t="s">
        <v>16</v>
      </c>
      <c r="G11" s="233" t="s">
        <v>19</v>
      </c>
      <c r="H11" s="238" t="s">
        <v>18</v>
      </c>
      <c r="I11" s="234" t="s">
        <v>97</v>
      </c>
      <c r="J11" s="138"/>
      <c r="K11" s="161" t="s">
        <v>97</v>
      </c>
      <c r="L11" s="38" t="s">
        <v>97</v>
      </c>
      <c r="M11" s="14"/>
      <c r="N11" s="237" t="s">
        <v>94</v>
      </c>
      <c r="O11" s="241" t="s">
        <v>28</v>
      </c>
      <c r="P11" s="213" t="s">
        <v>43</v>
      </c>
      <c r="Q11" s="152"/>
      <c r="R11" s="138"/>
    </row>
    <row r="12" spans="1:18" ht="15.75" customHeight="1" thickBot="1" x14ac:dyDescent="0.3">
      <c r="A12" s="197" t="s">
        <v>63</v>
      </c>
      <c r="B12" s="198">
        <v>6</v>
      </c>
      <c r="C12" s="140" t="s">
        <v>78</v>
      </c>
      <c r="D12" s="22" t="s">
        <v>12</v>
      </c>
      <c r="E12" s="34"/>
      <c r="F12" s="185" t="s">
        <v>16</v>
      </c>
      <c r="G12" s="184"/>
      <c r="H12" s="184"/>
      <c r="I12" s="234" t="s">
        <v>102</v>
      </c>
      <c r="J12" s="138"/>
      <c r="K12" s="161" t="s">
        <v>12</v>
      </c>
      <c r="L12" s="38" t="s">
        <v>12</v>
      </c>
      <c r="M12" s="14"/>
      <c r="N12" s="237" t="s">
        <v>94</v>
      </c>
      <c r="O12" s="167"/>
      <c r="P12" s="167"/>
      <c r="Q12" s="152"/>
      <c r="R12" s="138"/>
    </row>
    <row r="13" spans="1:18" ht="15.75" customHeight="1" thickBot="1" x14ac:dyDescent="0.3">
      <c r="A13" s="197" t="s">
        <v>64</v>
      </c>
      <c r="B13" s="198">
        <v>7</v>
      </c>
      <c r="C13" s="140" t="s">
        <v>78</v>
      </c>
      <c r="D13" s="22" t="s">
        <v>12</v>
      </c>
      <c r="E13" s="34"/>
      <c r="F13" s="185" t="s">
        <v>16</v>
      </c>
      <c r="G13" s="184"/>
      <c r="H13" s="184"/>
      <c r="I13" s="234" t="s">
        <v>102</v>
      </c>
      <c r="J13" s="138"/>
      <c r="K13" s="163"/>
      <c r="L13" s="163"/>
      <c r="M13" s="14"/>
      <c r="N13" s="237" t="s">
        <v>94</v>
      </c>
      <c r="O13" s="240" t="s">
        <v>96</v>
      </c>
      <c r="P13" s="243" t="s">
        <v>101</v>
      </c>
      <c r="Q13" s="152"/>
      <c r="R13" s="138"/>
    </row>
    <row r="14" spans="1:18" ht="15.75" customHeight="1" thickBot="1" x14ac:dyDescent="0.3">
      <c r="A14" s="197" t="s">
        <v>65</v>
      </c>
      <c r="B14" s="198">
        <v>8</v>
      </c>
      <c r="C14" s="141"/>
      <c r="D14" s="34"/>
      <c r="E14" s="23" t="s">
        <v>12</v>
      </c>
      <c r="F14" s="185" t="s">
        <v>16</v>
      </c>
      <c r="G14" s="238" t="s">
        <v>18</v>
      </c>
      <c r="H14" s="167"/>
      <c r="I14" s="152"/>
      <c r="J14" s="138"/>
      <c r="K14" s="163"/>
      <c r="L14" s="15"/>
      <c r="M14" s="39" t="s">
        <v>97</v>
      </c>
      <c r="N14" s="237" t="s">
        <v>94</v>
      </c>
      <c r="O14" s="217" t="s">
        <v>57</v>
      </c>
      <c r="P14" s="233" t="s">
        <v>19</v>
      </c>
      <c r="Q14" s="152"/>
      <c r="R14" s="138"/>
    </row>
    <row r="15" spans="1:18" ht="15.75" customHeight="1" thickBot="1" x14ac:dyDescent="0.3">
      <c r="A15" s="205" t="s">
        <v>66</v>
      </c>
      <c r="B15" s="206">
        <v>9</v>
      </c>
      <c r="C15" s="141"/>
      <c r="D15" s="34"/>
      <c r="E15" s="23" t="s">
        <v>12</v>
      </c>
      <c r="F15" s="185" t="s">
        <v>16</v>
      </c>
      <c r="G15" s="241" t="s">
        <v>28</v>
      </c>
      <c r="H15" s="167"/>
      <c r="I15" s="152"/>
      <c r="J15" s="138"/>
      <c r="K15" s="163"/>
      <c r="L15" s="15"/>
      <c r="M15" s="39" t="s">
        <v>97</v>
      </c>
      <c r="N15" s="237" t="s">
        <v>94</v>
      </c>
      <c r="O15" s="242" t="s">
        <v>36</v>
      </c>
      <c r="P15" s="233" t="s">
        <v>19</v>
      </c>
      <c r="Q15" s="152"/>
      <c r="R15" s="138"/>
    </row>
    <row r="16" spans="1:18" ht="15.75" customHeight="1" thickBot="1" x14ac:dyDescent="0.3">
      <c r="A16" s="205" t="s">
        <v>60</v>
      </c>
      <c r="B16" s="206">
        <v>10</v>
      </c>
      <c r="C16" s="141"/>
      <c r="D16" s="34"/>
      <c r="E16" s="34"/>
      <c r="F16" s="185" t="s">
        <v>16</v>
      </c>
      <c r="G16" s="152"/>
      <c r="H16" s="239" t="s">
        <v>20</v>
      </c>
      <c r="I16" s="152"/>
      <c r="J16" s="217" t="s">
        <v>57</v>
      </c>
      <c r="K16" s="161" t="s">
        <v>97</v>
      </c>
      <c r="L16" s="161" t="s">
        <v>97</v>
      </c>
      <c r="M16" s="15"/>
      <c r="N16" s="237" t="s">
        <v>94</v>
      </c>
      <c r="O16" s="240" t="s">
        <v>96</v>
      </c>
      <c r="P16" s="243" t="s">
        <v>101</v>
      </c>
      <c r="Q16" s="152"/>
      <c r="R16" s="138"/>
    </row>
    <row r="17" spans="1:18" ht="15.75" customHeight="1" thickBot="1" x14ac:dyDescent="0.3">
      <c r="A17" s="197" t="s">
        <v>61</v>
      </c>
      <c r="B17" s="198">
        <v>11</v>
      </c>
      <c r="C17" s="140" t="s">
        <v>78</v>
      </c>
      <c r="D17" s="22" t="s">
        <v>12</v>
      </c>
      <c r="E17" s="34"/>
      <c r="F17" s="185" t="s">
        <v>16</v>
      </c>
      <c r="G17" s="184"/>
      <c r="H17" s="184"/>
      <c r="I17" s="234" t="s">
        <v>102</v>
      </c>
      <c r="J17" s="138"/>
      <c r="K17" s="161" t="s">
        <v>12</v>
      </c>
      <c r="L17" s="38" t="s">
        <v>12</v>
      </c>
      <c r="M17" s="14"/>
      <c r="N17" s="237" t="s">
        <v>94</v>
      </c>
      <c r="O17" s="167"/>
      <c r="P17" s="167"/>
      <c r="Q17" s="237" t="s">
        <v>94</v>
      </c>
      <c r="R17" s="138" t="s">
        <v>100</v>
      </c>
    </row>
    <row r="18" spans="1:18" ht="15.75" customHeight="1" thickBot="1" x14ac:dyDescent="0.3">
      <c r="A18" s="197" t="s">
        <v>62</v>
      </c>
      <c r="B18" s="198">
        <v>12</v>
      </c>
      <c r="C18" s="140" t="s">
        <v>78</v>
      </c>
      <c r="D18" s="22" t="s">
        <v>12</v>
      </c>
      <c r="E18" s="34"/>
      <c r="F18" s="185" t="s">
        <v>16</v>
      </c>
      <c r="G18" s="184"/>
      <c r="H18" s="184"/>
      <c r="I18" s="234" t="s">
        <v>102</v>
      </c>
      <c r="J18" s="138"/>
      <c r="K18" s="161" t="s">
        <v>12</v>
      </c>
      <c r="L18" s="161" t="s">
        <v>12</v>
      </c>
      <c r="M18" s="14"/>
      <c r="N18" s="165"/>
      <c r="O18" s="167"/>
      <c r="P18" s="167"/>
      <c r="Q18" s="237" t="s">
        <v>94</v>
      </c>
      <c r="R18" s="138" t="s">
        <v>100</v>
      </c>
    </row>
    <row r="19" spans="1:18" ht="15.75" customHeight="1" thickBot="1" x14ac:dyDescent="0.3">
      <c r="A19" s="197" t="s">
        <v>63</v>
      </c>
      <c r="B19" s="198">
        <v>13</v>
      </c>
      <c r="C19" s="34"/>
      <c r="D19" s="34"/>
      <c r="E19" s="23" t="s">
        <v>12</v>
      </c>
      <c r="F19" s="185" t="s">
        <v>16</v>
      </c>
      <c r="G19" s="184"/>
      <c r="H19" s="238" t="s">
        <v>18</v>
      </c>
      <c r="I19" s="152"/>
      <c r="J19" s="138"/>
      <c r="K19" s="163"/>
      <c r="L19" s="15"/>
      <c r="M19" s="39" t="s">
        <v>12</v>
      </c>
      <c r="N19" s="39" t="s">
        <v>97</v>
      </c>
      <c r="O19" s="236" t="s">
        <v>36</v>
      </c>
      <c r="P19" s="167"/>
      <c r="Q19" s="237" t="s">
        <v>94</v>
      </c>
      <c r="R19" s="138" t="s">
        <v>100</v>
      </c>
    </row>
    <row r="20" spans="1:18" ht="15.75" customHeight="1" thickBot="1" x14ac:dyDescent="0.3">
      <c r="A20" s="197" t="s">
        <v>64</v>
      </c>
      <c r="B20" s="198">
        <v>14</v>
      </c>
      <c r="C20" s="141"/>
      <c r="D20" s="34"/>
      <c r="E20" s="23" t="s">
        <v>97</v>
      </c>
      <c r="F20" s="185" t="s">
        <v>16</v>
      </c>
      <c r="G20" s="241" t="s">
        <v>28</v>
      </c>
      <c r="H20" s="213" t="s">
        <v>43</v>
      </c>
      <c r="I20" s="152"/>
      <c r="J20" s="138"/>
      <c r="K20" s="163"/>
      <c r="L20" s="15"/>
      <c r="M20" s="39" t="s">
        <v>12</v>
      </c>
      <c r="N20" s="164" t="s">
        <v>12</v>
      </c>
      <c r="O20" s="167"/>
      <c r="P20" s="167"/>
      <c r="Q20" s="237" t="s">
        <v>94</v>
      </c>
      <c r="R20" s="138" t="s">
        <v>100</v>
      </c>
    </row>
    <row r="21" spans="1:18" ht="15.75" customHeight="1" thickBot="1" x14ac:dyDescent="0.3">
      <c r="A21" s="197" t="s">
        <v>65</v>
      </c>
      <c r="B21" s="198">
        <v>15</v>
      </c>
      <c r="C21" s="141"/>
      <c r="D21" s="34"/>
      <c r="E21" s="23" t="s">
        <v>97</v>
      </c>
      <c r="F21" s="185" t="s">
        <v>16</v>
      </c>
      <c r="G21" s="241" t="s">
        <v>28</v>
      </c>
      <c r="H21" s="213" t="s">
        <v>43</v>
      </c>
      <c r="I21" s="152"/>
      <c r="J21" s="138"/>
      <c r="K21" s="163"/>
      <c r="L21" s="163"/>
      <c r="M21" s="39" t="s">
        <v>12</v>
      </c>
      <c r="N21" s="164" t="s">
        <v>12</v>
      </c>
      <c r="O21" s="167"/>
      <c r="P21" s="167"/>
      <c r="Q21" s="237" t="s">
        <v>94</v>
      </c>
      <c r="R21" s="138" t="s">
        <v>100</v>
      </c>
    </row>
    <row r="22" spans="1:18" ht="15.75" customHeight="1" thickBot="1" x14ac:dyDescent="0.3">
      <c r="A22" s="205" t="s">
        <v>66</v>
      </c>
      <c r="B22" s="206">
        <v>16</v>
      </c>
      <c r="C22" s="22" t="s">
        <v>78</v>
      </c>
      <c r="D22" s="22" t="s">
        <v>97</v>
      </c>
      <c r="E22" s="34"/>
      <c r="F22" s="185" t="s">
        <v>16</v>
      </c>
      <c r="G22" s="241" t="s">
        <v>28</v>
      </c>
      <c r="H22" s="213" t="s">
        <v>43</v>
      </c>
      <c r="I22" s="234" t="s">
        <v>97</v>
      </c>
      <c r="J22" s="138"/>
      <c r="K22" s="161" t="s">
        <v>97</v>
      </c>
      <c r="L22" s="38" t="s">
        <v>12</v>
      </c>
      <c r="M22" s="14"/>
      <c r="N22" s="165"/>
      <c r="O22" s="236" t="s">
        <v>36</v>
      </c>
      <c r="P22" s="167"/>
      <c r="Q22" s="237" t="s">
        <v>94</v>
      </c>
      <c r="R22" s="138" t="s">
        <v>100</v>
      </c>
    </row>
    <row r="23" spans="1:18" ht="15.75" customHeight="1" thickBot="1" x14ac:dyDescent="0.3">
      <c r="A23" s="205" t="s">
        <v>60</v>
      </c>
      <c r="B23" s="206">
        <v>17</v>
      </c>
      <c r="C23" s="140" t="s">
        <v>78</v>
      </c>
      <c r="D23" s="182" t="s">
        <v>15</v>
      </c>
      <c r="E23" s="34"/>
      <c r="F23" s="185" t="s">
        <v>16</v>
      </c>
      <c r="G23" s="184"/>
      <c r="H23" s="239" t="s">
        <v>20</v>
      </c>
      <c r="I23" s="234" t="s">
        <v>102</v>
      </c>
      <c r="J23" s="138"/>
      <c r="K23" s="161" t="s">
        <v>12</v>
      </c>
      <c r="L23" s="38" t="s">
        <v>12</v>
      </c>
      <c r="M23" s="14"/>
      <c r="N23" s="165"/>
      <c r="O23" s="167"/>
      <c r="P23" s="167"/>
      <c r="Q23" s="237" t="s">
        <v>94</v>
      </c>
      <c r="R23" s="138" t="s">
        <v>100</v>
      </c>
    </row>
    <row r="24" spans="1:18" ht="15.75" customHeight="1" thickBot="1" x14ac:dyDescent="0.3">
      <c r="A24" s="197" t="s">
        <v>61</v>
      </c>
      <c r="B24" s="198">
        <v>18</v>
      </c>
      <c r="C24" s="140" t="s">
        <v>78</v>
      </c>
      <c r="D24" s="237" t="s">
        <v>94</v>
      </c>
      <c r="E24" s="34"/>
      <c r="F24" s="185" t="s">
        <v>16</v>
      </c>
      <c r="G24" s="184"/>
      <c r="H24" s="213" t="s">
        <v>43</v>
      </c>
      <c r="I24" s="234" t="s">
        <v>102</v>
      </c>
      <c r="J24" s="138"/>
      <c r="K24" s="15"/>
      <c r="L24" s="15"/>
      <c r="M24" s="14"/>
      <c r="N24" s="165"/>
      <c r="O24" s="240" t="s">
        <v>96</v>
      </c>
      <c r="P24" s="243" t="s">
        <v>101</v>
      </c>
      <c r="Q24" s="237" t="s">
        <v>94</v>
      </c>
      <c r="R24" s="138" t="s">
        <v>100</v>
      </c>
    </row>
    <row r="25" spans="1:18" ht="15.75" customHeight="1" thickBot="1" x14ac:dyDescent="0.3">
      <c r="A25" s="197" t="s">
        <v>62</v>
      </c>
      <c r="B25" s="198">
        <v>19</v>
      </c>
      <c r="C25" s="141"/>
      <c r="D25" s="237" t="s">
        <v>94</v>
      </c>
      <c r="E25" s="23" t="s">
        <v>12</v>
      </c>
      <c r="F25" s="185" t="s">
        <v>16</v>
      </c>
      <c r="G25" s="184"/>
      <c r="H25" s="184"/>
      <c r="I25" s="152"/>
      <c r="J25" s="217" t="s">
        <v>57</v>
      </c>
      <c r="K25" s="163"/>
      <c r="L25" s="15"/>
      <c r="M25" s="39" t="s">
        <v>12</v>
      </c>
      <c r="N25" s="164" t="s">
        <v>97</v>
      </c>
      <c r="O25" s="241" t="s">
        <v>28</v>
      </c>
      <c r="P25" s="152"/>
      <c r="Q25" s="152"/>
      <c r="R25" s="138"/>
    </row>
    <row r="26" spans="1:18" ht="15.75" customHeight="1" thickBot="1" x14ac:dyDescent="0.3">
      <c r="A26" s="197" t="s">
        <v>63</v>
      </c>
      <c r="B26" s="198">
        <v>20</v>
      </c>
      <c r="C26" s="141"/>
      <c r="D26" s="237" t="s">
        <v>94</v>
      </c>
      <c r="E26" s="23" t="s">
        <v>12</v>
      </c>
      <c r="F26" s="185" t="s">
        <v>16</v>
      </c>
      <c r="G26" s="184"/>
      <c r="H26" s="239" t="s">
        <v>20</v>
      </c>
      <c r="I26" s="152"/>
      <c r="J26" s="138"/>
      <c r="K26" s="163"/>
      <c r="L26" s="15"/>
      <c r="M26" s="39" t="s">
        <v>12</v>
      </c>
      <c r="N26" s="164" t="s">
        <v>12</v>
      </c>
      <c r="O26" s="167"/>
      <c r="P26" s="167"/>
      <c r="Q26" s="152"/>
      <c r="R26" s="138"/>
    </row>
    <row r="27" spans="1:18" ht="15.75" customHeight="1" thickBot="1" x14ac:dyDescent="0.3">
      <c r="A27" s="197" t="s">
        <v>64</v>
      </c>
      <c r="B27" s="198">
        <v>21</v>
      </c>
      <c r="C27" s="141"/>
      <c r="D27" s="237" t="s">
        <v>94</v>
      </c>
      <c r="E27" s="34"/>
      <c r="F27" s="185" t="s">
        <v>16</v>
      </c>
      <c r="G27" s="233" t="s">
        <v>19</v>
      </c>
      <c r="H27" s="239" t="s">
        <v>20</v>
      </c>
      <c r="I27" s="152"/>
      <c r="J27" s="138"/>
      <c r="K27" s="161" t="s">
        <v>97</v>
      </c>
      <c r="L27" s="38" t="s">
        <v>97</v>
      </c>
      <c r="M27" s="15"/>
      <c r="N27" s="15"/>
      <c r="O27" s="241" t="s">
        <v>28</v>
      </c>
      <c r="P27" s="213" t="s">
        <v>43</v>
      </c>
      <c r="Q27" s="152"/>
      <c r="R27" s="138"/>
    </row>
    <row r="28" spans="1:18" ht="15.75" customHeight="1" thickBot="1" x14ac:dyDescent="0.3">
      <c r="A28" s="197" t="s">
        <v>65</v>
      </c>
      <c r="B28" s="198">
        <v>22</v>
      </c>
      <c r="C28" s="140" t="s">
        <v>78</v>
      </c>
      <c r="D28" s="237" t="s">
        <v>94</v>
      </c>
      <c r="E28" s="34"/>
      <c r="F28" s="185" t="s">
        <v>16</v>
      </c>
      <c r="G28" s="184"/>
      <c r="H28" s="239" t="s">
        <v>20</v>
      </c>
      <c r="I28" s="182" t="s">
        <v>15</v>
      </c>
      <c r="J28" s="217" t="s">
        <v>57</v>
      </c>
      <c r="K28" s="161" t="s">
        <v>12</v>
      </c>
      <c r="L28" s="38" t="s">
        <v>12</v>
      </c>
      <c r="M28" s="14"/>
      <c r="N28" s="165"/>
      <c r="O28" s="167"/>
      <c r="P28" s="167"/>
      <c r="Q28" s="152"/>
      <c r="R28" s="138"/>
    </row>
    <row r="29" spans="1:18" ht="15.75" customHeight="1" thickBot="1" x14ac:dyDescent="0.3">
      <c r="A29" s="205" t="s">
        <v>66</v>
      </c>
      <c r="B29" s="206">
        <v>23</v>
      </c>
      <c r="C29" s="140" t="s">
        <v>78</v>
      </c>
      <c r="D29" s="237" t="s">
        <v>94</v>
      </c>
      <c r="E29" s="34"/>
      <c r="F29" s="185" t="s">
        <v>16</v>
      </c>
      <c r="G29" s="184"/>
      <c r="H29" s="238" t="s">
        <v>18</v>
      </c>
      <c r="I29" s="182" t="s">
        <v>15</v>
      </c>
      <c r="J29" s="217" t="s">
        <v>57</v>
      </c>
      <c r="K29" s="161" t="s">
        <v>12</v>
      </c>
      <c r="L29" s="161" t="s">
        <v>12</v>
      </c>
      <c r="M29" s="14"/>
      <c r="N29" s="165"/>
      <c r="O29" s="167"/>
      <c r="P29" s="167"/>
      <c r="Q29" s="152"/>
      <c r="R29" s="138"/>
    </row>
    <row r="30" spans="1:18" ht="15.75" customHeight="1" thickBot="1" x14ac:dyDescent="0.3">
      <c r="A30" s="205" t="s">
        <v>60</v>
      </c>
      <c r="B30" s="206">
        <v>24</v>
      </c>
      <c r="C30" s="34"/>
      <c r="D30" s="237" t="s">
        <v>94</v>
      </c>
      <c r="E30" s="23" t="s">
        <v>97</v>
      </c>
      <c r="F30" s="185" t="s">
        <v>16</v>
      </c>
      <c r="G30" s="238" t="s">
        <v>18</v>
      </c>
      <c r="H30" s="246" t="s">
        <v>9</v>
      </c>
      <c r="I30" s="152"/>
      <c r="J30" s="138"/>
      <c r="K30" s="163"/>
      <c r="L30" s="163"/>
      <c r="M30" s="39" t="s">
        <v>97</v>
      </c>
      <c r="N30" s="39" t="s">
        <v>12</v>
      </c>
      <c r="O30" s="242" t="s">
        <v>36</v>
      </c>
      <c r="P30" s="167"/>
      <c r="Q30" s="152"/>
      <c r="R30" s="138"/>
    </row>
    <row r="31" spans="1:18" ht="15.75" customHeight="1" thickBot="1" x14ac:dyDescent="0.3">
      <c r="A31" s="197" t="s">
        <v>61</v>
      </c>
      <c r="B31" s="198">
        <v>25</v>
      </c>
      <c r="C31" s="141"/>
      <c r="D31" s="237" t="s">
        <v>94</v>
      </c>
      <c r="E31" s="23" t="s">
        <v>12</v>
      </c>
      <c r="F31" s="185" t="s">
        <v>16</v>
      </c>
      <c r="G31" s="184"/>
      <c r="H31" s="233" t="s">
        <v>19</v>
      </c>
      <c r="I31" s="152"/>
      <c r="J31" s="138"/>
      <c r="K31" s="163"/>
      <c r="L31" s="237" t="s">
        <v>94</v>
      </c>
      <c r="M31" s="39" t="s">
        <v>12</v>
      </c>
      <c r="N31" s="164" t="s">
        <v>12</v>
      </c>
      <c r="O31" s="167"/>
      <c r="P31" s="167"/>
      <c r="Q31" s="152"/>
      <c r="R31" s="138"/>
    </row>
    <row r="32" spans="1:18" ht="15.75" customHeight="1" thickBot="1" x14ac:dyDescent="0.3">
      <c r="A32" s="195" t="s">
        <v>62</v>
      </c>
      <c r="B32" s="198">
        <v>26</v>
      </c>
      <c r="C32" s="141"/>
      <c r="D32" s="34"/>
      <c r="E32" s="23" t="s">
        <v>12</v>
      </c>
      <c r="F32" s="185" t="s">
        <v>16</v>
      </c>
      <c r="G32" s="238" t="s">
        <v>18</v>
      </c>
      <c r="H32" s="152"/>
      <c r="I32" s="152"/>
      <c r="J32" s="138"/>
      <c r="K32" s="163"/>
      <c r="L32" s="237" t="s">
        <v>94</v>
      </c>
      <c r="M32" s="233" t="s">
        <v>19</v>
      </c>
      <c r="N32" s="164" t="s">
        <v>12</v>
      </c>
      <c r="O32" s="167"/>
      <c r="P32" s="167"/>
      <c r="Q32" s="152"/>
      <c r="R32" s="138"/>
    </row>
    <row r="33" spans="1:20" ht="15.75" customHeight="1" thickBot="1" x14ac:dyDescent="0.3">
      <c r="A33" s="197" t="s">
        <v>63</v>
      </c>
      <c r="B33" s="198">
        <v>27</v>
      </c>
      <c r="C33" s="22" t="s">
        <v>78</v>
      </c>
      <c r="D33" s="22" t="s">
        <v>97</v>
      </c>
      <c r="E33" s="34"/>
      <c r="F33" s="185" t="s">
        <v>16</v>
      </c>
      <c r="G33" s="239" t="s">
        <v>20</v>
      </c>
      <c r="H33" s="213" t="s">
        <v>43</v>
      </c>
      <c r="I33" s="234" t="s">
        <v>97</v>
      </c>
      <c r="J33" s="138"/>
      <c r="K33" s="161" t="s">
        <v>12</v>
      </c>
      <c r="L33" s="237" t="s">
        <v>94</v>
      </c>
      <c r="M33" s="14"/>
      <c r="N33" s="165"/>
      <c r="O33" s="242" t="s">
        <v>36</v>
      </c>
      <c r="P33" s="167"/>
      <c r="Q33" s="152"/>
      <c r="R33" s="138"/>
    </row>
    <row r="34" spans="1:20" ht="15.75" customHeight="1" thickBot="1" x14ac:dyDescent="0.3">
      <c r="A34" s="197" t="s">
        <v>64</v>
      </c>
      <c r="B34" s="196">
        <v>28</v>
      </c>
      <c r="C34" s="140" t="s">
        <v>78</v>
      </c>
      <c r="D34" s="22" t="s">
        <v>12</v>
      </c>
      <c r="E34" s="34"/>
      <c r="F34" s="185" t="s">
        <v>16</v>
      </c>
      <c r="G34" s="184"/>
      <c r="H34" s="184"/>
      <c r="I34" s="234" t="s">
        <v>102</v>
      </c>
      <c r="J34" s="138"/>
      <c r="K34" s="161" t="s">
        <v>97</v>
      </c>
      <c r="L34" s="237" t="s">
        <v>94</v>
      </c>
      <c r="M34" s="14"/>
      <c r="N34" s="165"/>
      <c r="O34" s="240" t="s">
        <v>96</v>
      </c>
      <c r="P34" s="243" t="s">
        <v>101</v>
      </c>
      <c r="Q34" s="152"/>
      <c r="R34" s="138"/>
      <c r="T34" s="194"/>
    </row>
    <row r="35" spans="1:20" ht="15.75" customHeight="1" thickBot="1" x14ac:dyDescent="0.3">
      <c r="A35" s="197" t="s">
        <v>65</v>
      </c>
      <c r="B35" s="198">
        <v>29</v>
      </c>
      <c r="C35" s="140" t="s">
        <v>78</v>
      </c>
      <c r="D35" s="22" t="s">
        <v>97</v>
      </c>
      <c r="E35" s="34"/>
      <c r="F35" s="185" t="s">
        <v>16</v>
      </c>
      <c r="G35" s="238" t="s">
        <v>18</v>
      </c>
      <c r="H35" s="233" t="s">
        <v>19</v>
      </c>
      <c r="I35" s="234" t="s">
        <v>97</v>
      </c>
      <c r="J35" s="138"/>
      <c r="K35" s="163"/>
      <c r="L35" s="237" t="s">
        <v>94</v>
      </c>
      <c r="M35" s="12"/>
      <c r="N35" s="138"/>
      <c r="O35" s="240" t="s">
        <v>96</v>
      </c>
      <c r="P35" s="243" t="s">
        <v>101</v>
      </c>
      <c r="Q35" s="152"/>
      <c r="R35" s="138"/>
    </row>
    <row r="36" spans="1:20" ht="15.75" customHeight="1" thickBot="1" x14ac:dyDescent="0.3">
      <c r="A36" s="205" t="s">
        <v>66</v>
      </c>
      <c r="B36" s="206">
        <v>30</v>
      </c>
      <c r="C36" s="141"/>
      <c r="D36" s="34"/>
      <c r="E36" s="23" t="s">
        <v>12</v>
      </c>
      <c r="F36" s="185" t="s">
        <v>16</v>
      </c>
      <c r="G36" s="184"/>
      <c r="H36" s="152"/>
      <c r="I36" s="152"/>
      <c r="J36" s="217" t="s">
        <v>57</v>
      </c>
      <c r="K36" s="163"/>
      <c r="L36" s="237" t="s">
        <v>94</v>
      </c>
      <c r="M36" s="39" t="s">
        <v>97</v>
      </c>
      <c r="N36" s="164" t="s">
        <v>97</v>
      </c>
      <c r="O36" s="240" t="s">
        <v>96</v>
      </c>
      <c r="P36" s="243" t="s">
        <v>101</v>
      </c>
      <c r="Q36" s="152"/>
      <c r="R36" s="138"/>
    </row>
    <row r="37" spans="1:20" ht="15.75" customHeight="1" thickBot="1" x14ac:dyDescent="0.3">
      <c r="A37" s="205" t="s">
        <v>60</v>
      </c>
      <c r="B37" s="206">
        <v>31</v>
      </c>
      <c r="C37" s="142"/>
      <c r="D37" s="143"/>
      <c r="E37" s="185" t="s">
        <v>16</v>
      </c>
      <c r="F37" s="185" t="s">
        <v>16</v>
      </c>
      <c r="G37" s="184"/>
      <c r="H37" s="239" t="s">
        <v>20</v>
      </c>
      <c r="I37" s="169"/>
      <c r="J37" s="145"/>
      <c r="K37" s="142"/>
      <c r="L37" s="237" t="s">
        <v>94</v>
      </c>
      <c r="M37" s="144" t="s">
        <v>12</v>
      </c>
      <c r="N37" s="166" t="s">
        <v>12</v>
      </c>
      <c r="O37" s="167"/>
      <c r="P37" s="167"/>
      <c r="Q37" s="169"/>
      <c r="R37" s="145"/>
    </row>
    <row r="38" spans="1:20" ht="15.75" customHeight="1" x14ac:dyDescent="0.25">
      <c r="A38" s="127"/>
      <c r="B38" s="127"/>
    </row>
    <row r="39" spans="1:20" ht="15.75" customHeight="1" x14ac:dyDescent="0.25">
      <c r="A39" s="126"/>
      <c r="B39" s="126"/>
      <c r="C39" s="374" t="s">
        <v>29</v>
      </c>
      <c r="D39" s="374"/>
      <c r="E39" s="36" t="s">
        <v>19</v>
      </c>
      <c r="F39" s="36" t="s">
        <v>18</v>
      </c>
      <c r="G39" s="128" t="s">
        <v>20</v>
      </c>
      <c r="H39" s="235" t="s">
        <v>28</v>
      </c>
      <c r="I39" s="235" t="s">
        <v>36</v>
      </c>
    </row>
    <row r="40" spans="1:20" ht="15.75" customHeight="1" x14ac:dyDescent="0.25">
      <c r="A40" s="126"/>
      <c r="B40" s="126"/>
      <c r="C40" s="406" t="s">
        <v>68</v>
      </c>
      <c r="D40" s="406"/>
      <c r="E40" s="134" t="s">
        <v>57</v>
      </c>
      <c r="F40" s="134" t="s">
        <v>21</v>
      </c>
      <c r="L40" s="233" t="s">
        <v>19</v>
      </c>
      <c r="M40" s="38" t="s">
        <v>12</v>
      </c>
    </row>
    <row r="41" spans="1:20" ht="15.75" customHeight="1" x14ac:dyDescent="0.25">
      <c r="A41" s="126"/>
      <c r="B41" s="126"/>
      <c r="J41" s="33"/>
      <c r="K41" s="33"/>
      <c r="L41" s="238" t="s">
        <v>18</v>
      </c>
      <c r="M41" s="38" t="s">
        <v>12</v>
      </c>
      <c r="N41" s="33"/>
    </row>
    <row r="42" spans="1:20" x14ac:dyDescent="0.25">
      <c r="C42" s="185" t="s">
        <v>16</v>
      </c>
      <c r="L42" s="239" t="s">
        <v>20</v>
      </c>
      <c r="M42" s="185" t="s">
        <v>16</v>
      </c>
    </row>
    <row r="43" spans="1:20" x14ac:dyDescent="0.25">
      <c r="C43" s="129" t="s">
        <v>32</v>
      </c>
      <c r="G43" s="19"/>
      <c r="H43" s="19"/>
      <c r="L43" s="247" t="s">
        <v>36</v>
      </c>
      <c r="M43" s="22" t="s">
        <v>12</v>
      </c>
    </row>
    <row r="44" spans="1:20" ht="16.5" thickBot="1" x14ac:dyDescent="0.3">
      <c r="C44" s="182" t="s">
        <v>15</v>
      </c>
      <c r="D44" s="190" t="s">
        <v>71</v>
      </c>
      <c r="E44" s="191"/>
      <c r="F44" s="192"/>
      <c r="I44" s="126"/>
      <c r="L44" s="241" t="s">
        <v>28</v>
      </c>
      <c r="M44" s="23" t="s">
        <v>12</v>
      </c>
    </row>
    <row r="45" spans="1:20" ht="15.75" thickBot="1" x14ac:dyDescent="0.3">
      <c r="C45" s="181" t="s">
        <v>69</v>
      </c>
      <c r="D45" s="186" t="s">
        <v>73</v>
      </c>
      <c r="E45" s="186"/>
      <c r="F45" s="187"/>
      <c r="H45" s="170"/>
      <c r="I45" s="170"/>
      <c r="L45" s="213" t="s">
        <v>43</v>
      </c>
      <c r="M45" s="217" t="s">
        <v>57</v>
      </c>
    </row>
    <row r="46" spans="1:20" x14ac:dyDescent="0.25">
      <c r="C46" s="183" t="s">
        <v>70</v>
      </c>
      <c r="D46" s="188" t="s">
        <v>74</v>
      </c>
      <c r="E46" s="188"/>
      <c r="F46" s="189"/>
      <c r="L46" s="240" t="s">
        <v>96</v>
      </c>
      <c r="M46" s="243" t="s">
        <v>101</v>
      </c>
    </row>
  </sheetData>
  <mergeCells count="11">
    <mergeCell ref="C39:D39"/>
    <mergeCell ref="C40:D40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T46"/>
  <sheetViews>
    <sheetView topLeftCell="A4" zoomScaleNormal="100" workbookViewId="0">
      <selection activeCell="H33" sqref="H33"/>
    </sheetView>
  </sheetViews>
  <sheetFormatPr baseColWidth="10" defaultRowHeight="15" x14ac:dyDescent="0.25"/>
  <cols>
    <col min="1" max="2" width="3.5703125" customWidth="1"/>
    <col min="3" max="18" width="12.7109375" customWidth="1"/>
  </cols>
  <sheetData>
    <row r="1" spans="1:20" x14ac:dyDescent="0.25">
      <c r="A1" s="130"/>
      <c r="B1" s="130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70"/>
      <c r="P1" s="170"/>
      <c r="Q1" s="194"/>
      <c r="R1" s="194"/>
    </row>
    <row r="2" spans="1:20" ht="46.5" x14ac:dyDescent="0.25">
      <c r="A2" s="404" t="s">
        <v>108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</row>
    <row r="3" spans="1:20" ht="29.25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170"/>
      <c r="P3" s="170"/>
      <c r="Q3" s="194"/>
      <c r="R3" s="194"/>
    </row>
    <row r="4" spans="1:20" ht="24" thickBot="1" x14ac:dyDescent="0.3">
      <c r="A4" s="125"/>
      <c r="B4" s="125"/>
      <c r="C4" s="415" t="s">
        <v>116</v>
      </c>
      <c r="D4" s="416"/>
      <c r="E4" s="416"/>
      <c r="F4" s="416"/>
      <c r="G4" s="416"/>
      <c r="H4" s="416"/>
      <c r="I4" s="416"/>
      <c r="J4" s="416"/>
      <c r="K4" s="417" t="s">
        <v>117</v>
      </c>
      <c r="L4" s="417"/>
      <c r="M4" s="417"/>
      <c r="N4" s="417"/>
      <c r="O4" s="417"/>
      <c r="P4" s="417"/>
      <c r="Q4" s="417"/>
      <c r="R4" s="418"/>
    </row>
    <row r="5" spans="1:20" x14ac:dyDescent="0.25">
      <c r="A5" s="125"/>
      <c r="B5" s="125"/>
      <c r="C5" s="419" t="s">
        <v>44</v>
      </c>
      <c r="D5" s="420"/>
      <c r="E5" s="420"/>
      <c r="F5" s="421"/>
      <c r="G5" s="422" t="s">
        <v>67</v>
      </c>
      <c r="H5" s="423"/>
      <c r="I5" s="424" t="s">
        <v>68</v>
      </c>
      <c r="J5" s="425"/>
      <c r="K5" s="426" t="s">
        <v>46</v>
      </c>
      <c r="L5" s="427"/>
      <c r="M5" s="427"/>
      <c r="N5" s="428"/>
      <c r="O5" s="429" t="s">
        <v>67</v>
      </c>
      <c r="P5" s="430"/>
      <c r="Q5" s="424" t="s">
        <v>68</v>
      </c>
      <c r="R5" s="425"/>
      <c r="S5" s="194"/>
      <c r="T5" s="194"/>
    </row>
    <row r="6" spans="1:20" x14ac:dyDescent="0.25">
      <c r="A6" s="125"/>
      <c r="B6" s="125"/>
      <c r="C6" s="253" t="s">
        <v>112</v>
      </c>
      <c r="D6" s="251" t="s">
        <v>11</v>
      </c>
      <c r="E6" s="252" t="s">
        <v>10</v>
      </c>
      <c r="F6" s="271" t="s">
        <v>17</v>
      </c>
      <c r="G6" s="266"/>
      <c r="H6" s="138"/>
      <c r="I6" s="269"/>
      <c r="J6" s="270" t="s">
        <v>57</v>
      </c>
      <c r="K6" s="264" t="s">
        <v>7</v>
      </c>
      <c r="L6" s="40" t="s">
        <v>8</v>
      </c>
      <c r="M6" s="42" t="s">
        <v>9</v>
      </c>
      <c r="N6" s="265" t="s">
        <v>14</v>
      </c>
      <c r="O6" s="152"/>
      <c r="P6" s="138"/>
      <c r="Q6" s="152"/>
      <c r="R6" s="138"/>
      <c r="S6" s="194"/>
      <c r="T6" s="194"/>
    </row>
    <row r="7" spans="1:20" x14ac:dyDescent="0.25">
      <c r="A7" s="197" t="s">
        <v>104</v>
      </c>
      <c r="B7" s="198">
        <v>1</v>
      </c>
      <c r="C7" s="141"/>
      <c r="D7" s="34"/>
      <c r="E7" s="185" t="s">
        <v>16</v>
      </c>
      <c r="F7" s="272" t="s">
        <v>16</v>
      </c>
      <c r="G7" s="260" t="s">
        <v>19</v>
      </c>
      <c r="H7" s="267" t="s">
        <v>18</v>
      </c>
      <c r="I7" s="141"/>
      <c r="J7" s="254"/>
      <c r="K7" s="161" t="s">
        <v>97</v>
      </c>
      <c r="L7" s="38" t="s">
        <v>97</v>
      </c>
      <c r="M7" s="15"/>
      <c r="N7" s="255" t="s">
        <v>94</v>
      </c>
      <c r="O7" s="256" t="s">
        <v>96</v>
      </c>
      <c r="P7" s="257" t="s">
        <v>101</v>
      </c>
      <c r="Q7" s="152"/>
      <c r="R7" s="138"/>
      <c r="S7" s="194"/>
      <c r="T7" s="194"/>
    </row>
    <row r="8" spans="1:20" x14ac:dyDescent="0.25">
      <c r="A8" s="249" t="s">
        <v>105</v>
      </c>
      <c r="B8" s="248">
        <v>2</v>
      </c>
      <c r="C8" s="224" t="s">
        <v>102</v>
      </c>
      <c r="D8" s="224" t="s">
        <v>102</v>
      </c>
      <c r="E8" s="185" t="s">
        <v>16</v>
      </c>
      <c r="F8" s="272" t="s">
        <v>16</v>
      </c>
      <c r="G8" s="263" t="s">
        <v>20</v>
      </c>
      <c r="H8" s="254"/>
      <c r="I8" s="141"/>
      <c r="J8" s="254"/>
      <c r="K8" s="161" t="s">
        <v>97</v>
      </c>
      <c r="L8" s="38" t="s">
        <v>97</v>
      </c>
      <c r="M8" s="34"/>
      <c r="N8" s="255" t="s">
        <v>94</v>
      </c>
      <c r="O8" s="256" t="s">
        <v>96</v>
      </c>
      <c r="P8" s="257" t="s">
        <v>101</v>
      </c>
      <c r="Q8" s="152"/>
      <c r="R8" s="138"/>
      <c r="S8" s="194"/>
      <c r="T8" s="194"/>
    </row>
    <row r="9" spans="1:20" x14ac:dyDescent="0.25">
      <c r="A9" s="249" t="s">
        <v>106</v>
      </c>
      <c r="B9" s="248">
        <v>3</v>
      </c>
      <c r="C9" s="224" t="s">
        <v>102</v>
      </c>
      <c r="D9" s="22" t="s">
        <v>12</v>
      </c>
      <c r="E9" s="185" t="s">
        <v>16</v>
      </c>
      <c r="F9" s="272" t="s">
        <v>16</v>
      </c>
      <c r="G9" s="141"/>
      <c r="H9" s="254"/>
      <c r="I9" s="141"/>
      <c r="J9" s="254"/>
      <c r="K9" s="161" t="s">
        <v>12</v>
      </c>
      <c r="L9" s="38" t="s">
        <v>12</v>
      </c>
      <c r="M9" s="34"/>
      <c r="N9" s="255" t="s">
        <v>94</v>
      </c>
      <c r="O9" s="141"/>
      <c r="P9" s="254"/>
      <c r="Q9" s="152"/>
      <c r="R9" s="138"/>
      <c r="S9" s="194"/>
      <c r="T9" s="194"/>
    </row>
    <row r="10" spans="1:20" x14ac:dyDescent="0.25">
      <c r="A10" s="197" t="s">
        <v>64</v>
      </c>
      <c r="B10" s="198">
        <v>4</v>
      </c>
      <c r="C10" s="141"/>
      <c r="D10" s="34"/>
      <c r="E10" s="185" t="s">
        <v>16</v>
      </c>
      <c r="F10" s="272" t="s">
        <v>16</v>
      </c>
      <c r="G10" s="263" t="s">
        <v>20</v>
      </c>
      <c r="H10" s="262" t="s">
        <v>28</v>
      </c>
      <c r="I10" s="141"/>
      <c r="J10" s="254"/>
      <c r="K10" s="141"/>
      <c r="L10" s="34"/>
      <c r="M10" s="39" t="s">
        <v>97</v>
      </c>
      <c r="N10" s="255" t="s">
        <v>94</v>
      </c>
      <c r="O10" s="256" t="s">
        <v>96</v>
      </c>
      <c r="P10" s="257" t="s">
        <v>101</v>
      </c>
      <c r="Q10" s="152"/>
      <c r="R10" s="138"/>
      <c r="S10" s="194"/>
      <c r="T10" s="194"/>
    </row>
    <row r="11" spans="1:20" x14ac:dyDescent="0.25">
      <c r="A11" s="197" t="s">
        <v>65</v>
      </c>
      <c r="B11" s="198">
        <v>5</v>
      </c>
      <c r="C11" s="141"/>
      <c r="D11" s="34"/>
      <c r="E11" s="185" t="s">
        <v>16</v>
      </c>
      <c r="F11" s="272" t="s">
        <v>16</v>
      </c>
      <c r="G11" s="260" t="s">
        <v>19</v>
      </c>
      <c r="H11" s="262" t="s">
        <v>28</v>
      </c>
      <c r="I11" s="141"/>
      <c r="J11" s="254"/>
      <c r="K11" s="141"/>
      <c r="L11" s="34"/>
      <c r="M11" s="39" t="s">
        <v>12</v>
      </c>
      <c r="N11" s="255" t="s">
        <v>94</v>
      </c>
      <c r="O11" s="258" t="s">
        <v>36</v>
      </c>
      <c r="P11" s="254"/>
      <c r="Q11" s="152"/>
      <c r="R11" s="138"/>
      <c r="S11" s="194"/>
      <c r="T11" s="194"/>
    </row>
    <row r="12" spans="1:20" x14ac:dyDescent="0.25">
      <c r="A12" s="205" t="s">
        <v>66</v>
      </c>
      <c r="B12" s="206">
        <v>6</v>
      </c>
      <c r="C12" s="141"/>
      <c r="D12" s="34"/>
      <c r="E12" s="185" t="s">
        <v>16</v>
      </c>
      <c r="F12" s="272" t="s">
        <v>16</v>
      </c>
      <c r="G12" s="254"/>
      <c r="H12" s="267" t="s">
        <v>18</v>
      </c>
      <c r="I12" s="141"/>
      <c r="J12" s="270" t="s">
        <v>57</v>
      </c>
      <c r="K12" s="141"/>
      <c r="L12" s="34"/>
      <c r="M12" s="39" t="s">
        <v>12</v>
      </c>
      <c r="N12" s="255" t="s">
        <v>94</v>
      </c>
      <c r="O12" s="152"/>
      <c r="P12" s="259" t="s">
        <v>28</v>
      </c>
      <c r="Q12" s="152"/>
      <c r="R12" s="138"/>
      <c r="S12" s="194"/>
      <c r="T12" s="194"/>
    </row>
    <row r="13" spans="1:20" x14ac:dyDescent="0.25">
      <c r="A13" s="205" t="s">
        <v>60</v>
      </c>
      <c r="B13" s="206">
        <v>7</v>
      </c>
      <c r="C13" s="224" t="s">
        <v>102</v>
      </c>
      <c r="D13" s="22" t="s">
        <v>12</v>
      </c>
      <c r="E13" s="185" t="s">
        <v>16</v>
      </c>
      <c r="F13" s="272" t="s">
        <v>16</v>
      </c>
      <c r="G13" s="141"/>
      <c r="H13" s="254"/>
      <c r="I13" s="141"/>
      <c r="J13" s="254"/>
      <c r="K13" s="38" t="s">
        <v>12</v>
      </c>
      <c r="L13" s="38" t="s">
        <v>12</v>
      </c>
      <c r="M13" s="34"/>
      <c r="N13" s="255" t="s">
        <v>94</v>
      </c>
      <c r="O13" s="254"/>
      <c r="P13" s="152"/>
      <c r="Q13" s="141"/>
      <c r="R13" s="254"/>
      <c r="S13" s="194"/>
      <c r="T13" s="194"/>
    </row>
    <row r="14" spans="1:20" x14ac:dyDescent="0.25">
      <c r="A14" s="197" t="s">
        <v>104</v>
      </c>
      <c r="B14" s="198">
        <v>8</v>
      </c>
      <c r="C14" s="224" t="s">
        <v>102</v>
      </c>
      <c r="D14" s="22" t="s">
        <v>97</v>
      </c>
      <c r="E14" s="185" t="s">
        <v>16</v>
      </c>
      <c r="F14" s="272" t="s">
        <v>16</v>
      </c>
      <c r="G14" s="254"/>
      <c r="H14" s="254"/>
      <c r="I14" s="141"/>
      <c r="J14" s="270" t="s">
        <v>57</v>
      </c>
      <c r="K14" s="161" t="s">
        <v>12</v>
      </c>
      <c r="L14" s="38" t="s">
        <v>12</v>
      </c>
      <c r="M14" s="34"/>
      <c r="N14" s="255" t="s">
        <v>94</v>
      </c>
      <c r="O14" s="141"/>
      <c r="P14" s="254"/>
      <c r="Q14" s="141"/>
      <c r="R14" s="254"/>
      <c r="S14" s="194"/>
      <c r="T14" s="194"/>
    </row>
    <row r="15" spans="1:20" x14ac:dyDescent="0.25">
      <c r="A15" s="249" t="s">
        <v>105</v>
      </c>
      <c r="B15" s="248">
        <v>9</v>
      </c>
      <c r="C15" s="224" t="s">
        <v>102</v>
      </c>
      <c r="D15" s="22" t="s">
        <v>97</v>
      </c>
      <c r="E15" s="185" t="s">
        <v>16</v>
      </c>
      <c r="F15" s="272" t="s">
        <v>16</v>
      </c>
      <c r="G15" s="141"/>
      <c r="H15" s="141"/>
      <c r="I15" s="141"/>
      <c r="J15" s="270" t="s">
        <v>57</v>
      </c>
      <c r="K15" s="141"/>
      <c r="L15" s="34"/>
      <c r="M15" s="34"/>
      <c r="N15" s="254"/>
      <c r="O15" s="258" t="s">
        <v>36</v>
      </c>
      <c r="P15" s="259" t="s">
        <v>28</v>
      </c>
      <c r="Q15" s="141"/>
      <c r="R15" s="254"/>
      <c r="T15" s="194"/>
    </row>
    <row r="16" spans="1:20" x14ac:dyDescent="0.25">
      <c r="A16" s="249" t="s">
        <v>106</v>
      </c>
      <c r="B16" s="248">
        <v>10</v>
      </c>
      <c r="C16" s="141"/>
      <c r="D16" s="34"/>
      <c r="E16" s="185" t="s">
        <v>16</v>
      </c>
      <c r="F16" s="272" t="s">
        <v>16</v>
      </c>
      <c r="G16" s="141"/>
      <c r="H16" s="260" t="s">
        <v>19</v>
      </c>
      <c r="I16" s="141"/>
      <c r="J16" s="270" t="s">
        <v>57</v>
      </c>
      <c r="K16" s="141"/>
      <c r="L16" s="34"/>
      <c r="M16" s="39" t="s">
        <v>12</v>
      </c>
      <c r="N16" s="164" t="s">
        <v>12</v>
      </c>
      <c r="O16" s="141"/>
      <c r="P16" s="254"/>
      <c r="Q16" s="141"/>
      <c r="R16" s="254"/>
      <c r="S16" s="194"/>
      <c r="T16" s="194"/>
    </row>
    <row r="17" spans="1:18" x14ac:dyDescent="0.25">
      <c r="A17" s="197" t="s">
        <v>64</v>
      </c>
      <c r="B17" s="198">
        <v>11</v>
      </c>
      <c r="C17" s="224" t="s">
        <v>102</v>
      </c>
      <c r="D17" s="34"/>
      <c r="E17" s="185" t="s">
        <v>16</v>
      </c>
      <c r="F17" s="272" t="s">
        <v>16</v>
      </c>
      <c r="G17" s="141"/>
      <c r="H17" s="267" t="s">
        <v>18</v>
      </c>
      <c r="I17" s="141"/>
      <c r="J17" s="254"/>
      <c r="K17" s="141"/>
      <c r="L17" s="34"/>
      <c r="M17" s="164" t="s">
        <v>12</v>
      </c>
      <c r="N17" s="164" t="s">
        <v>12</v>
      </c>
      <c r="O17" s="254"/>
      <c r="P17" s="254"/>
      <c r="Q17" s="141"/>
      <c r="R17" s="254"/>
    </row>
    <row r="18" spans="1:18" x14ac:dyDescent="0.25">
      <c r="A18" s="197" t="s">
        <v>65</v>
      </c>
      <c r="B18" s="198">
        <v>12</v>
      </c>
      <c r="C18" s="141"/>
      <c r="D18" s="34"/>
      <c r="E18" s="185" t="s">
        <v>16</v>
      </c>
      <c r="F18" s="272" t="s">
        <v>16</v>
      </c>
      <c r="G18" s="260" t="s">
        <v>19</v>
      </c>
      <c r="H18" s="267" t="s">
        <v>18</v>
      </c>
      <c r="I18" s="141"/>
      <c r="J18" s="254"/>
      <c r="K18" s="272" t="s">
        <v>16</v>
      </c>
      <c r="L18" s="161" t="s">
        <v>12</v>
      </c>
      <c r="M18" s="34"/>
      <c r="N18" s="254"/>
      <c r="O18" s="181" t="s">
        <v>69</v>
      </c>
      <c r="P18" s="254"/>
      <c r="Q18" s="141"/>
      <c r="R18" s="254"/>
    </row>
    <row r="19" spans="1:18" x14ac:dyDescent="0.25">
      <c r="A19" s="205" t="s">
        <v>66</v>
      </c>
      <c r="B19" s="206">
        <v>13</v>
      </c>
      <c r="C19" s="224" t="s">
        <v>97</v>
      </c>
      <c r="D19" s="22" t="s">
        <v>12</v>
      </c>
      <c r="E19" s="185" t="s">
        <v>16</v>
      </c>
      <c r="F19" s="272" t="s">
        <v>16</v>
      </c>
      <c r="G19" s="263" t="s">
        <v>20</v>
      </c>
      <c r="H19" s="254"/>
      <c r="I19" s="141"/>
      <c r="J19" s="254"/>
      <c r="K19" s="272" t="s">
        <v>16</v>
      </c>
      <c r="L19" s="161" t="s">
        <v>12</v>
      </c>
      <c r="M19" s="34"/>
      <c r="N19" s="254"/>
      <c r="O19" s="181" t="s">
        <v>69</v>
      </c>
      <c r="P19" s="141"/>
      <c r="Q19" s="141"/>
      <c r="R19" s="254"/>
    </row>
    <row r="20" spans="1:18" x14ac:dyDescent="0.25">
      <c r="A20" s="205" t="s">
        <v>60</v>
      </c>
      <c r="B20" s="206">
        <v>14</v>
      </c>
      <c r="C20" s="224" t="s">
        <v>97</v>
      </c>
      <c r="D20" s="22" t="s">
        <v>12</v>
      </c>
      <c r="E20" s="185" t="s">
        <v>16</v>
      </c>
      <c r="F20" s="272" t="s">
        <v>16</v>
      </c>
      <c r="G20" s="263" t="s">
        <v>20</v>
      </c>
      <c r="H20" s="254"/>
      <c r="I20" s="141"/>
      <c r="J20" s="254"/>
      <c r="K20" s="272" t="s">
        <v>16</v>
      </c>
      <c r="L20" s="38" t="s">
        <v>12</v>
      </c>
      <c r="M20" s="34"/>
      <c r="N20" s="254"/>
      <c r="O20" s="181" t="s">
        <v>69</v>
      </c>
      <c r="P20" s="254"/>
      <c r="Q20" s="141"/>
      <c r="R20" s="254"/>
    </row>
    <row r="21" spans="1:18" x14ac:dyDescent="0.25">
      <c r="A21" s="197" t="s">
        <v>104</v>
      </c>
      <c r="B21" s="198">
        <v>15</v>
      </c>
      <c r="C21" s="224" t="s">
        <v>102</v>
      </c>
      <c r="D21" s="254"/>
      <c r="E21" s="185" t="s">
        <v>16</v>
      </c>
      <c r="F21" s="272" t="s">
        <v>16</v>
      </c>
      <c r="G21" s="263" t="s">
        <v>20</v>
      </c>
      <c r="H21" s="254"/>
      <c r="I21" s="141"/>
      <c r="J21" s="254"/>
      <c r="K21" s="272" t="s">
        <v>16</v>
      </c>
      <c r="L21" s="34"/>
      <c r="M21" s="164" t="s">
        <v>97</v>
      </c>
      <c r="N21" s="164" t="s">
        <v>12</v>
      </c>
      <c r="O21" s="267" t="s">
        <v>18</v>
      </c>
      <c r="P21" s="141"/>
      <c r="Q21" s="141"/>
      <c r="R21" s="254"/>
    </row>
    <row r="22" spans="1:18" x14ac:dyDescent="0.25">
      <c r="A22" s="249" t="s">
        <v>105</v>
      </c>
      <c r="B22" s="248">
        <v>16</v>
      </c>
      <c r="C22" s="141"/>
      <c r="D22" s="254"/>
      <c r="E22" s="185" t="s">
        <v>16</v>
      </c>
      <c r="F22" s="272" t="s">
        <v>16</v>
      </c>
      <c r="G22" s="254"/>
      <c r="H22" s="260" t="s">
        <v>19</v>
      </c>
      <c r="I22" s="141"/>
      <c r="J22" s="270" t="s">
        <v>57</v>
      </c>
      <c r="K22" s="272" t="s">
        <v>16</v>
      </c>
      <c r="L22" s="34"/>
      <c r="M22" s="39" t="s">
        <v>12</v>
      </c>
      <c r="N22" s="164" t="s">
        <v>12</v>
      </c>
      <c r="O22" s="254"/>
      <c r="P22" s="254"/>
      <c r="Q22" s="141"/>
      <c r="R22" s="254"/>
    </row>
    <row r="23" spans="1:18" x14ac:dyDescent="0.25">
      <c r="A23" s="249" t="s">
        <v>106</v>
      </c>
      <c r="B23" s="248">
        <v>17</v>
      </c>
      <c r="C23" s="141"/>
      <c r="D23" s="254"/>
      <c r="E23" s="185" t="s">
        <v>16</v>
      </c>
      <c r="F23" s="272" t="s">
        <v>16</v>
      </c>
      <c r="G23" s="263" t="s">
        <v>20</v>
      </c>
      <c r="H23" s="141"/>
      <c r="I23" s="141"/>
      <c r="J23" s="270" t="s">
        <v>57</v>
      </c>
      <c r="K23" s="272" t="s">
        <v>16</v>
      </c>
      <c r="L23" s="34"/>
      <c r="M23" s="39" t="s">
        <v>12</v>
      </c>
      <c r="N23" s="164" t="s">
        <v>12</v>
      </c>
      <c r="O23" s="254"/>
      <c r="P23" s="254"/>
      <c r="Q23" s="141"/>
      <c r="R23" s="254"/>
    </row>
    <row r="24" spans="1:18" x14ac:dyDescent="0.25">
      <c r="A24" s="197" t="s">
        <v>64</v>
      </c>
      <c r="B24" s="198">
        <v>18</v>
      </c>
      <c r="C24" s="224" t="s">
        <v>102</v>
      </c>
      <c r="D24" s="22" t="s">
        <v>12</v>
      </c>
      <c r="E24" s="185" t="s">
        <v>16</v>
      </c>
      <c r="F24" s="272" t="s">
        <v>16</v>
      </c>
      <c r="G24" s="254"/>
      <c r="H24" s="254"/>
      <c r="I24" s="141"/>
      <c r="J24" s="141"/>
      <c r="K24" s="272" t="s">
        <v>16</v>
      </c>
      <c r="L24" s="161" t="s">
        <v>12</v>
      </c>
      <c r="M24" s="34"/>
      <c r="N24" s="254"/>
      <c r="O24" s="254"/>
      <c r="P24" s="263" t="s">
        <v>20</v>
      </c>
      <c r="Q24" s="141"/>
      <c r="R24" s="254"/>
    </row>
    <row r="25" spans="1:18" x14ac:dyDescent="0.25">
      <c r="A25" s="197" t="s">
        <v>65</v>
      </c>
      <c r="B25" s="198">
        <v>19</v>
      </c>
      <c r="C25" s="224" t="s">
        <v>102</v>
      </c>
      <c r="D25" s="22" t="s">
        <v>12</v>
      </c>
      <c r="E25" s="185" t="s">
        <v>16</v>
      </c>
      <c r="F25" s="272" t="s">
        <v>16</v>
      </c>
      <c r="G25" s="254"/>
      <c r="H25" s="141"/>
      <c r="I25" s="141"/>
      <c r="J25" s="254"/>
      <c r="K25" s="272" t="s">
        <v>16</v>
      </c>
      <c r="L25" s="38" t="s">
        <v>12</v>
      </c>
      <c r="M25" s="34"/>
      <c r="N25" s="254"/>
      <c r="O25" s="141"/>
      <c r="P25" s="263" t="s">
        <v>20</v>
      </c>
      <c r="Q25" s="141"/>
      <c r="R25" s="254"/>
    </row>
    <row r="26" spans="1:18" x14ac:dyDescent="0.25">
      <c r="A26" s="205" t="s">
        <v>66</v>
      </c>
      <c r="B26" s="206">
        <v>20</v>
      </c>
      <c r="C26" s="224" t="s">
        <v>102</v>
      </c>
      <c r="D26" s="22" t="s">
        <v>12</v>
      </c>
      <c r="E26" s="185" t="s">
        <v>16</v>
      </c>
      <c r="F26" s="272" t="s">
        <v>16</v>
      </c>
      <c r="G26" s="254"/>
      <c r="H26" s="254"/>
      <c r="I26" s="141"/>
      <c r="J26" s="254"/>
      <c r="K26" s="272" t="s">
        <v>16</v>
      </c>
      <c r="L26" s="34"/>
      <c r="M26" s="34"/>
      <c r="N26" s="254"/>
      <c r="O26" s="254"/>
      <c r="P26" s="263" t="s">
        <v>20</v>
      </c>
      <c r="Q26" s="270" t="s">
        <v>57</v>
      </c>
      <c r="R26" s="254"/>
    </row>
    <row r="27" spans="1:18" x14ac:dyDescent="0.25">
      <c r="A27" s="205" t="s">
        <v>60</v>
      </c>
      <c r="B27" s="206">
        <v>21</v>
      </c>
      <c r="C27" s="141"/>
      <c r="D27" s="254"/>
      <c r="E27" s="185" t="s">
        <v>16</v>
      </c>
      <c r="F27" s="272" t="s">
        <v>16</v>
      </c>
      <c r="G27" s="267" t="s">
        <v>18</v>
      </c>
      <c r="H27" s="260" t="s">
        <v>19</v>
      </c>
      <c r="I27" s="141"/>
      <c r="J27" s="254"/>
      <c r="K27" s="272" t="s">
        <v>16</v>
      </c>
      <c r="L27" s="34"/>
      <c r="M27" s="164" t="s">
        <v>12</v>
      </c>
      <c r="N27" s="164" t="s">
        <v>12</v>
      </c>
      <c r="O27" s="254"/>
      <c r="P27" s="254"/>
      <c r="Q27" s="152"/>
      <c r="R27" s="138"/>
    </row>
    <row r="28" spans="1:18" x14ac:dyDescent="0.25">
      <c r="A28" s="197" t="s">
        <v>104</v>
      </c>
      <c r="B28" s="198">
        <v>22</v>
      </c>
      <c r="C28" s="141"/>
      <c r="D28" s="254"/>
      <c r="E28" s="185" t="s">
        <v>16</v>
      </c>
      <c r="F28" s="272" t="s">
        <v>16</v>
      </c>
      <c r="G28" s="254"/>
      <c r="H28" s="260" t="s">
        <v>19</v>
      </c>
      <c r="I28" s="141"/>
      <c r="J28" s="270" t="s">
        <v>57</v>
      </c>
      <c r="K28" s="272" t="s">
        <v>16</v>
      </c>
      <c r="L28" s="254"/>
      <c r="M28" s="164" t="s">
        <v>12</v>
      </c>
      <c r="N28" s="164" t="s">
        <v>12</v>
      </c>
      <c r="O28" s="141"/>
      <c r="P28" s="254"/>
      <c r="Q28" s="152"/>
      <c r="R28" s="138"/>
    </row>
    <row r="29" spans="1:18" x14ac:dyDescent="0.25">
      <c r="A29" s="249" t="s">
        <v>105</v>
      </c>
      <c r="B29" s="248">
        <v>23</v>
      </c>
      <c r="C29" s="141"/>
      <c r="D29" s="34"/>
      <c r="E29" s="185" t="s">
        <v>16</v>
      </c>
      <c r="F29" s="272" t="s">
        <v>16</v>
      </c>
      <c r="G29" s="254"/>
      <c r="H29" s="260" t="s">
        <v>19</v>
      </c>
      <c r="I29" s="141"/>
      <c r="J29" s="270" t="s">
        <v>57</v>
      </c>
      <c r="K29" s="272" t="s">
        <v>16</v>
      </c>
      <c r="L29" s="161" t="s">
        <v>12</v>
      </c>
      <c r="M29" s="34"/>
      <c r="N29" s="254"/>
      <c r="O29" s="267" t="s">
        <v>18</v>
      </c>
      <c r="P29" s="254"/>
      <c r="Q29" s="254"/>
      <c r="R29" s="138"/>
    </row>
    <row r="30" spans="1:18" x14ac:dyDescent="0.25">
      <c r="A30" s="249" t="s">
        <v>106</v>
      </c>
      <c r="B30" s="248">
        <v>24</v>
      </c>
      <c r="C30" s="224" t="s">
        <v>102</v>
      </c>
      <c r="D30" s="22" t="s">
        <v>12</v>
      </c>
      <c r="E30" s="185" t="s">
        <v>16</v>
      </c>
      <c r="F30" s="272" t="s">
        <v>16</v>
      </c>
      <c r="G30" s="141"/>
      <c r="H30" s="254"/>
      <c r="I30" s="141"/>
      <c r="J30" s="254"/>
      <c r="K30" s="272" t="s">
        <v>16</v>
      </c>
      <c r="L30" s="161" t="s">
        <v>12</v>
      </c>
      <c r="M30" s="34"/>
      <c r="N30" s="254"/>
      <c r="O30" s="263" t="s">
        <v>20</v>
      </c>
      <c r="P30" s="254"/>
      <c r="Q30" s="141"/>
      <c r="R30" s="138"/>
    </row>
    <row r="31" spans="1:18" x14ac:dyDescent="0.25">
      <c r="A31" s="197" t="s">
        <v>64</v>
      </c>
      <c r="B31" s="198">
        <v>25</v>
      </c>
      <c r="C31" s="224" t="s">
        <v>102</v>
      </c>
      <c r="D31" s="22" t="s">
        <v>12</v>
      </c>
      <c r="E31" s="185" t="s">
        <v>16</v>
      </c>
      <c r="F31" s="272" t="s">
        <v>16</v>
      </c>
      <c r="G31" s="141"/>
      <c r="H31" s="254"/>
      <c r="I31" s="284" t="s">
        <v>120</v>
      </c>
      <c r="J31" s="254"/>
      <c r="K31" s="272" t="s">
        <v>16</v>
      </c>
      <c r="L31" s="161" t="s">
        <v>12</v>
      </c>
      <c r="M31" s="34"/>
      <c r="N31" s="254"/>
      <c r="O31" s="254"/>
      <c r="P31" s="254"/>
      <c r="Q31" s="270" t="s">
        <v>57</v>
      </c>
      <c r="R31" s="138"/>
    </row>
    <row r="32" spans="1:18" x14ac:dyDescent="0.25">
      <c r="A32" s="195" t="s">
        <v>65</v>
      </c>
      <c r="B32" s="198">
        <v>26</v>
      </c>
      <c r="C32" s="141" t="s">
        <v>122</v>
      </c>
      <c r="D32" s="34"/>
      <c r="E32" s="185" t="s">
        <v>16</v>
      </c>
      <c r="F32" s="272" t="s">
        <v>16</v>
      </c>
      <c r="G32" s="263" t="s">
        <v>20</v>
      </c>
      <c r="H32" s="254"/>
      <c r="I32" s="141"/>
      <c r="J32" s="254"/>
      <c r="K32" s="141"/>
      <c r="L32" s="254"/>
      <c r="M32" s="164" t="s">
        <v>12</v>
      </c>
      <c r="N32" s="164" t="s">
        <v>12</v>
      </c>
      <c r="O32" s="254"/>
      <c r="P32" s="254"/>
      <c r="Q32" s="152"/>
      <c r="R32" s="138"/>
    </row>
    <row r="33" spans="1:18" x14ac:dyDescent="0.25">
      <c r="A33" s="205" t="s">
        <v>66</v>
      </c>
      <c r="B33" s="206">
        <v>27</v>
      </c>
      <c r="C33" s="141"/>
      <c r="D33" s="34" t="s">
        <v>121</v>
      </c>
      <c r="E33" s="185" t="s">
        <v>16</v>
      </c>
      <c r="F33" s="272" t="s">
        <v>16</v>
      </c>
      <c r="G33" s="141"/>
      <c r="H33" s="141"/>
      <c r="I33" s="141"/>
      <c r="J33" s="270" t="s">
        <v>57</v>
      </c>
      <c r="K33" s="141"/>
      <c r="L33" s="254"/>
      <c r="M33" s="39" t="s">
        <v>12</v>
      </c>
      <c r="N33" s="164" t="s">
        <v>97</v>
      </c>
      <c r="O33" s="260" t="s">
        <v>19</v>
      </c>
      <c r="P33" s="254"/>
      <c r="Q33" s="152"/>
      <c r="R33" s="138"/>
    </row>
    <row r="34" spans="1:18" ht="15.75" x14ac:dyDescent="0.25">
      <c r="A34" s="205" t="s">
        <v>60</v>
      </c>
      <c r="B34" s="250">
        <v>28</v>
      </c>
      <c r="C34" s="141"/>
      <c r="D34" s="34"/>
      <c r="E34" s="182" t="s">
        <v>15</v>
      </c>
      <c r="F34" s="272" t="s">
        <v>16</v>
      </c>
      <c r="G34" s="263" t="s">
        <v>20</v>
      </c>
      <c r="H34" s="141"/>
      <c r="I34" s="141"/>
      <c r="J34" s="270" t="s">
        <v>115</v>
      </c>
      <c r="K34" s="141"/>
      <c r="L34" s="254"/>
      <c r="M34" s="39" t="s">
        <v>12</v>
      </c>
      <c r="N34" s="164" t="s">
        <v>12</v>
      </c>
      <c r="O34" s="141"/>
      <c r="P34" s="254"/>
      <c r="Q34" s="152"/>
      <c r="R34" s="138"/>
    </row>
    <row r="35" spans="1:18" x14ac:dyDescent="0.25">
      <c r="A35" s="197" t="s">
        <v>104</v>
      </c>
      <c r="B35" s="198">
        <v>29</v>
      </c>
      <c r="C35" s="224" t="s">
        <v>102</v>
      </c>
      <c r="D35" s="22" t="s">
        <v>12</v>
      </c>
      <c r="E35" s="34"/>
      <c r="F35" s="272" t="s">
        <v>16</v>
      </c>
      <c r="G35" s="141"/>
      <c r="H35" s="254"/>
      <c r="I35" s="141"/>
      <c r="J35" s="141"/>
      <c r="K35" s="161" t="s">
        <v>12</v>
      </c>
      <c r="L35" s="161" t="s">
        <v>12</v>
      </c>
      <c r="M35" s="34"/>
      <c r="N35" s="254"/>
      <c r="O35" s="254"/>
      <c r="P35" s="254"/>
      <c r="Q35" s="152"/>
      <c r="R35" s="138"/>
    </row>
    <row r="36" spans="1:18" x14ac:dyDescent="0.25">
      <c r="A36" s="249" t="s">
        <v>105</v>
      </c>
      <c r="B36" s="248">
        <v>30</v>
      </c>
      <c r="C36" s="22" t="s">
        <v>12</v>
      </c>
      <c r="D36" s="22" t="s">
        <v>12</v>
      </c>
      <c r="E36" s="34"/>
      <c r="F36" s="272" t="s">
        <v>16</v>
      </c>
      <c r="G36" s="141"/>
      <c r="H36" s="141"/>
      <c r="I36" s="141"/>
      <c r="J36" s="141"/>
      <c r="K36" s="161" t="s">
        <v>12</v>
      </c>
      <c r="L36" s="161" t="s">
        <v>12</v>
      </c>
      <c r="M36" s="34"/>
      <c r="N36" s="254"/>
      <c r="O36" s="254"/>
      <c r="P36" s="254"/>
      <c r="Q36" s="152"/>
      <c r="R36" s="138"/>
    </row>
    <row r="37" spans="1:18" ht="15.75" thickBot="1" x14ac:dyDescent="0.3">
      <c r="A37" s="249"/>
      <c r="B37" s="248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</row>
    <row r="38" spans="1:18" x14ac:dyDescent="0.25">
      <c r="A38" s="194"/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70"/>
      <c r="P38" s="170"/>
      <c r="Q38" s="194"/>
      <c r="R38" s="194"/>
    </row>
    <row r="39" spans="1:18" x14ac:dyDescent="0.25">
      <c r="A39" s="126"/>
      <c r="B39" s="126"/>
      <c r="C39" s="374" t="s">
        <v>29</v>
      </c>
      <c r="D39" s="374"/>
      <c r="E39" s="36" t="s">
        <v>19</v>
      </c>
      <c r="F39" s="36" t="s">
        <v>18</v>
      </c>
      <c r="G39" s="244" t="s">
        <v>20</v>
      </c>
      <c r="H39" s="244" t="s">
        <v>28</v>
      </c>
      <c r="I39" s="244" t="s">
        <v>36</v>
      </c>
      <c r="J39" s="194"/>
      <c r="K39" s="194"/>
      <c r="L39" s="194"/>
      <c r="M39" s="194"/>
      <c r="N39" s="194"/>
      <c r="O39" s="170"/>
      <c r="P39" s="170"/>
      <c r="Q39" s="194"/>
      <c r="R39" s="194"/>
    </row>
    <row r="40" spans="1:18" x14ac:dyDescent="0.25">
      <c r="A40" s="126"/>
      <c r="B40" s="126"/>
      <c r="C40" s="406" t="s">
        <v>68</v>
      </c>
      <c r="D40" s="406"/>
      <c r="E40" s="134" t="s">
        <v>57</v>
      </c>
      <c r="F40" s="134" t="s">
        <v>21</v>
      </c>
      <c r="G40" s="194"/>
      <c r="H40" s="194"/>
      <c r="I40" s="194"/>
      <c r="J40" s="194"/>
      <c r="K40" s="194"/>
      <c r="L40" s="194"/>
      <c r="M40" s="194"/>
      <c r="N40" s="194"/>
      <c r="O40" s="170"/>
      <c r="P40" s="170"/>
      <c r="Q40" s="194"/>
      <c r="R40" s="194"/>
    </row>
    <row r="41" spans="1:18" x14ac:dyDescent="0.25">
      <c r="A41" s="126"/>
      <c r="B41" s="126"/>
      <c r="C41" s="194" t="s">
        <v>123</v>
      </c>
      <c r="D41" s="194" t="s">
        <v>124</v>
      </c>
      <c r="E41" s="194"/>
      <c r="F41" s="194"/>
      <c r="G41" s="194"/>
      <c r="H41" s="194"/>
      <c r="I41" s="194"/>
      <c r="J41" s="33"/>
      <c r="K41" s="33"/>
      <c r="L41" s="33"/>
      <c r="M41" s="33"/>
      <c r="N41" s="33"/>
      <c r="O41" s="170"/>
      <c r="P41" s="170"/>
      <c r="Q41" s="194"/>
      <c r="R41" s="194"/>
    </row>
    <row r="42" spans="1:18" ht="15.75" x14ac:dyDescent="0.25">
      <c r="A42" s="130"/>
      <c r="B42" s="130"/>
      <c r="C42" s="185" t="s">
        <v>16</v>
      </c>
      <c r="D42" s="194"/>
      <c r="E42" s="194"/>
      <c r="F42" s="194"/>
      <c r="G42" s="190" t="s">
        <v>127</v>
      </c>
      <c r="H42" s="194"/>
      <c r="I42" s="194"/>
      <c r="J42" s="194"/>
      <c r="K42" s="194"/>
      <c r="L42" s="194"/>
      <c r="M42" s="194"/>
      <c r="N42" s="194"/>
      <c r="O42" s="170"/>
      <c r="P42" s="170"/>
      <c r="Q42" s="194"/>
      <c r="R42" s="194"/>
    </row>
    <row r="43" spans="1:18" x14ac:dyDescent="0.25">
      <c r="A43" s="130"/>
      <c r="B43" s="130"/>
      <c r="C43" s="245" t="s">
        <v>32</v>
      </c>
      <c r="D43" s="194"/>
      <c r="E43" s="194"/>
      <c r="F43" s="194"/>
      <c r="G43" s="19"/>
      <c r="H43" s="19"/>
      <c r="I43" s="194"/>
      <c r="J43" s="194"/>
      <c r="K43" s="194"/>
      <c r="L43" s="194"/>
      <c r="M43" s="194"/>
      <c r="N43" s="194"/>
      <c r="O43" s="170"/>
      <c r="P43" s="170"/>
      <c r="Q43" s="194"/>
      <c r="R43" s="194"/>
    </row>
    <row r="44" spans="1:18" ht="15.75" x14ac:dyDescent="0.25">
      <c r="A44" s="130"/>
      <c r="B44" s="130"/>
      <c r="C44" s="182" t="s">
        <v>15</v>
      </c>
      <c r="D44" s="190" t="s">
        <v>71</v>
      </c>
      <c r="E44" s="191"/>
      <c r="F44" s="192"/>
      <c r="G44" s="194"/>
      <c r="H44" s="194"/>
      <c r="I44" s="126"/>
      <c r="J44" s="194"/>
      <c r="K44" s="194"/>
      <c r="L44" s="194"/>
      <c r="M44" s="194"/>
      <c r="N44" s="194"/>
      <c r="O44" s="170"/>
      <c r="P44" s="170"/>
      <c r="Q44" s="194"/>
      <c r="R44" s="194"/>
    </row>
    <row r="45" spans="1:18" x14ac:dyDescent="0.25">
      <c r="A45" s="130"/>
      <c r="B45" s="130"/>
      <c r="C45" s="181" t="s">
        <v>69</v>
      </c>
      <c r="D45" s="186" t="s">
        <v>73</v>
      </c>
      <c r="E45" s="186"/>
      <c r="F45" s="187"/>
      <c r="G45" s="194"/>
      <c r="H45" s="170"/>
      <c r="I45" s="170"/>
      <c r="J45" s="194"/>
      <c r="K45" s="194"/>
      <c r="L45" s="194"/>
      <c r="M45" s="194"/>
      <c r="N45" s="194"/>
      <c r="O45" s="170"/>
      <c r="P45" s="170"/>
      <c r="Q45" s="194"/>
      <c r="R45" s="194"/>
    </row>
    <row r="46" spans="1:18" x14ac:dyDescent="0.25">
      <c r="A46" s="130"/>
      <c r="B46" s="130"/>
      <c r="C46" s="183" t="s">
        <v>70</v>
      </c>
      <c r="D46" s="188" t="s">
        <v>74</v>
      </c>
      <c r="E46" s="188"/>
      <c r="F46" s="189"/>
      <c r="G46" s="194"/>
      <c r="H46" s="194"/>
      <c r="I46" s="194"/>
      <c r="J46" s="194"/>
      <c r="K46" s="194"/>
      <c r="L46" s="194"/>
      <c r="M46" s="194"/>
      <c r="N46" s="194"/>
      <c r="O46" s="170"/>
      <c r="P46" s="170"/>
      <c r="Q46" s="194"/>
      <c r="R46" s="194"/>
    </row>
  </sheetData>
  <mergeCells count="11">
    <mergeCell ref="C39:D39"/>
    <mergeCell ref="C40:D40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R56"/>
  <sheetViews>
    <sheetView topLeftCell="A4" zoomScaleNormal="100" workbookViewId="0">
      <selection activeCell="J44" sqref="J44"/>
    </sheetView>
  </sheetViews>
  <sheetFormatPr baseColWidth="10" defaultRowHeight="15" x14ac:dyDescent="0.25"/>
  <cols>
    <col min="1" max="2" width="3.5703125" customWidth="1"/>
    <col min="3" max="18" width="12.7109375" customWidth="1"/>
  </cols>
  <sheetData>
    <row r="1" spans="1:18" x14ac:dyDescent="0.25">
      <c r="A1" s="130"/>
      <c r="B1" s="130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70"/>
      <c r="P1" s="170"/>
      <c r="Q1" s="194"/>
      <c r="R1" s="194"/>
    </row>
    <row r="2" spans="1:18" ht="46.5" x14ac:dyDescent="0.25">
      <c r="A2" s="404" t="s">
        <v>107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</row>
    <row r="3" spans="1:18" ht="29.25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170"/>
      <c r="P3" s="170"/>
      <c r="Q3" s="194"/>
      <c r="R3" s="194"/>
    </row>
    <row r="4" spans="1:18" ht="24" thickBot="1" x14ac:dyDescent="0.3">
      <c r="A4" s="125"/>
      <c r="B4" s="125"/>
      <c r="C4" s="415" t="s">
        <v>118</v>
      </c>
      <c r="D4" s="416"/>
      <c r="E4" s="416"/>
      <c r="F4" s="416"/>
      <c r="G4" s="416"/>
      <c r="H4" s="416"/>
      <c r="I4" s="416"/>
      <c r="J4" s="416"/>
      <c r="K4" s="417" t="s">
        <v>119</v>
      </c>
      <c r="L4" s="417"/>
      <c r="M4" s="417"/>
      <c r="N4" s="417"/>
      <c r="O4" s="417"/>
      <c r="P4" s="417"/>
      <c r="Q4" s="417"/>
      <c r="R4" s="418"/>
    </row>
    <row r="5" spans="1:18" x14ac:dyDescent="0.25">
      <c r="A5" s="125"/>
      <c r="B5" s="125"/>
      <c r="C5" s="419" t="s">
        <v>44</v>
      </c>
      <c r="D5" s="420"/>
      <c r="E5" s="420"/>
      <c r="F5" s="421"/>
      <c r="G5" s="432" t="s">
        <v>67</v>
      </c>
      <c r="H5" s="433"/>
      <c r="I5" s="424" t="s">
        <v>68</v>
      </c>
      <c r="J5" s="425"/>
      <c r="K5" s="426" t="s">
        <v>46</v>
      </c>
      <c r="L5" s="427"/>
      <c r="M5" s="427"/>
      <c r="N5" s="428"/>
      <c r="O5" s="434" t="s">
        <v>67</v>
      </c>
      <c r="P5" s="435"/>
      <c r="Q5" s="424" t="s">
        <v>68</v>
      </c>
      <c r="R5" s="425"/>
    </row>
    <row r="6" spans="1:18" x14ac:dyDescent="0.25">
      <c r="A6" s="125"/>
      <c r="B6" s="125"/>
      <c r="C6" s="286" t="s">
        <v>21</v>
      </c>
      <c r="D6" s="287" t="s">
        <v>11</v>
      </c>
      <c r="E6" s="287" t="s">
        <v>10</v>
      </c>
      <c r="F6" s="288" t="s">
        <v>17</v>
      </c>
      <c r="G6" s="266"/>
      <c r="H6" s="138"/>
      <c r="I6" s="289"/>
      <c r="J6" s="290" t="s">
        <v>57</v>
      </c>
      <c r="K6" s="291" t="s">
        <v>7</v>
      </c>
      <c r="L6" s="292" t="s">
        <v>8</v>
      </c>
      <c r="M6" s="293" t="s">
        <v>9</v>
      </c>
      <c r="N6" s="290" t="s">
        <v>14</v>
      </c>
      <c r="O6" s="152"/>
      <c r="P6" s="138"/>
      <c r="Q6" s="152"/>
      <c r="R6" s="138"/>
    </row>
    <row r="7" spans="1:18" x14ac:dyDescent="0.25">
      <c r="A7" s="197" t="s">
        <v>63</v>
      </c>
      <c r="B7" s="198">
        <v>1</v>
      </c>
      <c r="C7" s="22" t="s">
        <v>12</v>
      </c>
      <c r="D7" s="22" t="s">
        <v>12</v>
      </c>
      <c r="E7" s="12"/>
      <c r="F7" s="12"/>
      <c r="G7" s="266"/>
      <c r="H7" s="266"/>
      <c r="I7" s="152"/>
      <c r="J7" s="138"/>
      <c r="K7" s="185" t="s">
        <v>16</v>
      </c>
      <c r="L7" s="12"/>
      <c r="M7" s="12"/>
      <c r="N7" s="12"/>
      <c r="O7" s="258" t="s">
        <v>36</v>
      </c>
      <c r="P7" s="268" t="s">
        <v>19</v>
      </c>
      <c r="Q7" s="152"/>
      <c r="R7" s="138"/>
    </row>
    <row r="8" spans="1:18" ht="15.75" x14ac:dyDescent="0.25">
      <c r="A8" s="197" t="s">
        <v>2</v>
      </c>
      <c r="B8" s="198">
        <v>2</v>
      </c>
      <c r="C8" s="141"/>
      <c r="D8" s="12"/>
      <c r="E8" s="182" t="s">
        <v>15</v>
      </c>
      <c r="F8" s="23" t="s">
        <v>12</v>
      </c>
      <c r="G8" s="152"/>
      <c r="H8" s="281" t="s">
        <v>113</v>
      </c>
      <c r="I8" s="152"/>
      <c r="J8" s="138"/>
      <c r="K8" s="185" t="s">
        <v>16</v>
      </c>
      <c r="L8" s="12"/>
      <c r="M8" s="39" t="s">
        <v>131</v>
      </c>
      <c r="N8" s="39" t="s">
        <v>131</v>
      </c>
      <c r="O8" s="152"/>
      <c r="P8" s="138"/>
      <c r="Q8" s="152"/>
      <c r="R8" s="138"/>
    </row>
    <row r="9" spans="1:18" ht="15.75" x14ac:dyDescent="0.25">
      <c r="A9" s="197" t="s">
        <v>3</v>
      </c>
      <c r="B9" s="198">
        <v>3</v>
      </c>
      <c r="C9" s="141"/>
      <c r="D9" s="12"/>
      <c r="E9" s="182" t="s">
        <v>15</v>
      </c>
      <c r="F9" s="23" t="s">
        <v>12</v>
      </c>
      <c r="G9" s="152"/>
      <c r="H9" s="281" t="s">
        <v>113</v>
      </c>
      <c r="I9" s="152"/>
      <c r="J9" s="138"/>
      <c r="K9" s="185" t="s">
        <v>16</v>
      </c>
      <c r="L9" s="152"/>
      <c r="M9" s="39" t="s">
        <v>131</v>
      </c>
      <c r="N9" s="39" t="s">
        <v>131</v>
      </c>
      <c r="O9" s="152"/>
      <c r="P9" s="138"/>
      <c r="Q9" s="152"/>
      <c r="R9" s="138"/>
    </row>
    <row r="10" spans="1:18" x14ac:dyDescent="0.25">
      <c r="A10" s="278" t="s">
        <v>4</v>
      </c>
      <c r="B10" s="279">
        <v>4</v>
      </c>
      <c r="C10" s="12"/>
      <c r="D10" s="12"/>
      <c r="E10" s="12"/>
      <c r="F10" s="12"/>
      <c r="G10" s="261" t="s">
        <v>18</v>
      </c>
      <c r="H10" s="152"/>
      <c r="I10" s="152"/>
      <c r="J10" s="270" t="s">
        <v>57</v>
      </c>
      <c r="K10" s="185" t="s">
        <v>16</v>
      </c>
      <c r="L10" s="161" t="s">
        <v>131</v>
      </c>
      <c r="M10" s="12"/>
      <c r="N10" s="138"/>
      <c r="O10" s="152"/>
      <c r="P10" s="138"/>
      <c r="Q10" s="152"/>
      <c r="R10" s="138"/>
    </row>
    <row r="11" spans="1:18" ht="15.75" x14ac:dyDescent="0.25">
      <c r="A11" s="278" t="s">
        <v>5</v>
      </c>
      <c r="B11" s="279">
        <v>5</v>
      </c>
      <c r="C11" s="182" t="s">
        <v>15</v>
      </c>
      <c r="D11" s="182" t="s">
        <v>15</v>
      </c>
      <c r="E11" s="12"/>
      <c r="F11" s="12"/>
      <c r="G11" s="263" t="s">
        <v>20</v>
      </c>
      <c r="H11" s="268" t="s">
        <v>19</v>
      </c>
      <c r="I11" s="152"/>
      <c r="J11" s="138"/>
      <c r="K11" s="185" t="s">
        <v>16</v>
      </c>
      <c r="L11" s="161" t="s">
        <v>131</v>
      </c>
      <c r="M11" s="12"/>
      <c r="N11" s="138"/>
      <c r="O11" s="152"/>
      <c r="P11" s="138"/>
      <c r="Q11" s="152"/>
      <c r="R11" s="138"/>
    </row>
    <row r="12" spans="1:18" ht="15.75" x14ac:dyDescent="0.25">
      <c r="A12" s="197" t="s">
        <v>0</v>
      </c>
      <c r="B12" s="198">
        <v>6</v>
      </c>
      <c r="C12" s="182" t="s">
        <v>15</v>
      </c>
      <c r="D12" s="182" t="s">
        <v>15</v>
      </c>
      <c r="E12" s="12"/>
      <c r="F12" s="12"/>
      <c r="G12" s="263" t="s">
        <v>20</v>
      </c>
      <c r="H12" s="152"/>
      <c r="I12" s="152"/>
      <c r="J12" s="270" t="s">
        <v>57</v>
      </c>
      <c r="K12" s="185" t="s">
        <v>16</v>
      </c>
      <c r="L12" s="161" t="s">
        <v>131</v>
      </c>
      <c r="M12" s="12"/>
      <c r="N12" s="12"/>
      <c r="O12" s="152"/>
      <c r="P12" s="138"/>
      <c r="Q12" s="152"/>
      <c r="R12" s="138"/>
    </row>
    <row r="13" spans="1:18" ht="15.75" x14ac:dyDescent="0.25">
      <c r="A13" s="197" t="s">
        <v>62</v>
      </c>
      <c r="B13" s="198">
        <v>7</v>
      </c>
      <c r="C13" s="12"/>
      <c r="D13" s="182" t="s">
        <v>15</v>
      </c>
      <c r="E13" s="12"/>
      <c r="F13" s="23" t="s">
        <v>12</v>
      </c>
      <c r="G13" s="12"/>
      <c r="H13" s="281" t="s">
        <v>113</v>
      </c>
      <c r="I13" s="152"/>
      <c r="J13" s="152"/>
      <c r="K13" s="185" t="s">
        <v>16</v>
      </c>
      <c r="L13" s="12"/>
      <c r="M13" s="39" t="s">
        <v>131</v>
      </c>
      <c r="N13" s="39" t="s">
        <v>131</v>
      </c>
      <c r="O13" s="152"/>
      <c r="P13" s="138"/>
      <c r="Q13" s="152"/>
      <c r="R13" s="138"/>
    </row>
    <row r="14" spans="1:18" ht="15.75" x14ac:dyDescent="0.25">
      <c r="A14" s="197" t="s">
        <v>63</v>
      </c>
      <c r="B14" s="198">
        <v>8</v>
      </c>
      <c r="C14" s="12"/>
      <c r="D14" s="182" t="s">
        <v>15</v>
      </c>
      <c r="E14" s="182" t="s">
        <v>15</v>
      </c>
      <c r="F14" s="23" t="s">
        <v>12</v>
      </c>
      <c r="G14" s="12"/>
      <c r="H14" s="281" t="s">
        <v>113</v>
      </c>
      <c r="I14" s="152"/>
      <c r="J14" s="152"/>
      <c r="K14" s="185" t="s">
        <v>16</v>
      </c>
      <c r="L14" s="12"/>
      <c r="M14" s="39" t="s">
        <v>131</v>
      </c>
      <c r="N14" s="39" t="s">
        <v>131</v>
      </c>
      <c r="O14" s="152"/>
      <c r="P14" s="138"/>
      <c r="Q14" s="152"/>
      <c r="R14" s="138"/>
    </row>
    <row r="15" spans="1:18" ht="15.75" x14ac:dyDescent="0.25">
      <c r="A15" s="197" t="s">
        <v>2</v>
      </c>
      <c r="B15" s="198">
        <v>9</v>
      </c>
      <c r="C15" s="12"/>
      <c r="D15" s="182" t="s">
        <v>15</v>
      </c>
      <c r="E15" s="182" t="s">
        <v>15</v>
      </c>
      <c r="F15" s="23" t="s">
        <v>12</v>
      </c>
      <c r="G15" s="12"/>
      <c r="H15" s="281" t="s">
        <v>113</v>
      </c>
      <c r="I15" s="152"/>
      <c r="J15" s="138"/>
      <c r="K15" s="185" t="s">
        <v>16</v>
      </c>
      <c r="L15" s="152"/>
      <c r="M15" s="39" t="s">
        <v>131</v>
      </c>
      <c r="N15" s="39" t="s">
        <v>131</v>
      </c>
      <c r="O15" s="152"/>
      <c r="P15" s="138"/>
      <c r="Q15" s="152"/>
      <c r="R15" s="138"/>
    </row>
    <row r="16" spans="1:18" ht="15.75" x14ac:dyDescent="0.25">
      <c r="A16" s="197" t="s">
        <v>3</v>
      </c>
      <c r="B16" s="198">
        <v>10</v>
      </c>
      <c r="C16" s="22" t="s">
        <v>12</v>
      </c>
      <c r="D16" s="182" t="s">
        <v>15</v>
      </c>
      <c r="E16" s="12"/>
      <c r="F16" s="12"/>
      <c r="G16" s="261" t="s">
        <v>18</v>
      </c>
      <c r="H16" s="273" t="s">
        <v>19</v>
      </c>
      <c r="I16" s="152"/>
      <c r="J16" s="138"/>
      <c r="K16" s="185" t="s">
        <v>16</v>
      </c>
      <c r="L16" s="161" t="s">
        <v>131</v>
      </c>
      <c r="M16" s="12"/>
      <c r="N16" s="138"/>
      <c r="O16" s="152"/>
      <c r="P16" s="138"/>
      <c r="Q16" s="152"/>
      <c r="R16" s="138"/>
    </row>
    <row r="17" spans="1:18" ht="15.75" x14ac:dyDescent="0.25">
      <c r="A17" s="278" t="s">
        <v>4</v>
      </c>
      <c r="B17" s="279">
        <v>11</v>
      </c>
      <c r="C17" s="22" t="s">
        <v>12</v>
      </c>
      <c r="D17" s="182" t="s">
        <v>15</v>
      </c>
      <c r="E17" s="12"/>
      <c r="F17" s="12"/>
      <c r="G17" s="261" t="s">
        <v>18</v>
      </c>
      <c r="H17" s="273" t="s">
        <v>19</v>
      </c>
      <c r="I17" s="152"/>
      <c r="J17" s="138"/>
      <c r="K17" s="185" t="s">
        <v>16</v>
      </c>
      <c r="L17" s="161" t="s">
        <v>131</v>
      </c>
      <c r="M17" s="12"/>
      <c r="N17" s="138"/>
      <c r="O17" s="138"/>
      <c r="P17" s="138"/>
      <c r="Q17" s="152"/>
      <c r="R17" s="138"/>
    </row>
    <row r="18" spans="1:18" ht="15.75" x14ac:dyDescent="0.25">
      <c r="A18" s="278" t="s">
        <v>5</v>
      </c>
      <c r="B18" s="279">
        <v>12</v>
      </c>
      <c r="C18" s="22" t="s">
        <v>12</v>
      </c>
      <c r="D18" s="182" t="s">
        <v>15</v>
      </c>
      <c r="E18" s="12"/>
      <c r="F18" s="12"/>
      <c r="G18" s="261" t="s">
        <v>18</v>
      </c>
      <c r="H18" s="273" t="s">
        <v>19</v>
      </c>
      <c r="I18" s="152"/>
      <c r="J18" s="138"/>
      <c r="K18" s="185" t="s">
        <v>16</v>
      </c>
      <c r="L18" s="12"/>
      <c r="M18" s="12"/>
      <c r="N18" s="12"/>
      <c r="O18" s="258" t="s">
        <v>36</v>
      </c>
      <c r="P18" s="263" t="s">
        <v>20</v>
      </c>
      <c r="Q18" s="152"/>
      <c r="R18" s="138"/>
    </row>
    <row r="19" spans="1:18" ht="15.75" x14ac:dyDescent="0.25">
      <c r="A19" s="197" t="s">
        <v>0</v>
      </c>
      <c r="B19" s="198">
        <v>13</v>
      </c>
      <c r="C19" s="12"/>
      <c r="D19" s="182" t="s">
        <v>15</v>
      </c>
      <c r="E19" s="182" t="s">
        <v>15</v>
      </c>
      <c r="F19" s="23" t="s">
        <v>12</v>
      </c>
      <c r="G19" s="152"/>
      <c r="H19" s="152"/>
      <c r="I19" s="152"/>
      <c r="J19" s="270" t="s">
        <v>57</v>
      </c>
      <c r="K19" s="185" t="s">
        <v>16</v>
      </c>
      <c r="L19" s="12"/>
      <c r="M19" s="39" t="s">
        <v>131</v>
      </c>
      <c r="N19" s="39" t="s">
        <v>131</v>
      </c>
      <c r="O19" s="152"/>
      <c r="P19" s="138"/>
      <c r="Q19" s="152"/>
      <c r="R19" s="138"/>
    </row>
    <row r="20" spans="1:18" ht="15.75" x14ac:dyDescent="0.25">
      <c r="A20" s="197" t="s">
        <v>62</v>
      </c>
      <c r="B20" s="198">
        <v>14</v>
      </c>
      <c r="C20" s="12"/>
      <c r="D20" s="182" t="s">
        <v>15</v>
      </c>
      <c r="E20" s="182" t="s">
        <v>15</v>
      </c>
      <c r="F20" s="23" t="s">
        <v>12</v>
      </c>
      <c r="G20" s="152"/>
      <c r="H20" s="152"/>
      <c r="I20" s="152"/>
      <c r="J20" s="270" t="s">
        <v>57</v>
      </c>
      <c r="K20" s="185" t="s">
        <v>16</v>
      </c>
      <c r="L20" s="152"/>
      <c r="M20" s="39" t="s">
        <v>131</v>
      </c>
      <c r="N20" s="39" t="s">
        <v>131</v>
      </c>
      <c r="O20" s="152"/>
      <c r="P20" s="138"/>
      <c r="Q20" s="152"/>
      <c r="R20" s="138"/>
    </row>
    <row r="21" spans="1:18" ht="15.75" x14ac:dyDescent="0.25">
      <c r="A21" s="197" t="s">
        <v>63</v>
      </c>
      <c r="B21" s="198">
        <v>15</v>
      </c>
      <c r="C21" s="12"/>
      <c r="D21" s="182" t="s">
        <v>15</v>
      </c>
      <c r="E21" s="12"/>
      <c r="F21" s="12"/>
      <c r="G21" s="263" t="s">
        <v>20</v>
      </c>
      <c r="H21" s="138"/>
      <c r="I21" s="152"/>
      <c r="J21" s="270" t="s">
        <v>57</v>
      </c>
      <c r="K21" s="185" t="s">
        <v>16</v>
      </c>
      <c r="L21" s="161" t="s">
        <v>131</v>
      </c>
      <c r="M21" s="12"/>
      <c r="N21" s="138"/>
      <c r="O21" s="152"/>
      <c r="P21" s="281" t="s">
        <v>113</v>
      </c>
      <c r="Q21" s="152"/>
      <c r="R21" s="138"/>
    </row>
    <row r="22" spans="1:18" ht="15.75" x14ac:dyDescent="0.25">
      <c r="A22" s="197" t="s">
        <v>2</v>
      </c>
      <c r="B22" s="198">
        <v>16</v>
      </c>
      <c r="C22" s="182" t="s">
        <v>15</v>
      </c>
      <c r="D22" s="182" t="s">
        <v>15</v>
      </c>
      <c r="E22" s="12"/>
      <c r="F22" s="12"/>
      <c r="G22" s="261" t="s">
        <v>18</v>
      </c>
      <c r="H22" s="268" t="s">
        <v>19</v>
      </c>
      <c r="I22" s="152"/>
      <c r="J22" s="138"/>
      <c r="K22" s="185" t="s">
        <v>16</v>
      </c>
      <c r="L22" s="161" t="s">
        <v>131</v>
      </c>
      <c r="M22" s="12"/>
      <c r="N22" s="138"/>
      <c r="O22" s="152"/>
      <c r="P22" s="281" t="s">
        <v>113</v>
      </c>
      <c r="Q22" s="152"/>
      <c r="R22" s="138"/>
    </row>
    <row r="23" spans="1:18" ht="15.75" x14ac:dyDescent="0.25">
      <c r="A23" s="197" t="s">
        <v>3</v>
      </c>
      <c r="B23" s="198">
        <v>17</v>
      </c>
      <c r="C23" s="182" t="s">
        <v>15</v>
      </c>
      <c r="D23" s="182" t="s">
        <v>15</v>
      </c>
      <c r="E23" s="12"/>
      <c r="F23" s="12"/>
      <c r="G23" s="261" t="s">
        <v>18</v>
      </c>
      <c r="H23" s="152"/>
      <c r="I23" s="152"/>
      <c r="J23" s="270" t="s">
        <v>57</v>
      </c>
      <c r="K23" s="185" t="s">
        <v>16</v>
      </c>
      <c r="L23" s="161" t="s">
        <v>131</v>
      </c>
      <c r="M23" s="12"/>
      <c r="N23" s="12"/>
      <c r="O23" s="152"/>
      <c r="P23" s="281" t="s">
        <v>113</v>
      </c>
      <c r="Q23" s="152"/>
      <c r="R23" s="138"/>
    </row>
    <row r="24" spans="1:18" x14ac:dyDescent="0.25">
      <c r="A24" s="278" t="s">
        <v>4</v>
      </c>
      <c r="B24" s="279">
        <v>18</v>
      </c>
      <c r="C24" s="12"/>
      <c r="D24" s="12"/>
      <c r="E24" s="183" t="s">
        <v>70</v>
      </c>
      <c r="F24" s="185" t="s">
        <v>16</v>
      </c>
      <c r="G24" s="12"/>
      <c r="H24" s="263" t="s">
        <v>20</v>
      </c>
      <c r="I24" s="273" t="s">
        <v>111</v>
      </c>
      <c r="J24" s="181" t="s">
        <v>69</v>
      </c>
      <c r="K24" s="185" t="s">
        <v>16</v>
      </c>
      <c r="L24" s="12"/>
      <c r="M24" s="39" t="s">
        <v>131</v>
      </c>
      <c r="N24" s="39" t="s">
        <v>131</v>
      </c>
      <c r="O24" s="152"/>
      <c r="P24" s="152"/>
      <c r="Q24" s="152"/>
      <c r="R24" s="138"/>
    </row>
    <row r="25" spans="1:18" x14ac:dyDescent="0.25">
      <c r="A25" s="278" t="s">
        <v>5</v>
      </c>
      <c r="B25" s="279">
        <v>19</v>
      </c>
      <c r="C25" s="12"/>
      <c r="D25" s="12"/>
      <c r="E25" s="183" t="s">
        <v>70</v>
      </c>
      <c r="F25" s="185" t="s">
        <v>16</v>
      </c>
      <c r="G25" s="268" t="s">
        <v>132</v>
      </c>
      <c r="H25" s="273" t="s">
        <v>53</v>
      </c>
      <c r="I25" s="273" t="s">
        <v>111</v>
      </c>
      <c r="J25" s="181" t="s">
        <v>69</v>
      </c>
      <c r="K25" s="185" t="s">
        <v>16</v>
      </c>
      <c r="L25" s="12"/>
      <c r="M25" s="39" t="s">
        <v>131</v>
      </c>
      <c r="N25" s="39" t="s">
        <v>131</v>
      </c>
      <c r="O25" s="152"/>
      <c r="P25" s="152"/>
      <c r="Q25" s="152"/>
      <c r="R25" s="138"/>
    </row>
    <row r="26" spans="1:18" x14ac:dyDescent="0.25">
      <c r="A26" s="197" t="s">
        <v>0</v>
      </c>
      <c r="B26" s="198">
        <v>20</v>
      </c>
      <c r="C26" s="12"/>
      <c r="D26" s="12"/>
      <c r="E26" s="183" t="s">
        <v>70</v>
      </c>
      <c r="F26" s="185" t="s">
        <v>16</v>
      </c>
      <c r="G26" s="268" t="s">
        <v>132</v>
      </c>
      <c r="H26" s="273" t="s">
        <v>53</v>
      </c>
      <c r="I26" s="273" t="s">
        <v>111</v>
      </c>
      <c r="J26" s="181" t="s">
        <v>69</v>
      </c>
      <c r="K26" s="185" t="s">
        <v>16</v>
      </c>
      <c r="L26" s="152"/>
      <c r="M26" s="39" t="s">
        <v>131</v>
      </c>
      <c r="N26" s="39" t="s">
        <v>131</v>
      </c>
      <c r="O26" s="152"/>
      <c r="P26" s="138"/>
      <c r="Q26" s="152"/>
      <c r="R26" s="138"/>
    </row>
    <row r="27" spans="1:18" x14ac:dyDescent="0.25">
      <c r="A27" s="197" t="s">
        <v>62</v>
      </c>
      <c r="B27" s="198">
        <v>21</v>
      </c>
      <c r="C27" s="22" t="s">
        <v>12</v>
      </c>
      <c r="D27" s="22" t="s">
        <v>12</v>
      </c>
      <c r="E27" s="12"/>
      <c r="F27" s="185" t="s">
        <v>16</v>
      </c>
      <c r="G27" s="152"/>
      <c r="H27" s="152"/>
      <c r="I27" s="273" t="s">
        <v>111</v>
      </c>
      <c r="J27" s="138"/>
      <c r="K27" s="185" t="s">
        <v>16</v>
      </c>
      <c r="L27" s="161" t="s">
        <v>131</v>
      </c>
      <c r="M27" s="12"/>
      <c r="N27" s="138"/>
      <c r="O27" s="152"/>
      <c r="P27" s="281" t="s">
        <v>113</v>
      </c>
      <c r="Q27" s="270" t="s">
        <v>57</v>
      </c>
      <c r="R27" s="138"/>
    </row>
    <row r="28" spans="1:18" x14ac:dyDescent="0.25">
      <c r="A28" s="197" t="s">
        <v>63</v>
      </c>
      <c r="B28" s="198">
        <v>22</v>
      </c>
      <c r="C28" s="22" t="s">
        <v>12</v>
      </c>
      <c r="D28" s="22" t="s">
        <v>12</v>
      </c>
      <c r="E28" s="12"/>
      <c r="F28" s="185" t="s">
        <v>16</v>
      </c>
      <c r="G28" s="152"/>
      <c r="H28" s="152"/>
      <c r="I28" s="273" t="s">
        <v>111</v>
      </c>
      <c r="J28" s="138"/>
      <c r="K28" s="185" t="s">
        <v>16</v>
      </c>
      <c r="L28" s="161" t="s">
        <v>131</v>
      </c>
      <c r="M28" s="12"/>
      <c r="N28" s="138"/>
      <c r="O28" s="138"/>
      <c r="P28" s="281" t="s">
        <v>113</v>
      </c>
      <c r="Q28" s="270" t="s">
        <v>57</v>
      </c>
      <c r="R28" s="138"/>
    </row>
    <row r="29" spans="1:18" x14ac:dyDescent="0.25">
      <c r="A29" s="197" t="s">
        <v>2</v>
      </c>
      <c r="B29" s="198">
        <v>23</v>
      </c>
      <c r="C29" s="22" t="s">
        <v>12</v>
      </c>
      <c r="D29" s="22" t="s">
        <v>12</v>
      </c>
      <c r="E29" s="12"/>
      <c r="F29" s="185" t="s">
        <v>16</v>
      </c>
      <c r="G29" s="152"/>
      <c r="H29" s="152"/>
      <c r="I29" s="273" t="s">
        <v>111</v>
      </c>
      <c r="J29" s="138"/>
      <c r="K29" s="185" t="s">
        <v>16</v>
      </c>
      <c r="L29" s="12"/>
      <c r="M29" s="12"/>
      <c r="N29" s="12"/>
      <c r="O29" s="258" t="s">
        <v>36</v>
      </c>
      <c r="P29" s="281" t="s">
        <v>113</v>
      </c>
      <c r="Q29" s="152"/>
      <c r="R29" s="138"/>
    </row>
    <row r="30" spans="1:18" x14ac:dyDescent="0.25">
      <c r="A30" s="197" t="s">
        <v>3</v>
      </c>
      <c r="B30" s="198">
        <v>24</v>
      </c>
      <c r="C30" s="107" t="s">
        <v>90</v>
      </c>
      <c r="D30" s="12"/>
      <c r="E30" s="185" t="s">
        <v>16</v>
      </c>
      <c r="F30" s="185" t="s">
        <v>16</v>
      </c>
      <c r="G30" s="268" t="s">
        <v>132</v>
      </c>
      <c r="H30" s="273" t="s">
        <v>53</v>
      </c>
      <c r="I30" s="273" t="s">
        <v>111</v>
      </c>
      <c r="J30" s="152"/>
      <c r="K30" s="185" t="s">
        <v>16</v>
      </c>
      <c r="L30" s="12"/>
      <c r="M30" s="39" t="s">
        <v>131</v>
      </c>
      <c r="N30" s="39" t="s">
        <v>131</v>
      </c>
      <c r="O30" s="152"/>
      <c r="P30" s="138"/>
      <c r="Q30" s="152"/>
      <c r="R30" s="138"/>
    </row>
    <row r="31" spans="1:18" x14ac:dyDescent="0.25">
      <c r="A31" s="278" t="s">
        <v>4</v>
      </c>
      <c r="B31" s="279">
        <v>25</v>
      </c>
      <c r="C31" s="12"/>
      <c r="D31" s="107" t="s">
        <v>89</v>
      </c>
      <c r="E31" s="185" t="s">
        <v>16</v>
      </c>
      <c r="F31" s="185" t="s">
        <v>16</v>
      </c>
      <c r="G31" s="268" t="s">
        <v>132</v>
      </c>
      <c r="H31" s="273" t="s">
        <v>53</v>
      </c>
      <c r="I31" s="273" t="s">
        <v>111</v>
      </c>
      <c r="J31" s="152"/>
      <c r="K31" s="185" t="s">
        <v>16</v>
      </c>
      <c r="L31" s="152"/>
      <c r="M31" s="39" t="s">
        <v>131</v>
      </c>
      <c r="N31" s="39" t="s">
        <v>131</v>
      </c>
      <c r="O31" s="152"/>
      <c r="P31" s="138"/>
      <c r="Q31" s="152"/>
      <c r="R31" s="138"/>
    </row>
    <row r="32" spans="1:18" x14ac:dyDescent="0.25">
      <c r="A32" s="280" t="s">
        <v>5</v>
      </c>
      <c r="B32" s="279">
        <v>26</v>
      </c>
      <c r="C32" s="12"/>
      <c r="D32" s="12"/>
      <c r="E32" s="185" t="s">
        <v>16</v>
      </c>
      <c r="F32" s="185" t="s">
        <v>16</v>
      </c>
      <c r="G32" s="152"/>
      <c r="H32" s="268" t="s">
        <v>19</v>
      </c>
      <c r="I32" s="273" t="s">
        <v>111</v>
      </c>
      <c r="J32" s="270" t="s">
        <v>57</v>
      </c>
      <c r="K32" s="185" t="s">
        <v>16</v>
      </c>
      <c r="L32" s="161" t="s">
        <v>131</v>
      </c>
      <c r="M32" s="12"/>
      <c r="N32" s="138"/>
      <c r="O32" s="258" t="s">
        <v>36</v>
      </c>
      <c r="P32" s="152"/>
      <c r="Q32" s="152"/>
      <c r="R32" s="138"/>
    </row>
    <row r="33" spans="1:18" x14ac:dyDescent="0.25">
      <c r="A33" s="197" t="s">
        <v>0</v>
      </c>
      <c r="B33" s="198">
        <v>27</v>
      </c>
      <c r="C33" s="22" t="s">
        <v>12</v>
      </c>
      <c r="D33" s="22" t="s">
        <v>12</v>
      </c>
      <c r="E33" s="185" t="s">
        <v>16</v>
      </c>
      <c r="F33" s="185" t="s">
        <v>16</v>
      </c>
      <c r="G33" s="152"/>
      <c r="H33" s="152"/>
      <c r="I33" s="273" t="s">
        <v>111</v>
      </c>
      <c r="J33" s="138"/>
      <c r="K33" s="185" t="s">
        <v>16</v>
      </c>
      <c r="L33" s="161" t="s">
        <v>131</v>
      </c>
      <c r="M33" s="12"/>
      <c r="N33" s="138"/>
      <c r="O33" s="258" t="s">
        <v>36</v>
      </c>
      <c r="P33" s="152"/>
      <c r="Q33" s="152"/>
      <c r="R33" s="138"/>
    </row>
    <row r="34" spans="1:18" x14ac:dyDescent="0.25">
      <c r="A34" s="197" t="s">
        <v>62</v>
      </c>
      <c r="B34" s="196">
        <v>28</v>
      </c>
      <c r="C34" s="22" t="s">
        <v>12</v>
      </c>
      <c r="D34" s="22" t="s">
        <v>12</v>
      </c>
      <c r="E34" s="185" t="s">
        <v>16</v>
      </c>
      <c r="F34" s="185" t="s">
        <v>16</v>
      </c>
      <c r="G34" s="152"/>
      <c r="H34" s="152"/>
      <c r="I34" s="273" t="s">
        <v>111</v>
      </c>
      <c r="J34" s="138"/>
      <c r="K34" s="185" t="s">
        <v>16</v>
      </c>
      <c r="L34" s="161" t="s">
        <v>131</v>
      </c>
      <c r="M34" s="12"/>
      <c r="N34" s="12"/>
      <c r="O34" s="268" t="s">
        <v>19</v>
      </c>
      <c r="P34" s="152"/>
      <c r="Q34" s="152"/>
      <c r="R34" s="138"/>
    </row>
    <row r="35" spans="1:18" x14ac:dyDescent="0.25">
      <c r="A35" s="197" t="s">
        <v>63</v>
      </c>
      <c r="B35" s="198">
        <v>29</v>
      </c>
      <c r="C35" s="107" t="s">
        <v>90</v>
      </c>
      <c r="D35" s="107" t="s">
        <v>89</v>
      </c>
      <c r="E35" s="185" t="s">
        <v>16</v>
      </c>
      <c r="F35" s="185" t="s">
        <v>16</v>
      </c>
      <c r="G35" s="152"/>
      <c r="H35" s="152"/>
      <c r="I35" s="273" t="s">
        <v>111</v>
      </c>
      <c r="J35" s="152"/>
      <c r="K35" s="185" t="s">
        <v>16</v>
      </c>
      <c r="L35" s="12"/>
      <c r="M35" s="39" t="s">
        <v>131</v>
      </c>
      <c r="N35" s="39" t="s">
        <v>131</v>
      </c>
      <c r="O35" s="152"/>
      <c r="P35" s="138"/>
      <c r="Q35" s="152"/>
      <c r="R35" s="138"/>
    </row>
    <row r="36" spans="1:18" x14ac:dyDescent="0.25">
      <c r="A36" s="197" t="s">
        <v>2</v>
      </c>
      <c r="B36" s="198">
        <v>30</v>
      </c>
      <c r="C36" s="107" t="s">
        <v>90</v>
      </c>
      <c r="D36" s="12"/>
      <c r="E36" s="185" t="s">
        <v>16</v>
      </c>
      <c r="F36" s="185" t="s">
        <v>16</v>
      </c>
      <c r="G36" s="268" t="s">
        <v>132</v>
      </c>
      <c r="H36" s="273" t="s">
        <v>53</v>
      </c>
      <c r="I36" s="273" t="s">
        <v>111</v>
      </c>
      <c r="J36" s="152"/>
      <c r="K36" s="185" t="s">
        <v>16</v>
      </c>
      <c r="L36" s="12"/>
      <c r="M36" s="39" t="s">
        <v>131</v>
      </c>
      <c r="N36" s="39" t="s">
        <v>131</v>
      </c>
      <c r="O36" s="152"/>
      <c r="P36" s="138"/>
      <c r="Q36" s="152"/>
      <c r="R36" s="138"/>
    </row>
    <row r="37" spans="1:18" ht="15.75" thickBot="1" x14ac:dyDescent="0.3">
      <c r="A37" s="197" t="s">
        <v>3</v>
      </c>
      <c r="B37" s="198">
        <v>31</v>
      </c>
      <c r="C37" s="12"/>
      <c r="D37" s="107" t="s">
        <v>89</v>
      </c>
      <c r="E37" s="185" t="s">
        <v>16</v>
      </c>
      <c r="F37" s="185" t="s">
        <v>16</v>
      </c>
      <c r="G37" s="268" t="s">
        <v>132</v>
      </c>
      <c r="H37" s="273" t="s">
        <v>53</v>
      </c>
      <c r="I37" s="273" t="s">
        <v>111</v>
      </c>
      <c r="J37" s="273" t="s">
        <v>42</v>
      </c>
      <c r="K37" s="185" t="s">
        <v>16</v>
      </c>
      <c r="L37" s="152"/>
      <c r="M37" s="39" t="s">
        <v>131</v>
      </c>
      <c r="N37" s="39" t="s">
        <v>131</v>
      </c>
      <c r="O37" s="169"/>
      <c r="P37" s="145"/>
      <c r="Q37" s="169"/>
      <c r="R37" s="145"/>
    </row>
    <row r="38" spans="1:18" x14ac:dyDescent="0.25">
      <c r="A38" s="194"/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70"/>
      <c r="P38" s="170"/>
      <c r="Q38" s="194"/>
      <c r="R38" s="194"/>
    </row>
    <row r="39" spans="1:18" x14ac:dyDescent="0.25">
      <c r="A39" s="126"/>
      <c r="B39" s="126"/>
      <c r="C39" s="431" t="s">
        <v>29</v>
      </c>
      <c r="D39" s="431"/>
      <c r="E39" s="36" t="s">
        <v>19</v>
      </c>
      <c r="F39" s="36" t="s">
        <v>18</v>
      </c>
      <c r="G39" s="244" t="s">
        <v>20</v>
      </c>
      <c r="H39" s="244" t="s">
        <v>28</v>
      </c>
      <c r="I39" s="244" t="s">
        <v>36</v>
      </c>
      <c r="J39" s="194"/>
      <c r="K39" s="194"/>
      <c r="L39" s="194"/>
      <c r="M39" s="194"/>
      <c r="N39" s="194"/>
      <c r="O39" s="170"/>
      <c r="P39" s="170"/>
      <c r="Q39" s="194"/>
      <c r="R39" s="194"/>
    </row>
    <row r="40" spans="1:18" x14ac:dyDescent="0.25">
      <c r="A40" s="126"/>
      <c r="B40" s="126"/>
      <c r="C40" s="406" t="s">
        <v>68</v>
      </c>
      <c r="D40" s="406"/>
      <c r="E40" s="134" t="s">
        <v>57</v>
      </c>
      <c r="F40" s="134" t="s">
        <v>21</v>
      </c>
      <c r="G40" s="170"/>
      <c r="H40" s="194"/>
      <c r="I40" s="194"/>
      <c r="J40" s="194"/>
      <c r="K40" s="194"/>
      <c r="L40" s="194"/>
      <c r="M40" s="285"/>
      <c r="N40" s="194"/>
      <c r="O40" s="170"/>
      <c r="P40" s="170"/>
      <c r="Q40" s="194"/>
      <c r="R40" s="194"/>
    </row>
    <row r="41" spans="1:18" ht="15.75" x14ac:dyDescent="0.25">
      <c r="A41" s="126"/>
      <c r="B41" s="126"/>
      <c r="C41" s="194" t="s">
        <v>123</v>
      </c>
      <c r="D41" s="194" t="s">
        <v>124</v>
      </c>
      <c r="E41" s="194"/>
      <c r="F41" s="194"/>
      <c r="G41" s="182" t="s">
        <v>128</v>
      </c>
      <c r="H41" s="219" t="s">
        <v>136</v>
      </c>
      <c r="I41" s="219" t="s">
        <v>140</v>
      </c>
      <c r="J41" s="194"/>
      <c r="K41" s="190" t="s">
        <v>125</v>
      </c>
      <c r="L41" s="190" t="s">
        <v>137</v>
      </c>
      <c r="M41" s="190"/>
      <c r="N41" s="33"/>
      <c r="O41" s="170"/>
      <c r="P41" s="170"/>
      <c r="Q41" s="194"/>
      <c r="R41" s="194"/>
    </row>
    <row r="42" spans="1:18" ht="15.75" x14ac:dyDescent="0.25">
      <c r="A42" s="130"/>
      <c r="B42" s="130"/>
      <c r="C42" s="185" t="s">
        <v>16</v>
      </c>
      <c r="D42" s="194"/>
      <c r="E42" s="194"/>
      <c r="F42" s="194"/>
      <c r="G42" s="182" t="s">
        <v>129</v>
      </c>
      <c r="H42" s="192" t="s">
        <v>135</v>
      </c>
      <c r="I42" s="192" t="s">
        <v>140</v>
      </c>
      <c r="J42" s="194"/>
      <c r="K42" s="190" t="s">
        <v>126</v>
      </c>
      <c r="L42" s="190" t="s">
        <v>138</v>
      </c>
      <c r="M42" s="190"/>
      <c r="N42" s="194"/>
      <c r="O42" s="170"/>
      <c r="P42" s="170"/>
      <c r="Q42" s="194"/>
      <c r="R42" s="194"/>
    </row>
    <row r="43" spans="1:18" ht="15.75" x14ac:dyDescent="0.25">
      <c r="A43" s="130"/>
      <c r="B43" s="130"/>
      <c r="C43" s="245" t="s">
        <v>32</v>
      </c>
      <c r="D43" s="194"/>
      <c r="E43" s="194"/>
      <c r="F43" s="194"/>
      <c r="G43" s="182" t="s">
        <v>130</v>
      </c>
      <c r="H43" s="190" t="s">
        <v>134</v>
      </c>
      <c r="I43" s="190"/>
      <c r="J43" s="194"/>
      <c r="K43" s="190"/>
      <c r="L43" s="190"/>
      <c r="M43" s="190"/>
      <c r="N43" s="170"/>
      <c r="O43" s="170"/>
      <c r="P43" s="170"/>
      <c r="Q43" s="194"/>
      <c r="R43" s="194"/>
    </row>
    <row r="44" spans="1:18" ht="15.75" x14ac:dyDescent="0.25">
      <c r="A44" s="130"/>
      <c r="B44" s="130"/>
      <c r="C44" s="182" t="s">
        <v>15</v>
      </c>
      <c r="D44" s="190" t="s">
        <v>71</v>
      </c>
      <c r="E44" s="191"/>
      <c r="F44" s="192"/>
      <c r="G44" s="194"/>
      <c r="H44" s="194"/>
      <c r="I44" s="126"/>
      <c r="J44" s="194"/>
      <c r="K44" s="190"/>
      <c r="L44" s="190"/>
      <c r="M44" s="190"/>
      <c r="N44" s="194"/>
      <c r="O44" s="170"/>
      <c r="P44" s="170"/>
      <c r="Q44" s="194"/>
      <c r="R44" s="194"/>
    </row>
    <row r="45" spans="1:18" ht="15.75" x14ac:dyDescent="0.25">
      <c r="A45" s="130"/>
      <c r="B45" s="130"/>
      <c r="C45" s="181" t="s">
        <v>69</v>
      </c>
      <c r="D45" s="186" t="s">
        <v>73</v>
      </c>
      <c r="E45" s="186"/>
      <c r="F45" s="187"/>
      <c r="G45" s="194"/>
      <c r="H45" s="170"/>
      <c r="I45" s="170"/>
      <c r="J45" s="194"/>
      <c r="K45" s="190"/>
      <c r="L45" s="190"/>
      <c r="M45" s="190"/>
      <c r="N45" s="194"/>
      <c r="O45" s="170"/>
      <c r="P45" s="170"/>
      <c r="Q45" s="194"/>
      <c r="R45" s="194"/>
    </row>
    <row r="46" spans="1:18" x14ac:dyDescent="0.25">
      <c r="A46" s="130"/>
      <c r="B46" s="130"/>
      <c r="C46" s="183" t="s">
        <v>70</v>
      </c>
      <c r="D46" s="188" t="s">
        <v>74</v>
      </c>
      <c r="E46" s="188"/>
      <c r="F46" s="189"/>
      <c r="G46" s="194"/>
      <c r="H46" s="194"/>
      <c r="I46" s="194"/>
      <c r="J46" s="194"/>
      <c r="K46" s="194"/>
      <c r="L46" s="194"/>
      <c r="M46" s="194"/>
      <c r="N46" s="194"/>
      <c r="O46" s="170"/>
      <c r="P46" s="170"/>
      <c r="Q46" s="194"/>
      <c r="R46" s="194"/>
    </row>
    <row r="54" spans="3:3" x14ac:dyDescent="0.25">
      <c r="C54" s="194"/>
    </row>
    <row r="55" spans="3:3" x14ac:dyDescent="0.25">
      <c r="C55" s="194"/>
    </row>
    <row r="56" spans="3:3" x14ac:dyDescent="0.25">
      <c r="C56" s="194"/>
    </row>
  </sheetData>
  <mergeCells count="11">
    <mergeCell ref="C39:D39"/>
    <mergeCell ref="C40:D40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AN61"/>
  <sheetViews>
    <sheetView tabSelected="1" zoomScale="80" zoomScaleNormal="80" workbookViewId="0">
      <selection activeCell="A6" sqref="A6:B6"/>
    </sheetView>
  </sheetViews>
  <sheetFormatPr baseColWidth="10" defaultRowHeight="15" x14ac:dyDescent="0.25"/>
  <cols>
    <col min="1" max="1" width="12.28515625" customWidth="1"/>
    <col min="2" max="2" width="3.5703125" style="361" customWidth="1"/>
    <col min="3" max="3" width="4.140625" style="351" bestFit="1" customWidth="1"/>
    <col min="4" max="4" width="11.42578125" customWidth="1"/>
    <col min="5" max="5" width="4.7109375" style="194" customWidth="1"/>
    <col min="6" max="6" width="10.7109375" customWidth="1"/>
    <col min="7" max="7" width="4.7109375" style="194" customWidth="1"/>
    <col min="8" max="8" width="10.140625" customWidth="1"/>
    <col min="9" max="9" width="4.7109375" style="194" customWidth="1"/>
    <col min="10" max="10" width="10.5703125" customWidth="1"/>
    <col min="11" max="11" width="4.7109375" style="194" customWidth="1"/>
    <col min="12" max="12" width="12.7109375" customWidth="1"/>
    <col min="13" max="13" width="4.7109375" style="194" customWidth="1"/>
    <col min="14" max="14" width="9.7109375" customWidth="1"/>
    <col min="15" max="15" width="4.7109375" style="194" customWidth="1"/>
    <col min="16" max="16" width="10.7109375" customWidth="1"/>
    <col min="17" max="17" width="4.7109375" style="194" customWidth="1"/>
    <col min="18" max="18" width="10.42578125" customWidth="1"/>
    <col min="19" max="19" width="4.7109375" style="194" customWidth="1"/>
    <col min="20" max="20" width="9.85546875" style="194" bestFit="1" customWidth="1"/>
    <col min="21" max="21" width="4.28515625" style="194" customWidth="1"/>
    <col min="22" max="22" width="4.140625" style="194" customWidth="1"/>
    <col min="23" max="23" width="10.85546875" customWidth="1"/>
    <col min="24" max="24" width="4.7109375" style="194" customWidth="1"/>
    <col min="25" max="25" width="9.7109375" customWidth="1"/>
    <col min="26" max="26" width="4.7109375" style="194" customWidth="1"/>
    <col min="27" max="27" width="9.85546875" customWidth="1"/>
    <col min="28" max="28" width="4.7109375" style="194" customWidth="1"/>
    <col min="29" max="29" width="10.85546875" customWidth="1"/>
    <col min="30" max="30" width="4.7109375" style="194" customWidth="1"/>
    <col min="31" max="31" width="11.42578125" customWidth="1"/>
    <col min="32" max="32" width="4.5703125" style="194" customWidth="1"/>
    <col min="33" max="33" width="13.28515625" customWidth="1"/>
    <col min="34" max="34" width="4.7109375" style="194" customWidth="1"/>
    <col min="35" max="35" width="12" customWidth="1"/>
    <col min="36" max="36" width="4.7109375" style="194" customWidth="1"/>
    <col min="37" max="37" width="11.85546875" customWidth="1"/>
  </cols>
  <sheetData>
    <row r="1" spans="1:39" ht="15.75" thickBot="1" x14ac:dyDescent="0.3">
      <c r="A1" s="130"/>
      <c r="B1" s="359"/>
      <c r="C1" s="346"/>
      <c r="D1" s="194"/>
      <c r="F1" s="194"/>
      <c r="H1" s="194"/>
      <c r="J1" s="194"/>
      <c r="L1" s="194"/>
      <c r="N1" s="194"/>
      <c r="P1" s="194"/>
      <c r="R1" s="194"/>
      <c r="W1" s="194"/>
      <c r="Y1" s="194"/>
      <c r="AA1" s="194"/>
      <c r="AC1" s="194"/>
      <c r="AE1" s="170"/>
      <c r="AF1" s="170"/>
      <c r="AG1" s="170"/>
      <c r="AH1" s="170"/>
      <c r="AI1" s="194"/>
      <c r="AK1" s="194"/>
    </row>
    <row r="2" spans="1:39" ht="45.75" thickBot="1" x14ac:dyDescent="0.3">
      <c r="A2" s="442" t="str">
        <f>A6&amp;" "&amp;A5&amp;" "&amp;"PCS Metz Actipôle"</f>
        <v>Mai 2020 PCS Metz Actipôle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3"/>
      <c r="AH2" s="443"/>
      <c r="AI2" s="443"/>
      <c r="AJ2" s="443"/>
      <c r="AK2" s="444"/>
    </row>
    <row r="3" spans="1:39" ht="29.25" thickBot="1" x14ac:dyDescent="0.3">
      <c r="A3" s="125"/>
      <c r="B3" s="360"/>
      <c r="C3" s="347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170"/>
      <c r="AF3" s="170"/>
      <c r="AG3" s="170"/>
      <c r="AH3" s="170"/>
      <c r="AI3" s="194"/>
      <c r="AK3" s="194"/>
    </row>
    <row r="4" spans="1:39" ht="27" thickBot="1" x14ac:dyDescent="0.3">
      <c r="A4" s="456"/>
      <c r="B4" s="458"/>
      <c r="C4" s="348"/>
      <c r="D4" s="497" t="s">
        <v>118</v>
      </c>
      <c r="E4" s="498"/>
      <c r="F4" s="498"/>
      <c r="G4" s="498"/>
      <c r="H4" s="498"/>
      <c r="I4" s="498"/>
      <c r="J4" s="498"/>
      <c r="K4" s="498"/>
      <c r="L4" s="498"/>
      <c r="M4" s="498"/>
      <c r="N4" s="498"/>
      <c r="O4" s="498"/>
      <c r="P4" s="498"/>
      <c r="Q4" s="498"/>
      <c r="R4" s="498"/>
      <c r="S4" s="499"/>
      <c r="T4" s="456"/>
      <c r="U4" s="457"/>
      <c r="V4" s="458"/>
      <c r="W4" s="445" t="s">
        <v>119</v>
      </c>
      <c r="X4" s="446"/>
      <c r="Y4" s="447"/>
      <c r="Z4" s="447"/>
      <c r="AA4" s="447"/>
      <c r="AB4" s="447"/>
      <c r="AC4" s="447"/>
      <c r="AD4" s="447"/>
      <c r="AE4" s="447"/>
      <c r="AF4" s="447"/>
      <c r="AG4" s="447"/>
      <c r="AH4" s="447"/>
      <c r="AI4" s="447"/>
      <c r="AJ4" s="448"/>
      <c r="AK4" s="449"/>
    </row>
    <row r="5" spans="1:39" ht="21.75" thickBot="1" x14ac:dyDescent="0.35">
      <c r="A5" s="456">
        <v>2020</v>
      </c>
      <c r="B5" s="458"/>
      <c r="C5" s="347"/>
      <c r="D5" s="480" t="s">
        <v>44</v>
      </c>
      <c r="E5" s="481"/>
      <c r="F5" s="481"/>
      <c r="G5" s="481"/>
      <c r="H5" s="481"/>
      <c r="I5" s="481"/>
      <c r="J5" s="481"/>
      <c r="K5" s="482"/>
      <c r="L5" s="453" t="s">
        <v>27</v>
      </c>
      <c r="M5" s="454"/>
      <c r="N5" s="454"/>
      <c r="O5" s="455"/>
      <c r="P5" s="500" t="s">
        <v>168</v>
      </c>
      <c r="Q5" s="501"/>
      <c r="R5" s="501"/>
      <c r="S5" s="502"/>
      <c r="T5" s="459">
        <f>A5</f>
        <v>2020</v>
      </c>
      <c r="U5" s="460"/>
      <c r="V5" s="461"/>
      <c r="W5" s="464" t="s">
        <v>46</v>
      </c>
      <c r="X5" s="517"/>
      <c r="Y5" s="517"/>
      <c r="Z5" s="517"/>
      <c r="AA5" s="517"/>
      <c r="AB5" s="517"/>
      <c r="AC5" s="517"/>
      <c r="AD5" s="465"/>
      <c r="AE5" s="453" t="s">
        <v>27</v>
      </c>
      <c r="AF5" s="454"/>
      <c r="AG5" s="454"/>
      <c r="AH5" s="455"/>
      <c r="AI5" s="450" t="s">
        <v>168</v>
      </c>
      <c r="AJ5" s="451"/>
      <c r="AK5" s="452"/>
      <c r="AL5" s="299"/>
      <c r="AM5" s="125"/>
    </row>
    <row r="6" spans="1:39" ht="19.5" thickBot="1" x14ac:dyDescent="0.3">
      <c r="A6" s="529" t="s">
        <v>174</v>
      </c>
      <c r="B6" s="530"/>
      <c r="C6" s="349"/>
      <c r="D6" s="464" t="s">
        <v>21</v>
      </c>
      <c r="E6" s="465"/>
      <c r="F6" s="464" t="s">
        <v>11</v>
      </c>
      <c r="G6" s="465"/>
      <c r="H6" s="464" t="s">
        <v>10</v>
      </c>
      <c r="I6" s="465"/>
      <c r="J6" s="464" t="s">
        <v>17</v>
      </c>
      <c r="K6" s="465"/>
      <c r="L6" s="483"/>
      <c r="M6" s="484"/>
      <c r="N6" s="492"/>
      <c r="O6" s="493"/>
      <c r="P6" s="494" t="s">
        <v>20</v>
      </c>
      <c r="Q6" s="494"/>
      <c r="R6" s="503" t="s">
        <v>57</v>
      </c>
      <c r="S6" s="504"/>
      <c r="T6" s="526" t="str">
        <f>A6</f>
        <v>Mai</v>
      </c>
      <c r="U6" s="527"/>
      <c r="V6" s="528"/>
      <c r="W6" s="512" t="s">
        <v>7</v>
      </c>
      <c r="X6" s="513"/>
      <c r="Y6" s="512" t="s">
        <v>8</v>
      </c>
      <c r="Z6" s="513"/>
      <c r="AA6" s="464" t="s">
        <v>9</v>
      </c>
      <c r="AB6" s="465"/>
      <c r="AC6" s="464" t="s">
        <v>14</v>
      </c>
      <c r="AD6" s="465"/>
      <c r="AE6" s="518"/>
      <c r="AF6" s="519"/>
      <c r="AG6" s="492"/>
      <c r="AH6" s="493"/>
      <c r="AI6" s="518"/>
      <c r="AJ6" s="519"/>
      <c r="AK6" s="341"/>
      <c r="AL6" s="299"/>
      <c r="AM6" s="125"/>
    </row>
    <row r="7" spans="1:39" ht="18.75" x14ac:dyDescent="0.25">
      <c r="A7" s="333" t="str">
        <f>TEXT(B7,"jjjj")</f>
        <v>vendredi</v>
      </c>
      <c r="B7" s="369">
        <f>DATE(A5,MONTH(1&amp;A6),1)</f>
        <v>43952</v>
      </c>
      <c r="C7" s="350" t="str">
        <f>IFERROR(IF(WEEKDAY(B7,2)=3,_xlfn.ISOWEEKNUM(B7),""),"")</f>
        <v/>
      </c>
      <c r="D7" s="462" t="s">
        <v>157</v>
      </c>
      <c r="E7" s="463"/>
      <c r="F7" s="466"/>
      <c r="G7" s="467"/>
      <c r="H7" s="486" t="s">
        <v>62</v>
      </c>
      <c r="I7" s="487"/>
      <c r="J7" s="486" t="s">
        <v>62</v>
      </c>
      <c r="K7" s="487"/>
      <c r="L7" s="485" t="s">
        <v>114</v>
      </c>
      <c r="M7" s="485"/>
      <c r="N7" s="491"/>
      <c r="O7" s="491"/>
      <c r="P7" s="494" t="s">
        <v>20</v>
      </c>
      <c r="Q7" s="494"/>
      <c r="R7" s="488" t="s">
        <v>18</v>
      </c>
      <c r="S7" s="488"/>
      <c r="T7" s="371" t="str">
        <f t="shared" ref="T7:T37" si="0">TEXT(U7,"jjjj")</f>
        <v>vendredi</v>
      </c>
      <c r="U7" s="370">
        <f t="shared" ref="U7:U37" si="1">B7</f>
        <v>43952</v>
      </c>
      <c r="V7" s="350" t="str">
        <f>IFERROR(IF(WEEKDAY(U7,2)=3,_xlfn.ISOWEEKNUM(U7),""),"")</f>
        <v/>
      </c>
      <c r="W7" s="514"/>
      <c r="X7" s="514"/>
      <c r="Y7" s="486"/>
      <c r="Z7" s="487"/>
      <c r="AA7" s="516"/>
      <c r="AB7" s="516"/>
      <c r="AC7" s="516"/>
      <c r="AD7" s="516"/>
      <c r="AE7" s="491"/>
      <c r="AF7" s="491"/>
      <c r="AG7" s="491"/>
      <c r="AH7" s="491"/>
      <c r="AI7" s="491"/>
      <c r="AJ7" s="491"/>
      <c r="AK7" s="34"/>
      <c r="AL7" s="125"/>
      <c r="AM7" s="315"/>
    </row>
    <row r="8" spans="1:39" ht="18.75" x14ac:dyDescent="0.25">
      <c r="A8" s="332" t="str">
        <f t="shared" ref="A8:A37" si="2">TEXT(B8,"jjjj")</f>
        <v>samedi</v>
      </c>
      <c r="B8" s="370">
        <f>B7+1</f>
        <v>43953</v>
      </c>
      <c r="C8" s="350" t="str">
        <f t="shared" ref="C8:C37" si="3">IFERROR(IF(WEEKDAY(B8,2)=3,_xlfn.ISOWEEKNUM(B8),""),"")</f>
        <v/>
      </c>
      <c r="D8" s="437" t="s">
        <v>157</v>
      </c>
      <c r="E8" s="438"/>
      <c r="F8" s="468"/>
      <c r="G8" s="469"/>
      <c r="H8" s="473" t="s">
        <v>62</v>
      </c>
      <c r="I8" s="474"/>
      <c r="J8" s="473" t="s">
        <v>62</v>
      </c>
      <c r="K8" s="474"/>
      <c r="L8" s="477"/>
      <c r="M8" s="477"/>
      <c r="N8" s="490" t="s">
        <v>139</v>
      </c>
      <c r="O8" s="490"/>
      <c r="P8" s="494" t="s">
        <v>20</v>
      </c>
      <c r="Q8" s="494"/>
      <c r="R8" s="488" t="s">
        <v>18</v>
      </c>
      <c r="S8" s="488"/>
      <c r="T8" s="345" t="str">
        <f t="shared" si="0"/>
        <v>samedi</v>
      </c>
      <c r="U8" s="370">
        <f t="shared" si="1"/>
        <v>43953</v>
      </c>
      <c r="V8" s="350" t="str">
        <f t="shared" ref="V8:V37" si="4">IFERROR(IF(WEEKDAY(U8,2)=3,_xlfn.ISOWEEKNUM(U8),""),"")</f>
        <v/>
      </c>
      <c r="W8" s="511"/>
      <c r="X8" s="511"/>
      <c r="Y8" s="491"/>
      <c r="Z8" s="491"/>
      <c r="AA8" s="491"/>
      <c r="AB8" s="491"/>
      <c r="AC8" s="489" t="s">
        <v>160</v>
      </c>
      <c r="AD8" s="489"/>
      <c r="AE8" s="491"/>
      <c r="AF8" s="491"/>
      <c r="AG8" s="491"/>
      <c r="AH8" s="491"/>
      <c r="AI8" s="491"/>
      <c r="AJ8" s="491"/>
      <c r="AK8" s="34"/>
      <c r="AL8" s="299"/>
      <c r="AM8" s="125"/>
    </row>
    <row r="9" spans="1:39" ht="18.75" x14ac:dyDescent="0.25">
      <c r="A9" s="332" t="str">
        <f t="shared" si="2"/>
        <v>dimanche</v>
      </c>
      <c r="B9" s="370">
        <f t="shared" ref="B9:B34" si="5">B8+1</f>
        <v>43954</v>
      </c>
      <c r="C9" s="350" t="str">
        <f t="shared" si="3"/>
        <v/>
      </c>
      <c r="D9" s="437" t="s">
        <v>157</v>
      </c>
      <c r="E9" s="438"/>
      <c r="F9" s="468"/>
      <c r="G9" s="469"/>
      <c r="H9" s="473" t="s">
        <v>62</v>
      </c>
      <c r="I9" s="474"/>
      <c r="J9" s="473" t="s">
        <v>62</v>
      </c>
      <c r="K9" s="474"/>
      <c r="L9" s="485" t="s">
        <v>114</v>
      </c>
      <c r="M9" s="485"/>
      <c r="N9" s="477"/>
      <c r="O9" s="477"/>
      <c r="P9" s="494" t="s">
        <v>20</v>
      </c>
      <c r="Q9" s="494"/>
      <c r="R9" s="488" t="s">
        <v>18</v>
      </c>
      <c r="S9" s="488"/>
      <c r="T9" s="345" t="str">
        <f t="shared" si="0"/>
        <v>dimanche</v>
      </c>
      <c r="U9" s="370">
        <f t="shared" si="1"/>
        <v>43954</v>
      </c>
      <c r="V9" s="350" t="str">
        <f t="shared" si="4"/>
        <v/>
      </c>
      <c r="W9" s="491"/>
      <c r="X9" s="491"/>
      <c r="Y9" s="491"/>
      <c r="Z9" s="491"/>
      <c r="AA9" s="491"/>
      <c r="AB9" s="491"/>
      <c r="AC9" s="491"/>
      <c r="AD9" s="491"/>
      <c r="AE9" s="520" t="s">
        <v>36</v>
      </c>
      <c r="AF9" s="520"/>
      <c r="AG9" s="491"/>
      <c r="AH9" s="491"/>
      <c r="AI9" s="522" t="s">
        <v>57</v>
      </c>
      <c r="AJ9" s="523"/>
      <c r="AK9" s="34"/>
      <c r="AL9" s="299"/>
      <c r="AM9" s="299"/>
    </row>
    <row r="10" spans="1:39" ht="18.75" x14ac:dyDescent="0.25">
      <c r="A10" s="332" t="str">
        <f t="shared" si="2"/>
        <v>lundi</v>
      </c>
      <c r="B10" s="370">
        <f t="shared" si="5"/>
        <v>43955</v>
      </c>
      <c r="C10" s="350" t="str">
        <f t="shared" si="3"/>
        <v/>
      </c>
      <c r="D10" s="437" t="s">
        <v>157</v>
      </c>
      <c r="E10" s="438"/>
      <c r="F10" s="440"/>
      <c r="G10" s="441"/>
      <c r="H10" s="473" t="s">
        <v>62</v>
      </c>
      <c r="I10" s="474"/>
      <c r="J10" s="473" t="s">
        <v>62</v>
      </c>
      <c r="K10" s="474"/>
      <c r="L10" s="478" t="s">
        <v>19</v>
      </c>
      <c r="M10" s="478"/>
      <c r="N10" s="490" t="s">
        <v>139</v>
      </c>
      <c r="O10" s="490"/>
      <c r="P10" s="494" t="s">
        <v>20</v>
      </c>
      <c r="Q10" s="494"/>
      <c r="R10" s="488" t="s">
        <v>18</v>
      </c>
      <c r="S10" s="488"/>
      <c r="T10" s="345" t="str">
        <f t="shared" si="0"/>
        <v>lundi</v>
      </c>
      <c r="U10" s="370">
        <f t="shared" si="1"/>
        <v>43955</v>
      </c>
      <c r="V10" s="350" t="str">
        <f t="shared" si="4"/>
        <v/>
      </c>
      <c r="W10" s="491"/>
      <c r="X10" s="491"/>
      <c r="Y10" s="491"/>
      <c r="Z10" s="491"/>
      <c r="AA10" s="439" t="s">
        <v>157</v>
      </c>
      <c r="AB10" s="439"/>
      <c r="AC10" s="511"/>
      <c r="AD10" s="511"/>
      <c r="AE10" s="485" t="s">
        <v>114</v>
      </c>
      <c r="AF10" s="485"/>
      <c r="AG10" s="491"/>
      <c r="AH10" s="491"/>
      <c r="AI10" s="491"/>
      <c r="AJ10" s="491"/>
      <c r="AK10" s="34"/>
      <c r="AL10" s="125"/>
      <c r="AM10" s="314"/>
    </row>
    <row r="11" spans="1:39" ht="18.75" x14ac:dyDescent="0.25">
      <c r="A11" s="332" t="str">
        <f t="shared" si="2"/>
        <v>mardi</v>
      </c>
      <c r="B11" s="370">
        <f t="shared" si="5"/>
        <v>43956</v>
      </c>
      <c r="C11" s="350" t="str">
        <f t="shared" si="3"/>
        <v/>
      </c>
      <c r="D11" s="437" t="s">
        <v>157</v>
      </c>
      <c r="E11" s="438"/>
      <c r="F11" s="470"/>
      <c r="G11" s="441"/>
      <c r="H11" s="473" t="s">
        <v>62</v>
      </c>
      <c r="I11" s="474"/>
      <c r="J11" s="473" t="s">
        <v>62</v>
      </c>
      <c r="K11" s="474"/>
      <c r="L11" s="478" t="s">
        <v>19</v>
      </c>
      <c r="M11" s="478"/>
      <c r="N11" s="490" t="s">
        <v>139</v>
      </c>
      <c r="O11" s="490"/>
      <c r="P11" s="494" t="s">
        <v>20</v>
      </c>
      <c r="Q11" s="494"/>
      <c r="R11" s="491"/>
      <c r="S11" s="491"/>
      <c r="T11" s="345" t="str">
        <f t="shared" si="0"/>
        <v>mardi</v>
      </c>
      <c r="U11" s="370">
        <f t="shared" si="1"/>
        <v>43956</v>
      </c>
      <c r="V11" s="350" t="str">
        <f>IFERROR(IF(WEEKDAY(U11,2)=3,_xlfn.ISOWEEKNUM(U11),""),"")</f>
        <v/>
      </c>
      <c r="W11" s="491"/>
      <c r="X11" s="491"/>
      <c r="Y11" s="491"/>
      <c r="Z11" s="491"/>
      <c r="AA11" s="439" t="s">
        <v>157</v>
      </c>
      <c r="AB11" s="439"/>
      <c r="AC11" s="511"/>
      <c r="AD11" s="511"/>
      <c r="AE11" s="485" t="s">
        <v>114</v>
      </c>
      <c r="AF11" s="485"/>
      <c r="AG11" s="491"/>
      <c r="AH11" s="491"/>
      <c r="AI11" s="491"/>
      <c r="AJ11" s="491"/>
      <c r="AK11" s="34"/>
      <c r="AL11" s="313"/>
      <c r="AM11" s="125"/>
    </row>
    <row r="12" spans="1:39" ht="18.75" x14ac:dyDescent="0.25">
      <c r="A12" s="332" t="str">
        <f t="shared" si="2"/>
        <v>mercredi</v>
      </c>
      <c r="B12" s="370">
        <f t="shared" si="5"/>
        <v>43957</v>
      </c>
      <c r="C12" s="350">
        <f t="shared" si="3"/>
        <v>19</v>
      </c>
      <c r="D12" s="437" t="s">
        <v>157</v>
      </c>
      <c r="E12" s="438"/>
      <c r="F12" s="471" t="s">
        <v>147</v>
      </c>
      <c r="G12" s="472"/>
      <c r="H12" s="473" t="s">
        <v>62</v>
      </c>
      <c r="I12" s="474"/>
      <c r="J12" s="473" t="s">
        <v>62</v>
      </c>
      <c r="K12" s="474"/>
      <c r="L12" s="477"/>
      <c r="M12" s="477"/>
      <c r="N12" s="491"/>
      <c r="O12" s="491"/>
      <c r="P12" s="494" t="s">
        <v>20</v>
      </c>
      <c r="Q12" s="494"/>
      <c r="R12" s="496" t="s">
        <v>57</v>
      </c>
      <c r="S12" s="496"/>
      <c r="T12" s="345" t="str">
        <f t="shared" si="0"/>
        <v>mercredi</v>
      </c>
      <c r="U12" s="370">
        <f t="shared" si="1"/>
        <v>43957</v>
      </c>
      <c r="V12" s="350">
        <f t="shared" si="4"/>
        <v>19</v>
      </c>
      <c r="W12" s="439" t="s">
        <v>157</v>
      </c>
      <c r="X12" s="439"/>
      <c r="Y12" s="486"/>
      <c r="Z12" s="487"/>
      <c r="AA12" s="439" t="s">
        <v>157</v>
      </c>
      <c r="AB12" s="439"/>
      <c r="AC12" s="491"/>
      <c r="AD12" s="491"/>
      <c r="AE12" s="520" t="s">
        <v>36</v>
      </c>
      <c r="AF12" s="520"/>
      <c r="AG12" s="491"/>
      <c r="AH12" s="491"/>
      <c r="AI12" s="491"/>
      <c r="AJ12" s="491"/>
      <c r="AK12" s="34"/>
      <c r="AL12" s="313"/>
      <c r="AM12" s="33"/>
    </row>
    <row r="13" spans="1:39" ht="18.75" x14ac:dyDescent="0.25">
      <c r="A13" s="332" t="str">
        <f t="shared" si="2"/>
        <v>jeudi</v>
      </c>
      <c r="B13" s="370">
        <f t="shared" si="5"/>
        <v>43958</v>
      </c>
      <c r="C13" s="350" t="str">
        <f t="shared" si="3"/>
        <v/>
      </c>
      <c r="D13" s="437" t="s">
        <v>157</v>
      </c>
      <c r="E13" s="438"/>
      <c r="F13" s="468"/>
      <c r="G13" s="469"/>
      <c r="H13" s="473" t="s">
        <v>62</v>
      </c>
      <c r="I13" s="474"/>
      <c r="J13" s="473" t="s">
        <v>62</v>
      </c>
      <c r="K13" s="474"/>
      <c r="L13" s="477"/>
      <c r="M13" s="477"/>
      <c r="N13" s="491"/>
      <c r="O13" s="491"/>
      <c r="P13" s="494" t="s">
        <v>20</v>
      </c>
      <c r="Q13" s="494"/>
      <c r="R13" s="496" t="s">
        <v>57</v>
      </c>
      <c r="S13" s="496"/>
      <c r="T13" s="345" t="str">
        <f t="shared" si="0"/>
        <v>jeudi</v>
      </c>
      <c r="U13" s="370">
        <f t="shared" si="1"/>
        <v>43958</v>
      </c>
      <c r="V13" s="350" t="str">
        <f t="shared" si="4"/>
        <v/>
      </c>
      <c r="W13" s="439" t="s">
        <v>157</v>
      </c>
      <c r="X13" s="439"/>
      <c r="Y13" s="486"/>
      <c r="Z13" s="487"/>
      <c r="AA13" s="439" t="s">
        <v>157</v>
      </c>
      <c r="AB13" s="439"/>
      <c r="AC13" s="491"/>
      <c r="AD13" s="491"/>
      <c r="AE13" s="520" t="s">
        <v>36</v>
      </c>
      <c r="AF13" s="520"/>
      <c r="AG13" s="491"/>
      <c r="AH13" s="491"/>
      <c r="AI13" s="491"/>
      <c r="AJ13" s="491"/>
      <c r="AK13" s="34"/>
    </row>
    <row r="14" spans="1:39" ht="18.75" x14ac:dyDescent="0.25">
      <c r="A14" s="332" t="str">
        <f t="shared" si="2"/>
        <v>vendredi</v>
      </c>
      <c r="B14" s="370">
        <f t="shared" si="5"/>
        <v>43959</v>
      </c>
      <c r="C14" s="350" t="str">
        <f t="shared" si="3"/>
        <v/>
      </c>
      <c r="D14" s="437" t="s">
        <v>157</v>
      </c>
      <c r="E14" s="438"/>
      <c r="F14" s="468"/>
      <c r="G14" s="469"/>
      <c r="H14" s="473" t="s">
        <v>62</v>
      </c>
      <c r="I14" s="474"/>
      <c r="J14" s="473" t="s">
        <v>62</v>
      </c>
      <c r="K14" s="474"/>
      <c r="L14" s="477"/>
      <c r="M14" s="477"/>
      <c r="N14" s="491"/>
      <c r="O14" s="491"/>
      <c r="P14" s="494" t="s">
        <v>20</v>
      </c>
      <c r="Q14" s="494"/>
      <c r="R14" s="496" t="s">
        <v>57</v>
      </c>
      <c r="S14" s="496"/>
      <c r="T14" s="345" t="str">
        <f t="shared" si="0"/>
        <v>vendredi</v>
      </c>
      <c r="U14" s="370">
        <f t="shared" si="1"/>
        <v>43959</v>
      </c>
      <c r="V14" s="350" t="str">
        <f t="shared" si="4"/>
        <v/>
      </c>
      <c r="W14" s="511"/>
      <c r="X14" s="511"/>
      <c r="Y14" s="439" t="s">
        <v>157</v>
      </c>
      <c r="Z14" s="439"/>
      <c r="AA14" s="439" t="s">
        <v>157</v>
      </c>
      <c r="AB14" s="439"/>
      <c r="AC14" s="489" t="s">
        <v>160</v>
      </c>
      <c r="AD14" s="489"/>
      <c r="AE14" s="491"/>
      <c r="AF14" s="491"/>
      <c r="AG14" s="491"/>
      <c r="AH14" s="491"/>
      <c r="AI14" s="491"/>
      <c r="AJ14" s="491"/>
      <c r="AK14" s="34"/>
    </row>
    <row r="15" spans="1:39" ht="18.75" x14ac:dyDescent="0.25">
      <c r="A15" s="332" t="str">
        <f t="shared" si="2"/>
        <v>samedi</v>
      </c>
      <c r="B15" s="370">
        <f t="shared" si="5"/>
        <v>43960</v>
      </c>
      <c r="C15" s="350" t="str">
        <f t="shared" si="3"/>
        <v/>
      </c>
      <c r="D15" s="437" t="s">
        <v>157</v>
      </c>
      <c r="E15" s="438"/>
      <c r="F15" s="471" t="s">
        <v>147</v>
      </c>
      <c r="G15" s="472"/>
      <c r="H15" s="473" t="s">
        <v>62</v>
      </c>
      <c r="I15" s="474"/>
      <c r="J15" s="473" t="s">
        <v>62</v>
      </c>
      <c r="K15" s="474"/>
      <c r="L15" s="478" t="s">
        <v>19</v>
      </c>
      <c r="M15" s="478"/>
      <c r="N15" s="491"/>
      <c r="O15" s="491"/>
      <c r="P15" s="494" t="s">
        <v>20</v>
      </c>
      <c r="Q15" s="494"/>
      <c r="R15" s="491"/>
      <c r="S15" s="491"/>
      <c r="T15" s="345" t="str">
        <f t="shared" si="0"/>
        <v>samedi</v>
      </c>
      <c r="U15" s="370">
        <f t="shared" si="1"/>
        <v>43960</v>
      </c>
      <c r="V15" s="350" t="str">
        <f t="shared" si="4"/>
        <v/>
      </c>
      <c r="W15" s="491"/>
      <c r="X15" s="491"/>
      <c r="Y15" s="491"/>
      <c r="Z15" s="491"/>
      <c r="AA15" s="439" t="s">
        <v>157</v>
      </c>
      <c r="AB15" s="439"/>
      <c r="AC15" s="511"/>
      <c r="AD15" s="511"/>
      <c r="AE15" s="485" t="s">
        <v>114</v>
      </c>
      <c r="AF15" s="485"/>
      <c r="AG15" s="491"/>
      <c r="AH15" s="491"/>
      <c r="AI15" s="491"/>
      <c r="AJ15" s="491"/>
      <c r="AK15" s="34"/>
    </row>
    <row r="16" spans="1:39" ht="18.75" x14ac:dyDescent="0.25">
      <c r="A16" s="332" t="str">
        <f t="shared" si="2"/>
        <v>dimanche</v>
      </c>
      <c r="B16" s="370">
        <f t="shared" si="5"/>
        <v>43961</v>
      </c>
      <c r="C16" s="350" t="str">
        <f t="shared" si="3"/>
        <v/>
      </c>
      <c r="D16" s="437" t="s">
        <v>157</v>
      </c>
      <c r="E16" s="438"/>
      <c r="F16" s="440"/>
      <c r="G16" s="441"/>
      <c r="H16" s="473" t="s">
        <v>62</v>
      </c>
      <c r="I16" s="474"/>
      <c r="J16" s="473" t="s">
        <v>62</v>
      </c>
      <c r="K16" s="474"/>
      <c r="L16" s="478" t="s">
        <v>19</v>
      </c>
      <c r="M16" s="478"/>
      <c r="N16" s="491"/>
      <c r="O16" s="491"/>
      <c r="P16" s="494" t="s">
        <v>20</v>
      </c>
      <c r="Q16" s="494"/>
      <c r="R16" s="505" t="s">
        <v>162</v>
      </c>
      <c r="S16" s="505"/>
      <c r="T16" s="345" t="str">
        <f t="shared" si="0"/>
        <v>dimanche</v>
      </c>
      <c r="U16" s="370">
        <f t="shared" si="1"/>
        <v>43961</v>
      </c>
      <c r="V16" s="350" t="str">
        <f t="shared" si="4"/>
        <v/>
      </c>
      <c r="W16" s="491"/>
      <c r="X16" s="491"/>
      <c r="Y16" s="491"/>
      <c r="Z16" s="491"/>
      <c r="AA16" s="439" t="s">
        <v>157</v>
      </c>
      <c r="AB16" s="439"/>
      <c r="AC16" s="439" t="s">
        <v>157</v>
      </c>
      <c r="AD16" s="439"/>
      <c r="AE16" s="485" t="s">
        <v>114</v>
      </c>
      <c r="AF16" s="485"/>
      <c r="AG16" s="488" t="s">
        <v>18</v>
      </c>
      <c r="AH16" s="488"/>
      <c r="AI16" s="491"/>
      <c r="AJ16" s="491"/>
      <c r="AK16" s="276" t="s">
        <v>36</v>
      </c>
    </row>
    <row r="17" spans="1:40" ht="18.75" x14ac:dyDescent="0.25">
      <c r="A17" s="332" t="str">
        <f t="shared" si="2"/>
        <v>lundi</v>
      </c>
      <c r="B17" s="370">
        <f t="shared" si="5"/>
        <v>43962</v>
      </c>
      <c r="C17" s="350" t="str">
        <f t="shared" si="3"/>
        <v/>
      </c>
      <c r="D17" s="437" t="s">
        <v>157</v>
      </c>
      <c r="E17" s="438"/>
      <c r="F17" s="440"/>
      <c r="G17" s="441"/>
      <c r="H17" s="473" t="s">
        <v>62</v>
      </c>
      <c r="I17" s="474"/>
      <c r="J17" s="473" t="s">
        <v>62</v>
      </c>
      <c r="K17" s="474"/>
      <c r="L17" s="478" t="s">
        <v>19</v>
      </c>
      <c r="M17" s="478"/>
      <c r="N17" s="495" t="s">
        <v>35</v>
      </c>
      <c r="O17" s="495"/>
      <c r="P17" s="494" t="s">
        <v>20</v>
      </c>
      <c r="Q17" s="494"/>
      <c r="R17" s="491"/>
      <c r="S17" s="491"/>
      <c r="T17" s="345" t="str">
        <f t="shared" si="0"/>
        <v>lundi</v>
      </c>
      <c r="U17" s="370">
        <f t="shared" si="1"/>
        <v>43962</v>
      </c>
      <c r="V17" s="350" t="str">
        <f t="shared" si="4"/>
        <v/>
      </c>
      <c r="W17" s="491"/>
      <c r="X17" s="491"/>
      <c r="Y17" s="491"/>
      <c r="Z17" s="491"/>
      <c r="AA17" s="439" t="s">
        <v>157</v>
      </c>
      <c r="AB17" s="439"/>
      <c r="AC17" s="439" t="s">
        <v>157</v>
      </c>
      <c r="AD17" s="439"/>
      <c r="AE17" s="485" t="s">
        <v>114</v>
      </c>
      <c r="AF17" s="485"/>
      <c r="AG17" s="488" t="s">
        <v>18</v>
      </c>
      <c r="AH17" s="488"/>
      <c r="AI17" s="491"/>
      <c r="AJ17" s="491"/>
      <c r="AK17" s="276" t="s">
        <v>36</v>
      </c>
    </row>
    <row r="18" spans="1:40" ht="14.25" customHeight="1" x14ac:dyDescent="0.25">
      <c r="A18" s="332" t="str">
        <f t="shared" si="2"/>
        <v>mardi</v>
      </c>
      <c r="B18" s="370">
        <f t="shared" si="5"/>
        <v>43963</v>
      </c>
      <c r="C18" s="350" t="str">
        <f t="shared" si="3"/>
        <v/>
      </c>
      <c r="D18" s="437" t="s">
        <v>157</v>
      </c>
      <c r="E18" s="438"/>
      <c r="F18" s="468"/>
      <c r="G18" s="469"/>
      <c r="H18" s="473" t="s">
        <v>62</v>
      </c>
      <c r="I18" s="474"/>
      <c r="J18" s="473" t="s">
        <v>62</v>
      </c>
      <c r="K18" s="474"/>
      <c r="L18" s="477"/>
      <c r="M18" s="477"/>
      <c r="N18" s="491"/>
      <c r="O18" s="491"/>
      <c r="P18" s="491"/>
      <c r="Q18" s="491"/>
      <c r="R18" s="496" t="s">
        <v>57</v>
      </c>
      <c r="S18" s="496"/>
      <c r="T18" s="345" t="str">
        <f t="shared" si="0"/>
        <v>mardi</v>
      </c>
      <c r="U18" s="370">
        <f t="shared" si="1"/>
        <v>43963</v>
      </c>
      <c r="V18" s="350" t="str">
        <f t="shared" si="4"/>
        <v/>
      </c>
      <c r="W18" s="511"/>
      <c r="X18" s="511"/>
      <c r="Y18" s="486"/>
      <c r="Z18" s="487"/>
      <c r="AA18" s="439" t="s">
        <v>157</v>
      </c>
      <c r="AB18" s="439"/>
      <c r="AC18" s="439" t="s">
        <v>157</v>
      </c>
      <c r="AD18" s="439"/>
      <c r="AE18" s="491"/>
      <c r="AF18" s="491"/>
      <c r="AG18" s="477"/>
      <c r="AH18" s="477"/>
      <c r="AI18" s="491"/>
      <c r="AJ18" s="491"/>
      <c r="AK18" s="276" t="s">
        <v>36</v>
      </c>
      <c r="AL18" s="194"/>
    </row>
    <row r="19" spans="1:40" ht="18.75" x14ac:dyDescent="0.25">
      <c r="A19" s="332" t="str">
        <f t="shared" si="2"/>
        <v>mercredi</v>
      </c>
      <c r="B19" s="370">
        <f t="shared" si="5"/>
        <v>43964</v>
      </c>
      <c r="C19" s="350">
        <f t="shared" si="3"/>
        <v>20</v>
      </c>
      <c r="D19" s="437" t="s">
        <v>157</v>
      </c>
      <c r="E19" s="438"/>
      <c r="F19" s="468"/>
      <c r="G19" s="469"/>
      <c r="H19" s="473" t="s">
        <v>62</v>
      </c>
      <c r="I19" s="474"/>
      <c r="J19" s="473" t="s">
        <v>62</v>
      </c>
      <c r="K19" s="474"/>
      <c r="L19" s="477"/>
      <c r="M19" s="477"/>
      <c r="N19" s="491"/>
      <c r="O19" s="491"/>
      <c r="P19" s="491"/>
      <c r="Q19" s="491"/>
      <c r="R19" s="496" t="s">
        <v>57</v>
      </c>
      <c r="S19" s="496"/>
      <c r="T19" s="345" t="str">
        <f t="shared" si="0"/>
        <v>mercredi</v>
      </c>
      <c r="U19" s="370">
        <f t="shared" si="1"/>
        <v>43964</v>
      </c>
      <c r="V19" s="350">
        <f t="shared" si="4"/>
        <v>20</v>
      </c>
      <c r="W19" s="511"/>
      <c r="X19" s="511"/>
      <c r="Y19" s="486"/>
      <c r="Z19" s="487"/>
      <c r="AA19" s="439" t="s">
        <v>157</v>
      </c>
      <c r="AB19" s="439"/>
      <c r="AC19" s="439" t="s">
        <v>157</v>
      </c>
      <c r="AD19" s="439"/>
      <c r="AE19" s="491"/>
      <c r="AF19" s="491"/>
      <c r="AG19" s="477"/>
      <c r="AH19" s="477"/>
      <c r="AI19" s="491"/>
      <c r="AJ19" s="491"/>
      <c r="AK19" s="276" t="s">
        <v>36</v>
      </c>
      <c r="AL19" s="194"/>
    </row>
    <row r="20" spans="1:40" ht="18.75" x14ac:dyDescent="0.25">
      <c r="A20" s="332" t="str">
        <f t="shared" si="2"/>
        <v>jeudi</v>
      </c>
      <c r="B20" s="370">
        <f t="shared" si="5"/>
        <v>43965</v>
      </c>
      <c r="C20" s="350" t="str">
        <f t="shared" si="3"/>
        <v/>
      </c>
      <c r="D20" s="437" t="s">
        <v>157</v>
      </c>
      <c r="E20" s="438"/>
      <c r="F20" s="468"/>
      <c r="G20" s="469"/>
      <c r="H20" s="473" t="s">
        <v>62</v>
      </c>
      <c r="I20" s="474"/>
      <c r="J20" s="473" t="s">
        <v>62</v>
      </c>
      <c r="K20" s="474"/>
      <c r="L20" s="477"/>
      <c r="M20" s="477"/>
      <c r="N20" s="491"/>
      <c r="O20" s="491"/>
      <c r="P20" s="491"/>
      <c r="Q20" s="491"/>
      <c r="R20" s="496" t="s">
        <v>57</v>
      </c>
      <c r="S20" s="496"/>
      <c r="T20" s="345" t="str">
        <f t="shared" si="0"/>
        <v>jeudi</v>
      </c>
      <c r="U20" s="370">
        <f t="shared" si="1"/>
        <v>43965</v>
      </c>
      <c r="V20" s="350" t="str">
        <f t="shared" si="4"/>
        <v/>
      </c>
      <c r="W20" s="491"/>
      <c r="X20" s="491"/>
      <c r="Y20" s="491"/>
      <c r="Z20" s="491"/>
      <c r="AA20" s="439" t="s">
        <v>157</v>
      </c>
      <c r="AB20" s="439"/>
      <c r="AC20" s="439" t="s">
        <v>157</v>
      </c>
      <c r="AD20" s="439"/>
      <c r="AE20" s="485" t="s">
        <v>114</v>
      </c>
      <c r="AF20" s="485"/>
      <c r="AG20" s="488" t="s">
        <v>18</v>
      </c>
      <c r="AH20" s="488"/>
      <c r="AI20" s="491"/>
      <c r="AJ20" s="491"/>
      <c r="AK20" s="276" t="s">
        <v>36</v>
      </c>
    </row>
    <row r="21" spans="1:40" ht="18.75" x14ac:dyDescent="0.25">
      <c r="A21" s="332" t="str">
        <f t="shared" si="2"/>
        <v>vendredi</v>
      </c>
      <c r="B21" s="370">
        <f t="shared" si="5"/>
        <v>43966</v>
      </c>
      <c r="C21" s="350" t="str">
        <f t="shared" si="3"/>
        <v/>
      </c>
      <c r="D21" s="437" t="s">
        <v>157</v>
      </c>
      <c r="E21" s="438"/>
      <c r="F21" s="471" t="s">
        <v>147</v>
      </c>
      <c r="G21" s="472"/>
      <c r="H21" s="473" t="s">
        <v>62</v>
      </c>
      <c r="I21" s="474"/>
      <c r="J21" s="473" t="s">
        <v>62</v>
      </c>
      <c r="K21" s="474"/>
      <c r="L21" s="478" t="s">
        <v>19</v>
      </c>
      <c r="M21" s="478"/>
      <c r="N21" s="491"/>
      <c r="O21" s="491"/>
      <c r="P21" s="491"/>
      <c r="Q21" s="491"/>
      <c r="R21" s="491"/>
      <c r="S21" s="491"/>
      <c r="T21" s="345" t="str">
        <f t="shared" si="0"/>
        <v>vendredi</v>
      </c>
      <c r="U21" s="370">
        <f t="shared" si="1"/>
        <v>43966</v>
      </c>
      <c r="V21" s="350" t="str">
        <f t="shared" si="4"/>
        <v/>
      </c>
      <c r="W21" s="491"/>
      <c r="X21" s="491"/>
      <c r="Y21" s="491"/>
      <c r="Z21" s="491"/>
      <c r="AA21" s="439" t="s">
        <v>157</v>
      </c>
      <c r="AB21" s="439"/>
      <c r="AC21" s="439" t="s">
        <v>157</v>
      </c>
      <c r="AD21" s="439"/>
      <c r="AE21" s="485" t="s">
        <v>114</v>
      </c>
      <c r="AF21" s="485"/>
      <c r="AG21" s="494" t="s">
        <v>20</v>
      </c>
      <c r="AH21" s="494"/>
      <c r="AI21" s="491"/>
      <c r="AJ21" s="491"/>
      <c r="AK21" s="276" t="s">
        <v>36</v>
      </c>
    </row>
    <row r="22" spans="1:40" ht="18.75" x14ac:dyDescent="0.25">
      <c r="A22" s="332" t="str">
        <f t="shared" si="2"/>
        <v>samedi</v>
      </c>
      <c r="B22" s="370">
        <f t="shared" si="5"/>
        <v>43967</v>
      </c>
      <c r="C22" s="350" t="str">
        <f t="shared" si="3"/>
        <v/>
      </c>
      <c r="D22" s="437" t="s">
        <v>157</v>
      </c>
      <c r="E22" s="438"/>
      <c r="F22" s="440"/>
      <c r="G22" s="441"/>
      <c r="H22" s="473" t="s">
        <v>62</v>
      </c>
      <c r="I22" s="474"/>
      <c r="J22" s="473" t="s">
        <v>62</v>
      </c>
      <c r="K22" s="474"/>
      <c r="L22" s="488" t="s">
        <v>18</v>
      </c>
      <c r="M22" s="488"/>
      <c r="N22" s="491"/>
      <c r="O22" s="491"/>
      <c r="P22" s="491"/>
      <c r="Q22" s="491"/>
      <c r="R22" s="496" t="s">
        <v>57</v>
      </c>
      <c r="S22" s="496"/>
      <c r="T22" s="345" t="str">
        <f t="shared" si="0"/>
        <v>samedi</v>
      </c>
      <c r="U22" s="370">
        <f t="shared" si="1"/>
        <v>43967</v>
      </c>
      <c r="V22" s="350" t="str">
        <f t="shared" si="4"/>
        <v/>
      </c>
      <c r="W22" s="491"/>
      <c r="X22" s="491"/>
      <c r="Y22" s="491"/>
      <c r="Z22" s="491"/>
      <c r="AA22" s="439" t="s">
        <v>157</v>
      </c>
      <c r="AB22" s="439"/>
      <c r="AC22" s="439" t="s">
        <v>157</v>
      </c>
      <c r="AD22" s="439"/>
      <c r="AE22" s="485" t="s">
        <v>114</v>
      </c>
      <c r="AF22" s="485"/>
      <c r="AG22" s="494" t="s">
        <v>20</v>
      </c>
      <c r="AH22" s="494"/>
      <c r="AI22" s="491"/>
      <c r="AJ22" s="491"/>
      <c r="AK22" s="276" t="s">
        <v>36</v>
      </c>
      <c r="AM22" s="194"/>
    </row>
    <row r="23" spans="1:40" ht="18.75" x14ac:dyDescent="0.25">
      <c r="A23" s="332" t="str">
        <f t="shared" si="2"/>
        <v>dimanche</v>
      </c>
      <c r="B23" s="370">
        <f t="shared" si="5"/>
        <v>43968</v>
      </c>
      <c r="C23" s="350" t="str">
        <f t="shared" si="3"/>
        <v/>
      </c>
      <c r="D23" s="437" t="s">
        <v>157</v>
      </c>
      <c r="E23" s="438"/>
      <c r="F23" s="471" t="s">
        <v>147</v>
      </c>
      <c r="G23" s="472"/>
      <c r="H23" s="440"/>
      <c r="I23" s="441"/>
      <c r="J23" s="473" t="s">
        <v>62</v>
      </c>
      <c r="K23" s="474"/>
      <c r="L23" s="478" t="s">
        <v>19</v>
      </c>
      <c r="M23" s="478"/>
      <c r="N23" s="491"/>
      <c r="O23" s="491"/>
      <c r="P23" s="491"/>
      <c r="Q23" s="491"/>
      <c r="R23" s="491"/>
      <c r="S23" s="491"/>
      <c r="T23" s="345" t="str">
        <f t="shared" si="0"/>
        <v>dimanche</v>
      </c>
      <c r="U23" s="370">
        <f t="shared" si="1"/>
        <v>43968</v>
      </c>
      <c r="V23" s="350" t="str">
        <f t="shared" si="4"/>
        <v/>
      </c>
      <c r="W23" s="511"/>
      <c r="X23" s="511"/>
      <c r="Y23" s="439" t="s">
        <v>157</v>
      </c>
      <c r="Z23" s="439"/>
      <c r="AA23" s="439" t="s">
        <v>157</v>
      </c>
      <c r="AB23" s="439"/>
      <c r="AC23" s="439" t="s">
        <v>157</v>
      </c>
      <c r="AD23" s="439"/>
      <c r="AE23" s="491"/>
      <c r="AF23" s="491"/>
      <c r="AG23" s="494" t="s">
        <v>20</v>
      </c>
      <c r="AH23" s="494"/>
      <c r="AI23" s="491"/>
      <c r="AJ23" s="491"/>
      <c r="AK23" s="276" t="s">
        <v>36</v>
      </c>
      <c r="AM23" s="194"/>
      <c r="AN23" s="194"/>
    </row>
    <row r="24" spans="1:40" ht="18.75" x14ac:dyDescent="0.25">
      <c r="A24" s="332" t="str">
        <f t="shared" si="2"/>
        <v>lundi</v>
      </c>
      <c r="B24" s="370">
        <f t="shared" si="5"/>
        <v>43969</v>
      </c>
      <c r="C24" s="350" t="str">
        <f t="shared" si="3"/>
        <v/>
      </c>
      <c r="D24" s="437" t="s">
        <v>157</v>
      </c>
      <c r="E24" s="438"/>
      <c r="F24" s="468"/>
      <c r="G24" s="469"/>
      <c r="H24" s="440"/>
      <c r="I24" s="441"/>
      <c r="J24" s="473" t="s">
        <v>62</v>
      </c>
      <c r="K24" s="474"/>
      <c r="L24" s="477"/>
      <c r="M24" s="477"/>
      <c r="N24" s="491"/>
      <c r="O24" s="491"/>
      <c r="P24" s="491"/>
      <c r="Q24" s="491"/>
      <c r="R24" s="496" t="s">
        <v>57</v>
      </c>
      <c r="S24" s="496"/>
      <c r="T24" s="345" t="str">
        <f t="shared" si="0"/>
        <v>lundi</v>
      </c>
      <c r="U24" s="370">
        <f t="shared" si="1"/>
        <v>43969</v>
      </c>
      <c r="V24" s="350" t="str">
        <f t="shared" si="4"/>
        <v/>
      </c>
      <c r="W24" s="511"/>
      <c r="X24" s="511"/>
      <c r="Y24" s="439" t="s">
        <v>157</v>
      </c>
      <c r="Z24" s="439"/>
      <c r="AA24" s="439" t="s">
        <v>157</v>
      </c>
      <c r="AB24" s="439"/>
      <c r="AC24" s="439" t="s">
        <v>157</v>
      </c>
      <c r="AD24" s="439"/>
      <c r="AE24" s="477"/>
      <c r="AF24" s="477"/>
      <c r="AG24" s="488" t="s">
        <v>18</v>
      </c>
      <c r="AH24" s="488"/>
      <c r="AI24" s="491"/>
      <c r="AJ24" s="491"/>
      <c r="AK24" s="276" t="s">
        <v>36</v>
      </c>
      <c r="AM24" s="194"/>
      <c r="AN24" s="194"/>
    </row>
    <row r="25" spans="1:40" ht="18.75" x14ac:dyDescent="0.25">
      <c r="A25" s="332" t="str">
        <f t="shared" si="2"/>
        <v>mardi</v>
      </c>
      <c r="B25" s="370">
        <f t="shared" si="5"/>
        <v>43970</v>
      </c>
      <c r="C25" s="350" t="str">
        <f t="shared" si="3"/>
        <v/>
      </c>
      <c r="D25" s="437" t="s">
        <v>157</v>
      </c>
      <c r="E25" s="438"/>
      <c r="F25" s="468"/>
      <c r="G25" s="469"/>
      <c r="H25" s="440"/>
      <c r="I25" s="441"/>
      <c r="J25" s="473" t="s">
        <v>62</v>
      </c>
      <c r="K25" s="474"/>
      <c r="L25" s="477"/>
      <c r="M25" s="477"/>
      <c r="N25" s="491"/>
      <c r="O25" s="491"/>
      <c r="P25" s="491"/>
      <c r="Q25" s="491"/>
      <c r="R25" s="496" t="s">
        <v>57</v>
      </c>
      <c r="S25" s="496"/>
      <c r="T25" s="345" t="str">
        <f t="shared" si="0"/>
        <v>mardi</v>
      </c>
      <c r="U25" s="370">
        <f t="shared" si="1"/>
        <v>43970</v>
      </c>
      <c r="V25" s="350" t="str">
        <f t="shared" si="4"/>
        <v/>
      </c>
      <c r="W25" s="511"/>
      <c r="X25" s="511"/>
      <c r="Y25" s="439" t="s">
        <v>157</v>
      </c>
      <c r="Z25" s="439"/>
      <c r="AA25" s="439" t="s">
        <v>157</v>
      </c>
      <c r="AB25" s="439"/>
      <c r="AC25" s="439" t="s">
        <v>157</v>
      </c>
      <c r="AD25" s="439"/>
      <c r="AE25" s="477"/>
      <c r="AF25" s="477"/>
      <c r="AG25" s="488" t="s">
        <v>18</v>
      </c>
      <c r="AH25" s="488"/>
      <c r="AI25" s="491"/>
      <c r="AJ25" s="491"/>
      <c r="AK25" s="276" t="s">
        <v>36</v>
      </c>
      <c r="AL25" s="125"/>
      <c r="AM25" s="194"/>
      <c r="AN25" s="194"/>
    </row>
    <row r="26" spans="1:40" ht="18.75" x14ac:dyDescent="0.25">
      <c r="A26" s="332" t="str">
        <f t="shared" si="2"/>
        <v>mercredi</v>
      </c>
      <c r="B26" s="370">
        <f t="shared" si="5"/>
        <v>43971</v>
      </c>
      <c r="C26" s="350">
        <f t="shared" si="3"/>
        <v>21</v>
      </c>
      <c r="D26" s="437" t="s">
        <v>157</v>
      </c>
      <c r="E26" s="438"/>
      <c r="F26" s="440"/>
      <c r="G26" s="441"/>
      <c r="H26" s="475" t="s">
        <v>78</v>
      </c>
      <c r="I26" s="476"/>
      <c r="J26" s="473" t="s">
        <v>62</v>
      </c>
      <c r="K26" s="479"/>
      <c r="L26" s="478" t="s">
        <v>19</v>
      </c>
      <c r="M26" s="478"/>
      <c r="N26" s="491"/>
      <c r="O26" s="491"/>
      <c r="P26" s="491"/>
      <c r="Q26" s="491"/>
      <c r="R26" s="491"/>
      <c r="S26" s="491"/>
      <c r="T26" s="345" t="str">
        <f t="shared" si="0"/>
        <v>mercredi</v>
      </c>
      <c r="U26" s="370">
        <f t="shared" si="1"/>
        <v>43971</v>
      </c>
      <c r="V26" s="350">
        <f t="shared" si="4"/>
        <v>21</v>
      </c>
      <c r="W26" s="491"/>
      <c r="X26" s="491"/>
      <c r="Y26" s="439" t="s">
        <v>157</v>
      </c>
      <c r="Z26" s="439"/>
      <c r="AA26" s="439" t="s">
        <v>157</v>
      </c>
      <c r="AB26" s="439"/>
      <c r="AC26" s="439" t="s">
        <v>157</v>
      </c>
      <c r="AD26" s="439"/>
      <c r="AE26" s="485" t="s">
        <v>114</v>
      </c>
      <c r="AF26" s="485"/>
      <c r="AG26" s="488" t="s">
        <v>18</v>
      </c>
      <c r="AH26" s="488"/>
      <c r="AI26" s="491"/>
      <c r="AJ26" s="491"/>
      <c r="AK26" s="276" t="s">
        <v>36</v>
      </c>
      <c r="AM26" s="194"/>
      <c r="AN26" s="194"/>
    </row>
    <row r="27" spans="1:40" ht="18.75" x14ac:dyDescent="0.25">
      <c r="A27" s="332" t="str">
        <f t="shared" si="2"/>
        <v>jeudi</v>
      </c>
      <c r="B27" s="370">
        <f t="shared" si="5"/>
        <v>43972</v>
      </c>
      <c r="C27" s="350" t="str">
        <f t="shared" si="3"/>
        <v/>
      </c>
      <c r="D27" s="437" t="s">
        <v>157</v>
      </c>
      <c r="E27" s="438"/>
      <c r="F27" s="440"/>
      <c r="G27" s="441"/>
      <c r="H27" s="475" t="s">
        <v>78</v>
      </c>
      <c r="I27" s="476"/>
      <c r="J27" s="473" t="s">
        <v>62</v>
      </c>
      <c r="K27" s="479"/>
      <c r="L27" s="478" t="s">
        <v>19</v>
      </c>
      <c r="M27" s="478"/>
      <c r="N27" s="491"/>
      <c r="O27" s="491"/>
      <c r="P27" s="491"/>
      <c r="Q27" s="491"/>
      <c r="R27" s="491"/>
      <c r="S27" s="491"/>
      <c r="T27" s="345" t="str">
        <f t="shared" si="0"/>
        <v>jeudi</v>
      </c>
      <c r="U27" s="370">
        <f t="shared" si="1"/>
        <v>43972</v>
      </c>
      <c r="V27" s="350" t="str">
        <f t="shared" si="4"/>
        <v/>
      </c>
      <c r="W27" s="491"/>
      <c r="X27" s="491"/>
      <c r="Y27" s="439" t="s">
        <v>157</v>
      </c>
      <c r="Z27" s="439"/>
      <c r="AA27" s="439" t="s">
        <v>157</v>
      </c>
      <c r="AB27" s="439"/>
      <c r="AC27" s="439" t="s">
        <v>157</v>
      </c>
      <c r="AD27" s="439"/>
      <c r="AE27" s="485" t="s">
        <v>114</v>
      </c>
      <c r="AF27" s="485"/>
      <c r="AG27" s="489" t="s">
        <v>163</v>
      </c>
      <c r="AH27" s="489"/>
      <c r="AI27" s="491"/>
      <c r="AJ27" s="491"/>
      <c r="AK27" s="276" t="s">
        <v>36</v>
      </c>
      <c r="AM27" s="194"/>
      <c r="AN27" s="194"/>
    </row>
    <row r="28" spans="1:40" ht="18.75" x14ac:dyDescent="0.25">
      <c r="A28" s="332" t="str">
        <f t="shared" si="2"/>
        <v>vendredi</v>
      </c>
      <c r="B28" s="370">
        <f t="shared" si="5"/>
        <v>43973</v>
      </c>
      <c r="C28" s="350" t="str">
        <f t="shared" si="3"/>
        <v/>
      </c>
      <c r="D28" s="437" t="s">
        <v>157</v>
      </c>
      <c r="E28" s="438"/>
      <c r="F28" s="440"/>
      <c r="G28" s="441"/>
      <c r="H28" s="475" t="s">
        <v>78</v>
      </c>
      <c r="I28" s="476"/>
      <c r="J28" s="473" t="s">
        <v>62</v>
      </c>
      <c r="K28" s="479"/>
      <c r="L28" s="478" t="s">
        <v>19</v>
      </c>
      <c r="M28" s="478"/>
      <c r="N28" s="491"/>
      <c r="O28" s="491"/>
      <c r="P28" s="491"/>
      <c r="Q28" s="491"/>
      <c r="R28" s="491"/>
      <c r="S28" s="491"/>
      <c r="T28" s="345" t="str">
        <f t="shared" si="0"/>
        <v>vendredi</v>
      </c>
      <c r="U28" s="370">
        <f t="shared" si="1"/>
        <v>43973</v>
      </c>
      <c r="V28" s="350" t="str">
        <f t="shared" si="4"/>
        <v/>
      </c>
      <c r="W28" s="491"/>
      <c r="X28" s="491"/>
      <c r="Y28" s="439" t="s">
        <v>157</v>
      </c>
      <c r="Z28" s="439"/>
      <c r="AA28" s="439" t="s">
        <v>157</v>
      </c>
      <c r="AB28" s="439"/>
      <c r="AC28" s="439" t="s">
        <v>157</v>
      </c>
      <c r="AD28" s="439"/>
      <c r="AE28" s="485" t="s">
        <v>114</v>
      </c>
      <c r="AF28" s="485"/>
      <c r="AG28" s="494" t="s">
        <v>20</v>
      </c>
      <c r="AH28" s="494"/>
      <c r="AI28" s="491"/>
      <c r="AJ28" s="491"/>
      <c r="AK28" s="276" t="s">
        <v>36</v>
      </c>
      <c r="AM28" s="194"/>
      <c r="AN28" s="194"/>
    </row>
    <row r="29" spans="1:40" ht="18.75" x14ac:dyDescent="0.25">
      <c r="A29" s="332" t="str">
        <f t="shared" si="2"/>
        <v>samedi</v>
      </c>
      <c r="B29" s="370">
        <f t="shared" si="5"/>
        <v>43974</v>
      </c>
      <c r="C29" s="350" t="str">
        <f t="shared" si="3"/>
        <v/>
      </c>
      <c r="D29" s="437" t="s">
        <v>157</v>
      </c>
      <c r="E29" s="438"/>
      <c r="F29" s="468"/>
      <c r="G29" s="469"/>
      <c r="H29" s="440"/>
      <c r="I29" s="441"/>
      <c r="J29" s="473" t="s">
        <v>62</v>
      </c>
      <c r="K29" s="474"/>
      <c r="L29" s="477"/>
      <c r="M29" s="477"/>
      <c r="N29" s="491"/>
      <c r="O29" s="491"/>
      <c r="P29" s="491"/>
      <c r="Q29" s="491"/>
      <c r="R29" s="496" t="s">
        <v>57</v>
      </c>
      <c r="S29" s="496"/>
      <c r="T29" s="345" t="str">
        <f t="shared" si="0"/>
        <v>samedi</v>
      </c>
      <c r="U29" s="370">
        <f t="shared" si="1"/>
        <v>43974</v>
      </c>
      <c r="V29" s="350" t="str">
        <f t="shared" si="4"/>
        <v/>
      </c>
      <c r="W29" s="511"/>
      <c r="X29" s="511"/>
      <c r="Y29" s="439" t="s">
        <v>157</v>
      </c>
      <c r="Z29" s="439"/>
      <c r="AA29" s="439" t="s">
        <v>157</v>
      </c>
      <c r="AB29" s="439"/>
      <c r="AC29" s="491"/>
      <c r="AD29" s="491"/>
      <c r="AE29" s="477"/>
      <c r="AF29" s="477"/>
      <c r="AG29" s="488" t="s">
        <v>18</v>
      </c>
      <c r="AH29" s="488"/>
      <c r="AI29" s="491"/>
      <c r="AJ29" s="491"/>
      <c r="AK29" s="276" t="s">
        <v>36</v>
      </c>
    </row>
    <row r="30" spans="1:40" ht="18.75" x14ac:dyDescent="0.25">
      <c r="A30" s="332" t="str">
        <f t="shared" si="2"/>
        <v>dimanche</v>
      </c>
      <c r="B30" s="370">
        <f t="shared" si="5"/>
        <v>43975</v>
      </c>
      <c r="C30" s="350" t="str">
        <f t="shared" si="3"/>
        <v/>
      </c>
      <c r="D30" s="437" t="s">
        <v>157</v>
      </c>
      <c r="E30" s="438"/>
      <c r="F30" s="468"/>
      <c r="G30" s="469"/>
      <c r="H30" s="440"/>
      <c r="I30" s="441"/>
      <c r="J30" s="473" t="s">
        <v>62</v>
      </c>
      <c r="K30" s="474"/>
      <c r="L30" s="477"/>
      <c r="M30" s="477"/>
      <c r="N30" s="491"/>
      <c r="O30" s="491"/>
      <c r="P30" s="491"/>
      <c r="Q30" s="491"/>
      <c r="R30" s="496" t="s">
        <v>57</v>
      </c>
      <c r="S30" s="496"/>
      <c r="T30" s="345" t="str">
        <f t="shared" si="0"/>
        <v>dimanche</v>
      </c>
      <c r="U30" s="370">
        <f t="shared" si="1"/>
        <v>43975</v>
      </c>
      <c r="V30" s="350" t="str">
        <f t="shared" si="4"/>
        <v/>
      </c>
      <c r="W30" s="511"/>
      <c r="X30" s="511"/>
      <c r="Y30" s="439" t="s">
        <v>157</v>
      </c>
      <c r="Z30" s="439"/>
      <c r="AA30" s="439" t="s">
        <v>157</v>
      </c>
      <c r="AB30" s="439"/>
      <c r="AC30" s="491"/>
      <c r="AD30" s="491"/>
      <c r="AE30" s="490"/>
      <c r="AF30" s="490"/>
      <c r="AG30" s="494" t="s">
        <v>20</v>
      </c>
      <c r="AH30" s="494"/>
      <c r="AI30" s="491"/>
      <c r="AJ30" s="491"/>
      <c r="AK30" s="276" t="s">
        <v>36</v>
      </c>
    </row>
    <row r="31" spans="1:40" ht="18.75" x14ac:dyDescent="0.25">
      <c r="A31" s="332" t="str">
        <f t="shared" si="2"/>
        <v>lundi</v>
      </c>
      <c r="B31" s="370">
        <f t="shared" si="5"/>
        <v>43976</v>
      </c>
      <c r="C31" s="350" t="str">
        <f t="shared" si="3"/>
        <v/>
      </c>
      <c r="D31" s="437" t="s">
        <v>157</v>
      </c>
      <c r="E31" s="438"/>
      <c r="F31" s="468"/>
      <c r="G31" s="469"/>
      <c r="H31" s="440"/>
      <c r="I31" s="441"/>
      <c r="J31" s="473" t="s">
        <v>62</v>
      </c>
      <c r="K31" s="474"/>
      <c r="L31" s="477"/>
      <c r="M31" s="477"/>
      <c r="N31" s="491"/>
      <c r="O31" s="491"/>
      <c r="P31" s="491"/>
      <c r="Q31" s="491"/>
      <c r="R31" s="505" t="s">
        <v>162</v>
      </c>
      <c r="S31" s="505"/>
      <c r="T31" s="345" t="str">
        <f t="shared" si="0"/>
        <v>lundi</v>
      </c>
      <c r="U31" s="370">
        <f t="shared" si="1"/>
        <v>43976</v>
      </c>
      <c r="V31" s="350" t="str">
        <f t="shared" si="4"/>
        <v/>
      </c>
      <c r="W31" s="491"/>
      <c r="X31" s="491"/>
      <c r="Y31" s="439" t="s">
        <v>157</v>
      </c>
      <c r="Z31" s="439"/>
      <c r="AA31" s="439" t="s">
        <v>157</v>
      </c>
      <c r="AB31" s="439"/>
      <c r="AC31" s="491"/>
      <c r="AD31" s="491"/>
      <c r="AE31" s="485" t="s">
        <v>114</v>
      </c>
      <c r="AF31" s="485"/>
      <c r="AG31" s="524" t="s">
        <v>18</v>
      </c>
      <c r="AH31" s="525"/>
      <c r="AI31" s="491"/>
      <c r="AJ31" s="491"/>
      <c r="AK31" s="276" t="s">
        <v>36</v>
      </c>
    </row>
    <row r="32" spans="1:40" ht="18.75" x14ac:dyDescent="0.25">
      <c r="A32" s="332" t="str">
        <f t="shared" si="2"/>
        <v>mardi</v>
      </c>
      <c r="B32" s="370">
        <f t="shared" si="5"/>
        <v>43977</v>
      </c>
      <c r="C32" s="350" t="str">
        <f t="shared" si="3"/>
        <v/>
      </c>
      <c r="D32" s="437" t="s">
        <v>157</v>
      </c>
      <c r="E32" s="438"/>
      <c r="F32" s="440"/>
      <c r="G32" s="441"/>
      <c r="H32" s="475" t="s">
        <v>78</v>
      </c>
      <c r="I32" s="476"/>
      <c r="J32" s="473" t="s">
        <v>62</v>
      </c>
      <c r="K32" s="474"/>
      <c r="L32" s="478" t="s">
        <v>19</v>
      </c>
      <c r="M32" s="478"/>
      <c r="N32" s="491"/>
      <c r="O32" s="491"/>
      <c r="P32" s="491"/>
      <c r="Q32" s="491"/>
      <c r="R32" s="491"/>
      <c r="S32" s="491"/>
      <c r="T32" s="345" t="str">
        <f t="shared" si="0"/>
        <v>mardi</v>
      </c>
      <c r="U32" s="370">
        <f t="shared" si="1"/>
        <v>43977</v>
      </c>
      <c r="V32" s="350" t="str">
        <f t="shared" si="4"/>
        <v/>
      </c>
      <c r="W32" s="491"/>
      <c r="X32" s="491"/>
      <c r="Y32" s="439" t="s">
        <v>157</v>
      </c>
      <c r="Z32" s="439"/>
      <c r="AA32" s="439" t="s">
        <v>157</v>
      </c>
      <c r="AB32" s="439"/>
      <c r="AC32" s="511"/>
      <c r="AD32" s="511"/>
      <c r="AE32" s="477"/>
      <c r="AF32" s="477"/>
      <c r="AG32" s="505" t="s">
        <v>164</v>
      </c>
      <c r="AH32" s="505"/>
      <c r="AI32" s="491"/>
      <c r="AJ32" s="491"/>
      <c r="AK32" s="276" t="s">
        <v>36</v>
      </c>
    </row>
    <row r="33" spans="1:40" ht="18.75" x14ac:dyDescent="0.25">
      <c r="A33" s="332" t="str">
        <f t="shared" si="2"/>
        <v>mercredi</v>
      </c>
      <c r="B33" s="370">
        <f t="shared" si="5"/>
        <v>43978</v>
      </c>
      <c r="C33" s="350">
        <f t="shared" si="3"/>
        <v>22</v>
      </c>
      <c r="D33" s="437" t="s">
        <v>157</v>
      </c>
      <c r="E33" s="438"/>
      <c r="F33" s="440"/>
      <c r="G33" s="441"/>
      <c r="H33" s="475" t="s">
        <v>78</v>
      </c>
      <c r="I33" s="476"/>
      <c r="J33" s="473" t="s">
        <v>62</v>
      </c>
      <c r="K33" s="474"/>
      <c r="L33" s="478" t="s">
        <v>19</v>
      </c>
      <c r="M33" s="478"/>
      <c r="N33" s="491"/>
      <c r="O33" s="491"/>
      <c r="P33" s="491"/>
      <c r="Q33" s="491"/>
      <c r="R33" s="491"/>
      <c r="S33" s="491"/>
      <c r="T33" s="345" t="str">
        <f t="shared" si="0"/>
        <v>mercredi</v>
      </c>
      <c r="U33" s="370">
        <f t="shared" si="1"/>
        <v>43978</v>
      </c>
      <c r="V33" s="350">
        <f t="shared" si="4"/>
        <v>22</v>
      </c>
      <c r="W33" s="491"/>
      <c r="X33" s="491"/>
      <c r="Y33" s="439" t="s">
        <v>157</v>
      </c>
      <c r="Z33" s="439"/>
      <c r="AA33" s="439" t="s">
        <v>157</v>
      </c>
      <c r="AB33" s="439"/>
      <c r="AC33" s="511"/>
      <c r="AD33" s="511"/>
      <c r="AE33" s="477"/>
      <c r="AF33" s="477"/>
      <c r="AG33" s="505" t="s">
        <v>164</v>
      </c>
      <c r="AH33" s="505"/>
      <c r="AI33" s="491"/>
      <c r="AJ33" s="491"/>
      <c r="AK33" s="276" t="s">
        <v>36</v>
      </c>
    </row>
    <row r="34" spans="1:40" ht="18.75" x14ac:dyDescent="0.25">
      <c r="A34" s="332" t="str">
        <f t="shared" si="2"/>
        <v>jeudi</v>
      </c>
      <c r="B34" s="370">
        <f t="shared" si="5"/>
        <v>43979</v>
      </c>
      <c r="C34" s="350" t="str">
        <f t="shared" si="3"/>
        <v/>
      </c>
      <c r="D34" s="437" t="s">
        <v>157</v>
      </c>
      <c r="E34" s="438"/>
      <c r="F34" s="471" t="s">
        <v>147</v>
      </c>
      <c r="G34" s="472"/>
      <c r="H34" s="440"/>
      <c r="I34" s="441"/>
      <c r="J34" s="473" t="s">
        <v>62</v>
      </c>
      <c r="K34" s="474"/>
      <c r="L34" s="477"/>
      <c r="M34" s="477"/>
      <c r="N34" s="491"/>
      <c r="O34" s="491"/>
      <c r="P34" s="491"/>
      <c r="Q34" s="491"/>
      <c r="R34" s="505" t="s">
        <v>162</v>
      </c>
      <c r="S34" s="505"/>
      <c r="T34" s="345" t="str">
        <f t="shared" si="0"/>
        <v>jeudi</v>
      </c>
      <c r="U34" s="370">
        <f t="shared" si="1"/>
        <v>43979</v>
      </c>
      <c r="V34" s="350" t="str">
        <f t="shared" si="4"/>
        <v/>
      </c>
      <c r="W34" s="511"/>
      <c r="X34" s="511"/>
      <c r="Y34" s="439" t="s">
        <v>157</v>
      </c>
      <c r="Z34" s="439"/>
      <c r="AA34" s="439" t="s">
        <v>157</v>
      </c>
      <c r="AB34" s="439"/>
      <c r="AC34" s="491"/>
      <c r="AD34" s="491"/>
      <c r="AE34" s="491"/>
      <c r="AF34" s="491"/>
      <c r="AG34" s="477"/>
      <c r="AH34" s="477"/>
      <c r="AI34" s="491"/>
      <c r="AJ34" s="491"/>
      <c r="AK34" s="276" t="s">
        <v>36</v>
      </c>
    </row>
    <row r="35" spans="1:40" ht="18.75" x14ac:dyDescent="0.25">
      <c r="A35" s="332" t="str">
        <f t="shared" si="2"/>
        <v>vendredi</v>
      </c>
      <c r="B35" s="370">
        <f>IF(MONTH($B$34+1)=MONTH($B$34),$B$34+1,"")</f>
        <v>43980</v>
      </c>
      <c r="C35" s="350" t="str">
        <f t="shared" si="3"/>
        <v/>
      </c>
      <c r="D35" s="437" t="s">
        <v>157</v>
      </c>
      <c r="E35" s="438"/>
      <c r="F35" s="468"/>
      <c r="G35" s="469"/>
      <c r="H35" s="440"/>
      <c r="I35" s="441"/>
      <c r="J35" s="473" t="s">
        <v>62</v>
      </c>
      <c r="K35" s="474"/>
      <c r="L35" s="489" t="s">
        <v>161</v>
      </c>
      <c r="M35" s="489"/>
      <c r="N35" s="491"/>
      <c r="O35" s="491"/>
      <c r="P35" s="491"/>
      <c r="Q35" s="491"/>
      <c r="R35" s="491"/>
      <c r="S35" s="491"/>
      <c r="T35" s="345" t="str">
        <f t="shared" si="0"/>
        <v>vendredi</v>
      </c>
      <c r="U35" s="370">
        <f t="shared" si="1"/>
        <v>43980</v>
      </c>
      <c r="V35" s="350" t="str">
        <f t="shared" si="4"/>
        <v/>
      </c>
      <c r="W35" s="511"/>
      <c r="X35" s="511"/>
      <c r="Y35" s="439" t="s">
        <v>157</v>
      </c>
      <c r="Z35" s="439"/>
      <c r="AA35" s="439" t="s">
        <v>157</v>
      </c>
      <c r="AB35" s="439"/>
      <c r="AC35" s="491"/>
      <c r="AD35" s="491"/>
      <c r="AE35" s="491"/>
      <c r="AF35" s="491"/>
      <c r="AG35" s="521" t="s">
        <v>165</v>
      </c>
      <c r="AH35" s="521"/>
      <c r="AI35" s="491"/>
      <c r="AJ35" s="491"/>
      <c r="AK35" s="276" t="s">
        <v>36</v>
      </c>
    </row>
    <row r="36" spans="1:40" ht="18.75" x14ac:dyDescent="0.25">
      <c r="A36" s="332" t="str">
        <f t="shared" si="2"/>
        <v>samedi</v>
      </c>
      <c r="B36" s="370">
        <f>IF(MONTH($B$34+2)=MONTH($B$34),$B$34+2,"")</f>
        <v>43981</v>
      </c>
      <c r="C36" s="350" t="str">
        <f t="shared" si="3"/>
        <v/>
      </c>
      <c r="D36" s="437" t="s">
        <v>157</v>
      </c>
      <c r="E36" s="438"/>
      <c r="F36" s="468"/>
      <c r="G36" s="469"/>
      <c r="H36" s="440"/>
      <c r="I36" s="441"/>
      <c r="J36" s="473" t="s">
        <v>62</v>
      </c>
      <c r="K36" s="474"/>
      <c r="L36" s="489" t="s">
        <v>161</v>
      </c>
      <c r="M36" s="489"/>
      <c r="N36" s="491"/>
      <c r="O36" s="491"/>
      <c r="P36" s="491"/>
      <c r="Q36" s="491"/>
      <c r="R36" s="491"/>
      <c r="S36" s="491"/>
      <c r="T36" s="345" t="str">
        <f t="shared" si="0"/>
        <v>samedi</v>
      </c>
      <c r="U36" s="370">
        <f t="shared" si="1"/>
        <v>43981</v>
      </c>
      <c r="V36" s="350" t="str">
        <f t="shared" si="4"/>
        <v/>
      </c>
      <c r="W36" s="511"/>
      <c r="X36" s="511"/>
      <c r="Y36" s="439" t="s">
        <v>157</v>
      </c>
      <c r="Z36" s="439"/>
      <c r="AA36" s="439" t="s">
        <v>157</v>
      </c>
      <c r="AB36" s="439"/>
      <c r="AC36" s="491"/>
      <c r="AD36" s="491"/>
      <c r="AE36" s="491"/>
      <c r="AF36" s="491"/>
      <c r="AG36" s="521" t="s">
        <v>165</v>
      </c>
      <c r="AH36" s="521"/>
      <c r="AI36" s="491"/>
      <c r="AJ36" s="491"/>
      <c r="AK36" s="276" t="s">
        <v>36</v>
      </c>
    </row>
    <row r="37" spans="1:40" ht="18.75" x14ac:dyDescent="0.25">
      <c r="A37" s="332" t="str">
        <f t="shared" si="2"/>
        <v>dimanche</v>
      </c>
      <c r="B37" s="370">
        <f>IF(MONTH($B$34+3)=MONTH($B$34),$B$34+3,"")</f>
        <v>43982</v>
      </c>
      <c r="C37" s="350" t="str">
        <f t="shared" si="3"/>
        <v/>
      </c>
      <c r="D37" s="440"/>
      <c r="E37" s="441"/>
      <c r="F37" s="440"/>
      <c r="G37" s="441"/>
      <c r="H37" s="475" t="s">
        <v>78</v>
      </c>
      <c r="I37" s="476"/>
      <c r="J37" s="473" t="s">
        <v>62</v>
      </c>
      <c r="K37" s="474"/>
      <c r="L37" s="478" t="s">
        <v>19</v>
      </c>
      <c r="M37" s="478"/>
      <c r="N37" s="491"/>
      <c r="O37" s="491"/>
      <c r="P37" s="491"/>
      <c r="Q37" s="491"/>
      <c r="R37" s="491"/>
      <c r="S37" s="491"/>
      <c r="T37" s="345" t="str">
        <f t="shared" si="0"/>
        <v>dimanche</v>
      </c>
      <c r="U37" s="370">
        <f t="shared" si="1"/>
        <v>43982</v>
      </c>
      <c r="V37" s="350" t="str">
        <f t="shared" si="4"/>
        <v/>
      </c>
      <c r="W37" s="515"/>
      <c r="X37" s="515"/>
      <c r="Y37" s="491"/>
      <c r="Z37" s="491"/>
      <c r="AA37" s="439" t="s">
        <v>157</v>
      </c>
      <c r="AB37" s="439"/>
      <c r="AC37" s="511"/>
      <c r="AD37" s="511"/>
      <c r="AE37" s="491"/>
      <c r="AF37" s="491"/>
      <c r="AG37" s="521" t="s">
        <v>165</v>
      </c>
      <c r="AH37" s="521"/>
      <c r="AI37" s="491"/>
      <c r="AJ37" s="491"/>
      <c r="AK37" s="276" t="s">
        <v>36</v>
      </c>
    </row>
    <row r="38" spans="1:40" x14ac:dyDescent="0.25">
      <c r="A38" s="194"/>
      <c r="D38" s="194"/>
      <c r="F38" s="194"/>
      <c r="H38" s="194"/>
      <c r="J38" s="194"/>
      <c r="L38" s="194"/>
      <c r="N38" s="194"/>
      <c r="P38" s="194"/>
      <c r="R38" s="194"/>
      <c r="W38" s="194"/>
      <c r="Y38" s="194"/>
      <c r="AA38" s="194"/>
      <c r="AC38" s="194"/>
      <c r="AE38" s="170"/>
      <c r="AF38" s="170"/>
      <c r="AG38" s="170"/>
      <c r="AH38" s="170"/>
      <c r="AI38" s="194"/>
      <c r="AK38" s="194"/>
    </row>
    <row r="39" spans="1:40" s="194" customFormat="1" ht="15.75" thickBot="1" x14ac:dyDescent="0.3">
      <c r="B39" s="361"/>
      <c r="C39" s="351"/>
      <c r="D39" s="304"/>
      <c r="E39" s="304"/>
      <c r="F39" s="305"/>
      <c r="G39" s="305"/>
      <c r="H39" s="305"/>
      <c r="I39" s="305"/>
      <c r="AE39" s="170"/>
      <c r="AF39" s="170"/>
      <c r="AG39" s="170"/>
      <c r="AH39" s="170"/>
    </row>
    <row r="40" spans="1:40" s="194" customFormat="1" ht="15.75" thickBot="1" x14ac:dyDescent="0.3">
      <c r="A40" s="508" t="s">
        <v>166</v>
      </c>
      <c r="B40" s="510"/>
      <c r="C40" s="352"/>
      <c r="D40" s="320" t="s">
        <v>21</v>
      </c>
      <c r="E40" s="320" t="s">
        <v>155</v>
      </c>
      <c r="F40" s="320" t="s">
        <v>11</v>
      </c>
      <c r="G40" s="320" t="s">
        <v>155</v>
      </c>
      <c r="H40" s="321" t="s">
        <v>10</v>
      </c>
      <c r="I40" s="320" t="s">
        <v>155</v>
      </c>
      <c r="J40" s="320" t="s">
        <v>17</v>
      </c>
      <c r="K40" s="320" t="s">
        <v>155</v>
      </c>
      <c r="L40" s="320" t="s">
        <v>7</v>
      </c>
      <c r="M40" s="320" t="s">
        <v>155</v>
      </c>
      <c r="N40" s="320" t="s">
        <v>8</v>
      </c>
      <c r="O40" s="320" t="s">
        <v>155</v>
      </c>
      <c r="P40" s="320" t="s">
        <v>9</v>
      </c>
      <c r="Q40" s="320" t="s">
        <v>155</v>
      </c>
      <c r="R40" s="321" t="s">
        <v>14</v>
      </c>
      <c r="S40" s="320" t="s">
        <v>155</v>
      </c>
      <c r="T40" s="320" t="s">
        <v>20</v>
      </c>
      <c r="U40" s="320" t="s">
        <v>155</v>
      </c>
      <c r="V40" s="307"/>
      <c r="W40" s="320" t="s">
        <v>36</v>
      </c>
      <c r="X40" s="320" t="s">
        <v>155</v>
      </c>
      <c r="Y40" s="320" t="s">
        <v>114</v>
      </c>
      <c r="Z40" s="320" t="s">
        <v>155</v>
      </c>
      <c r="AA40" s="321" t="s">
        <v>19</v>
      </c>
      <c r="AB40" s="320" t="s">
        <v>155</v>
      </c>
      <c r="AC40" s="320" t="s">
        <v>18</v>
      </c>
      <c r="AD40" s="320" t="s">
        <v>155</v>
      </c>
      <c r="AE40" s="320" t="s">
        <v>57</v>
      </c>
      <c r="AF40" s="320" t="s">
        <v>155</v>
      </c>
      <c r="AG40" s="320" t="s">
        <v>43</v>
      </c>
      <c r="AH40" s="320" t="s">
        <v>155</v>
      </c>
      <c r="AI40" s="322" t="s">
        <v>35</v>
      </c>
      <c r="AJ40" s="320" t="s">
        <v>155</v>
      </c>
      <c r="AK40" s="299"/>
      <c r="AL40" s="170"/>
      <c r="AM40" s="170"/>
      <c r="AN40" s="170"/>
    </row>
    <row r="41" spans="1:40" s="194" customFormat="1" ht="7.5" customHeight="1" thickBot="1" x14ac:dyDescent="0.3">
      <c r="B41" s="361"/>
      <c r="C41" s="351"/>
      <c r="D41" s="304"/>
      <c r="E41" s="304"/>
      <c r="F41" s="306"/>
      <c r="G41" s="304"/>
      <c r="H41" s="305"/>
      <c r="I41" s="304"/>
      <c r="K41" s="304"/>
      <c r="M41" s="304"/>
      <c r="O41" s="304"/>
      <c r="Q41" s="304"/>
      <c r="S41" s="304"/>
      <c r="U41" s="304"/>
      <c r="X41" s="304"/>
      <c r="Z41" s="304"/>
      <c r="AB41" s="304"/>
      <c r="AD41" s="304"/>
      <c r="AE41" s="170"/>
      <c r="AF41" s="304"/>
      <c r="AG41" s="170"/>
      <c r="AH41" s="304"/>
      <c r="AJ41" s="304"/>
    </row>
    <row r="42" spans="1:40" s="194" customFormat="1" ht="15.75" thickBot="1" x14ac:dyDescent="0.3">
      <c r="B42" s="362" t="s">
        <v>148</v>
      </c>
      <c r="C42" s="353"/>
      <c r="D42" s="311">
        <f ca="1">SomCoul(D$7:D$37,"jaune")</f>
        <v>0</v>
      </c>
      <c r="E42" s="335">
        <f ca="1">D42*11</f>
        <v>0</v>
      </c>
      <c r="F42" s="311">
        <f ca="1">SomCoul(F$7:F$37,"jaune")</f>
        <v>15</v>
      </c>
      <c r="G42" s="335">
        <f ca="1">F42*11</f>
        <v>165</v>
      </c>
      <c r="H42" s="311">
        <f ca="1">SomCoul(H$7:H$37,"jaune")</f>
        <v>0</v>
      </c>
      <c r="I42" s="335">
        <f ca="1">H42*11</f>
        <v>0</v>
      </c>
      <c r="J42" s="311">
        <f ca="1">SomCoul(J$7:J$37,"jaune")</f>
        <v>0</v>
      </c>
      <c r="K42" s="335">
        <f ca="1">J42*11</f>
        <v>0</v>
      </c>
      <c r="L42" s="311">
        <f ca="1">SomCoul(W$7:W$37,"jaune")</f>
        <v>0</v>
      </c>
      <c r="M42" s="335">
        <f ca="1">L42*11</f>
        <v>0</v>
      </c>
      <c r="N42" s="311">
        <f ca="1">SomCoul(Y$7:Y$37,"jaune")</f>
        <v>0</v>
      </c>
      <c r="O42" s="335">
        <f ca="1">N42*11</f>
        <v>0</v>
      </c>
      <c r="P42" s="311">
        <f ca="1">SomCoul(AA$7:AA$37,"jaune")</f>
        <v>0</v>
      </c>
      <c r="Q42" s="335">
        <f ca="1">P42*11</f>
        <v>0</v>
      </c>
      <c r="R42" s="311">
        <f ca="1">SomCoul(AC$7:AC$37,"jaune")</f>
        <v>0</v>
      </c>
      <c r="S42" s="335">
        <f ca="1">R42*11</f>
        <v>0</v>
      </c>
      <c r="T42" s="298">
        <v>12</v>
      </c>
      <c r="U42" s="336">
        <f>T42*11</f>
        <v>132</v>
      </c>
      <c r="V42" s="323" t="s">
        <v>148</v>
      </c>
      <c r="W42" s="297"/>
      <c r="X42" s="335">
        <f>W42*11</f>
        <v>0</v>
      </c>
      <c r="Y42" s="298">
        <v>2</v>
      </c>
      <c r="Z42" s="335">
        <f>Y42*11</f>
        <v>22</v>
      </c>
      <c r="AA42" s="298">
        <v>13</v>
      </c>
      <c r="AB42" s="335">
        <f>AA42*11</f>
        <v>143</v>
      </c>
      <c r="AC42" s="298">
        <v>5</v>
      </c>
      <c r="AD42" s="335">
        <f>AC42*11</f>
        <v>55</v>
      </c>
      <c r="AE42" s="325">
        <v>12</v>
      </c>
      <c r="AF42" s="335">
        <f>AE42*11</f>
        <v>132</v>
      </c>
      <c r="AG42" s="325"/>
      <c r="AH42" s="335">
        <f>AG42*11</f>
        <v>0</v>
      </c>
      <c r="AI42" s="325">
        <v>1</v>
      </c>
      <c r="AJ42" s="335">
        <f>AI42*11</f>
        <v>11</v>
      </c>
    </row>
    <row r="43" spans="1:40" s="194" customFormat="1" ht="15.75" thickBot="1" x14ac:dyDescent="0.3">
      <c r="B43" s="362" t="s">
        <v>149</v>
      </c>
      <c r="C43" s="353"/>
      <c r="D43" s="311">
        <f ca="1">SomCoul(D$7:D$37,"orange")</f>
        <v>0</v>
      </c>
      <c r="E43" s="335">
        <f ca="1">D43*11</f>
        <v>0</v>
      </c>
      <c r="F43" s="311">
        <f ca="1">SomCoul(F$7:F$37,"orange")</f>
        <v>0</v>
      </c>
      <c r="G43" s="335">
        <f ca="1">F43*11</f>
        <v>0</v>
      </c>
      <c r="H43" s="311">
        <f ca="1">SomCoul(H$7:H$37,"orange")</f>
        <v>0</v>
      </c>
      <c r="I43" s="335">
        <f t="shared" ref="I43:K43" ca="1" si="6">H43*11</f>
        <v>0</v>
      </c>
      <c r="J43" s="311">
        <f ca="1">SomCoul(J$7:J$37,"orange")</f>
        <v>0</v>
      </c>
      <c r="K43" s="335">
        <f t="shared" ca="1" si="6"/>
        <v>0</v>
      </c>
      <c r="L43" s="311">
        <f ca="1">SomCoul(W$7:W$37,"orange")</f>
        <v>13</v>
      </c>
      <c r="M43" s="335">
        <f t="shared" ref="M43:O43" ca="1" si="7">L43*11</f>
        <v>143</v>
      </c>
      <c r="N43" s="311">
        <f ca="1">SomCoul(Y$7:Y$37,"orange")</f>
        <v>0</v>
      </c>
      <c r="O43" s="335">
        <f t="shared" ca="1" si="7"/>
        <v>0</v>
      </c>
      <c r="P43" s="311">
        <f ca="1">SomCoul(AA$7:AA$37,"orange")</f>
        <v>0</v>
      </c>
      <c r="Q43" s="335">
        <f t="shared" ref="Q43:S43" ca="1" si="8">P43*11</f>
        <v>0</v>
      </c>
      <c r="R43" s="311">
        <f ca="1">SomCoul(AC$7:AC$37,"orange")</f>
        <v>6</v>
      </c>
      <c r="S43" s="335">
        <f t="shared" ca="1" si="8"/>
        <v>66</v>
      </c>
      <c r="T43" s="298">
        <v>5</v>
      </c>
      <c r="U43" s="336">
        <f t="shared" ref="U43" si="9">T43*11</f>
        <v>55</v>
      </c>
      <c r="V43" s="323" t="s">
        <v>149</v>
      </c>
      <c r="W43" s="297">
        <v>3</v>
      </c>
      <c r="X43" s="335">
        <f t="shared" ref="X43:Z44" si="10">W43*11</f>
        <v>33</v>
      </c>
      <c r="Y43" s="298">
        <v>12</v>
      </c>
      <c r="Z43" s="335">
        <f t="shared" si="10"/>
        <v>132</v>
      </c>
      <c r="AA43" s="298"/>
      <c r="AB43" s="335">
        <f t="shared" ref="AB43:AD43" si="11">AA43*11</f>
        <v>0</v>
      </c>
      <c r="AC43" s="298">
        <v>8</v>
      </c>
      <c r="AD43" s="335">
        <f t="shared" si="11"/>
        <v>88</v>
      </c>
      <c r="AE43" s="325">
        <v>1</v>
      </c>
      <c r="AF43" s="335">
        <f t="shared" ref="AF43" si="12">AE43*11</f>
        <v>11</v>
      </c>
      <c r="AG43" s="325"/>
      <c r="AH43" s="335">
        <f t="shared" ref="AH43:AJ43" si="13">AG43*11</f>
        <v>0</v>
      </c>
      <c r="AI43" s="298"/>
      <c r="AJ43" s="335">
        <f t="shared" si="13"/>
        <v>0</v>
      </c>
    </row>
    <row r="44" spans="1:40" s="194" customFormat="1" ht="15.75" thickBot="1" x14ac:dyDescent="0.3">
      <c r="B44" s="362" t="s">
        <v>147</v>
      </c>
      <c r="C44" s="353"/>
      <c r="D44" s="311">
        <f ca="1">SomCoul(D$7:D$37,"rouge")</f>
        <v>0</v>
      </c>
      <c r="E44" s="335">
        <f ca="1">D44*11</f>
        <v>0</v>
      </c>
      <c r="F44" s="311">
        <f ca="1">SomCoul(F$7:F$37,"rouge")</f>
        <v>5</v>
      </c>
      <c r="G44" s="335">
        <f ca="1">F44*11</f>
        <v>55</v>
      </c>
      <c r="H44" s="311">
        <f ca="1">SomCoul(H$7:H$37,"rouge")</f>
        <v>0</v>
      </c>
      <c r="I44" s="335">
        <f t="shared" ref="I44:K44" ca="1" si="14">H44*11</f>
        <v>0</v>
      </c>
      <c r="J44" s="311">
        <f ca="1">SomCoul(J$7:J$37,"rouge")</f>
        <v>0</v>
      </c>
      <c r="K44" s="335">
        <f t="shared" ca="1" si="14"/>
        <v>0</v>
      </c>
      <c r="L44" s="311">
        <f ca="1">SomCoul(W$7:W$37,"rouge")</f>
        <v>0</v>
      </c>
      <c r="M44" s="335">
        <f t="shared" ref="M44:O44" ca="1" si="15">L44*11</f>
        <v>0</v>
      </c>
      <c r="N44" s="311">
        <f ca="1">SomCoul(Y$7:Y$37,"rouge")</f>
        <v>0</v>
      </c>
      <c r="O44" s="335">
        <f t="shared" ca="1" si="15"/>
        <v>0</v>
      </c>
      <c r="P44" s="311">
        <f ca="1">SomCoul(AA$7:AA$37,"rouge")</f>
        <v>0</v>
      </c>
      <c r="Q44" s="335">
        <f t="shared" ref="Q44:S44" ca="1" si="16">P44*11</f>
        <v>0</v>
      </c>
      <c r="R44" s="311">
        <f ca="1">SomCoul(AC$7:AC$37,"rouge")</f>
        <v>2</v>
      </c>
      <c r="S44" s="335">
        <f t="shared" ca="1" si="16"/>
        <v>22</v>
      </c>
      <c r="T44" s="298">
        <v>3</v>
      </c>
      <c r="U44" s="336">
        <f t="shared" ref="U44" si="17">T44*11</f>
        <v>33</v>
      </c>
      <c r="V44" s="323" t="s">
        <v>147</v>
      </c>
      <c r="W44" s="297"/>
      <c r="X44" s="335">
        <f t="shared" si="10"/>
        <v>0</v>
      </c>
      <c r="Y44" s="298"/>
      <c r="Z44" s="335">
        <f t="shared" si="10"/>
        <v>0</v>
      </c>
      <c r="AA44" s="298">
        <v>2</v>
      </c>
      <c r="AB44" s="335">
        <f t="shared" ref="AB44:AD44" si="18">AA44*11</f>
        <v>22</v>
      </c>
      <c r="AC44" s="298">
        <v>2</v>
      </c>
      <c r="AD44" s="335">
        <f t="shared" si="18"/>
        <v>22</v>
      </c>
      <c r="AE44" s="325">
        <v>3</v>
      </c>
      <c r="AF44" s="335">
        <f t="shared" ref="AF44" si="19">AE44*11</f>
        <v>33</v>
      </c>
      <c r="AG44" s="325">
        <v>1</v>
      </c>
      <c r="AH44" s="335">
        <f t="shared" ref="AH44:AJ44" si="20">AG44*11</f>
        <v>11</v>
      </c>
      <c r="AI44" s="298"/>
      <c r="AJ44" s="335">
        <f t="shared" si="20"/>
        <v>0</v>
      </c>
    </row>
    <row r="45" spans="1:40" s="194" customFormat="1" ht="15.75" thickBot="1" x14ac:dyDescent="0.3">
      <c r="B45" s="362" t="s">
        <v>15</v>
      </c>
      <c r="C45" s="353"/>
      <c r="D45" s="298">
        <f ca="1">SomCoul(D$7:D$37,"rose")</f>
        <v>30</v>
      </c>
      <c r="E45" s="335">
        <f ca="1">D45*7.8</f>
        <v>234</v>
      </c>
      <c r="F45" s="311">
        <f ca="1">SomCoul(F$7:F$37,"rose")</f>
        <v>0</v>
      </c>
      <c r="G45" s="335">
        <f ca="1">F45*7.8</f>
        <v>0</v>
      </c>
      <c r="H45" s="311">
        <f ca="1">SomCoul(H$7:H$37,"rose")</f>
        <v>0</v>
      </c>
      <c r="I45" s="335">
        <f ca="1">H45*7.8</f>
        <v>0</v>
      </c>
      <c r="J45" s="311">
        <f ca="1">SomCoul(J$7:J$37,"rose")</f>
        <v>0</v>
      </c>
      <c r="K45" s="335">
        <f ca="1">J45*7.8</f>
        <v>0</v>
      </c>
      <c r="L45" s="311">
        <f ca="1">SomCoul(W$7:W$37,"rose")</f>
        <v>2</v>
      </c>
      <c r="M45" s="335">
        <f ca="1">L45*7.8</f>
        <v>15.6</v>
      </c>
      <c r="N45" s="311">
        <f ca="1">SomCoul(Y$7:Y$37,"rose")</f>
        <v>15</v>
      </c>
      <c r="O45" s="335">
        <f ca="1">N45*7.8</f>
        <v>117</v>
      </c>
      <c r="P45" s="311">
        <f ca="1">SomCoul(AA$7:AA$37,"rose")</f>
        <v>28</v>
      </c>
      <c r="Q45" s="335">
        <f ca="1">P45*7.8</f>
        <v>218.4</v>
      </c>
      <c r="R45" s="311">
        <f ca="1">SomCoul(AC$7:AC$37,"rose")</f>
        <v>13</v>
      </c>
      <c r="S45" s="335">
        <f ca="1">R45*7.8</f>
        <v>101.39999999999999</v>
      </c>
      <c r="T45" s="298"/>
      <c r="U45" s="336">
        <f>T45*7.8</f>
        <v>0</v>
      </c>
      <c r="V45" s="323" t="s">
        <v>15</v>
      </c>
      <c r="W45" s="297">
        <v>22</v>
      </c>
      <c r="X45" s="335">
        <f>W45*7.8</f>
        <v>171.6</v>
      </c>
      <c r="Y45" s="298"/>
      <c r="Z45" s="335">
        <f>Y45*7.8</f>
        <v>0</v>
      </c>
      <c r="AA45" s="298"/>
      <c r="AB45" s="335">
        <f>AA45*7.8</f>
        <v>0</v>
      </c>
      <c r="AC45" s="298"/>
      <c r="AD45" s="335">
        <f>AC45*7.8</f>
        <v>0</v>
      </c>
      <c r="AE45" s="325"/>
      <c r="AF45" s="335">
        <f>AE45*7.8</f>
        <v>0</v>
      </c>
      <c r="AG45" s="325"/>
      <c r="AH45" s="335">
        <f>AG45*7.8</f>
        <v>0</v>
      </c>
      <c r="AI45" s="298"/>
      <c r="AJ45" s="335">
        <f>AI45*7.8</f>
        <v>0</v>
      </c>
    </row>
    <row r="46" spans="1:40" s="194" customFormat="1" ht="15.75" thickBot="1" x14ac:dyDescent="0.3">
      <c r="B46" s="362" t="s">
        <v>62</v>
      </c>
      <c r="C46" s="353"/>
      <c r="D46" s="311">
        <f ca="1">SomCoul(D$7:D$37,"vert")</f>
        <v>0</v>
      </c>
      <c r="E46" s="338">
        <f ca="1">D46*7.8</f>
        <v>0</v>
      </c>
      <c r="F46" s="311">
        <f ca="1">SomCoul(F$7:F$37,"vert")</f>
        <v>0</v>
      </c>
      <c r="G46" s="338">
        <f ca="1">F46*7.8</f>
        <v>0</v>
      </c>
      <c r="H46" s="311">
        <f ca="1">SomCoul(H$7:H$37,"vert")</f>
        <v>22</v>
      </c>
      <c r="I46" s="338">
        <f ca="1">H46*7.8</f>
        <v>171.6</v>
      </c>
      <c r="J46" s="311">
        <f ca="1">SomCoul(J$7:J$37,"vert")</f>
        <v>31</v>
      </c>
      <c r="K46" s="338">
        <f ca="1">J46*7.8</f>
        <v>241.79999999999998</v>
      </c>
      <c r="L46" s="311">
        <f ca="1">SomCoul(W$7:W$37,"vert")</f>
        <v>0</v>
      </c>
      <c r="M46" s="338">
        <f ca="1">L46*7.8</f>
        <v>0</v>
      </c>
      <c r="N46" s="311">
        <f ca="1">SomCoul(Y$7:Y$37,"vert")</f>
        <v>5</v>
      </c>
      <c r="O46" s="338">
        <f ca="1">N46*7.8</f>
        <v>39</v>
      </c>
      <c r="P46" s="311">
        <f ca="1">SomCoul(AA$7:AA$37,"vert")</f>
        <v>0</v>
      </c>
      <c r="Q46" s="338">
        <f ca="1">P46*7.8</f>
        <v>0</v>
      </c>
      <c r="R46" s="311">
        <f ca="1">SomCoul(AC$7:AC$37,"vert")</f>
        <v>0</v>
      </c>
      <c r="S46" s="338">
        <f ca="1">R46*7.8</f>
        <v>0</v>
      </c>
      <c r="T46" s="328"/>
      <c r="U46" s="339">
        <f>T46*7.8</f>
        <v>0</v>
      </c>
      <c r="V46" s="340" t="s">
        <v>62</v>
      </c>
      <c r="W46" s="327"/>
      <c r="X46" s="338">
        <f>W46*7.8</f>
        <v>0</v>
      </c>
      <c r="Y46" s="328"/>
      <c r="Z46" s="338">
        <f>Y46*7.8</f>
        <v>0</v>
      </c>
      <c r="AA46" s="328"/>
      <c r="AB46" s="338">
        <f>AA46*7.8</f>
        <v>0</v>
      </c>
      <c r="AC46" s="328"/>
      <c r="AD46" s="338">
        <f>AC46*7.8</f>
        <v>0</v>
      </c>
      <c r="AE46" s="337"/>
      <c r="AF46" s="338">
        <f>AE46*7.8</f>
        <v>0</v>
      </c>
      <c r="AG46" s="337"/>
      <c r="AH46" s="338">
        <f>AG46*7.8</f>
        <v>0</v>
      </c>
      <c r="AI46" s="328"/>
      <c r="AJ46" s="338">
        <f>AI46*7.8</f>
        <v>0</v>
      </c>
    </row>
    <row r="47" spans="1:40" s="194" customFormat="1" ht="15.75" thickBot="1" x14ac:dyDescent="0.3">
      <c r="B47" s="363" t="s">
        <v>70</v>
      </c>
      <c r="C47" s="353"/>
      <c r="D47" s="311">
        <f ca="1">SomCoul(D$7:D$37,"orangef")</f>
        <v>0</v>
      </c>
      <c r="E47" s="338">
        <f ca="1">D47*11</f>
        <v>0</v>
      </c>
      <c r="F47" s="311">
        <f ca="1">SomCoul(F$7:F$37,"orangef")</f>
        <v>0</v>
      </c>
      <c r="G47" s="338">
        <f ca="1">F47*11</f>
        <v>0</v>
      </c>
      <c r="H47" s="311">
        <f ca="1">SomCoul(H$7:H$37,"orangef")</f>
        <v>0</v>
      </c>
      <c r="I47" s="338">
        <f t="shared" ref="I47:K47" ca="1" si="21">H47*11</f>
        <v>0</v>
      </c>
      <c r="J47" s="311">
        <f ca="1">SomCoul(J$7:J$37,"orangef")</f>
        <v>0</v>
      </c>
      <c r="K47" s="338">
        <f t="shared" ca="1" si="21"/>
        <v>0</v>
      </c>
      <c r="L47" s="311">
        <f ca="1">SomCoul(W$7:W$37,"orangef")</f>
        <v>0</v>
      </c>
      <c r="M47" s="338">
        <f t="shared" ref="M47:O47" ca="1" si="22">L47*11</f>
        <v>0</v>
      </c>
      <c r="N47" s="311">
        <f ca="1">SomCoul(Y$7:Y$37,"orangef")</f>
        <v>0</v>
      </c>
      <c r="O47" s="338">
        <f t="shared" ca="1" si="22"/>
        <v>0</v>
      </c>
      <c r="P47" s="311">
        <f ca="1">SomCoul(AA$7:AA$37,"orangef")</f>
        <v>0</v>
      </c>
      <c r="Q47" s="338">
        <f t="shared" ref="Q47:S47" ca="1" si="23">P47*11</f>
        <v>0</v>
      </c>
      <c r="R47" s="311">
        <f ca="1">SomCoul(AC$7:AC$37,"orangef")</f>
        <v>0</v>
      </c>
      <c r="S47" s="338">
        <f t="shared" ca="1" si="23"/>
        <v>0</v>
      </c>
      <c r="T47" s="328"/>
      <c r="U47" s="339">
        <f t="shared" ref="U47" si="24">T47*11</f>
        <v>0</v>
      </c>
      <c r="V47" s="323" t="s">
        <v>70</v>
      </c>
      <c r="W47" s="327"/>
      <c r="X47" s="338">
        <f t="shared" ref="X47:Z47" si="25">W47*11</f>
        <v>0</v>
      </c>
      <c r="Y47" s="328"/>
      <c r="Z47" s="338">
        <f t="shared" si="25"/>
        <v>0</v>
      </c>
      <c r="AA47" s="328"/>
      <c r="AB47" s="338">
        <f t="shared" ref="AB47:AD47" si="26">AA47*11</f>
        <v>0</v>
      </c>
      <c r="AC47" s="328"/>
      <c r="AD47" s="338">
        <f t="shared" si="26"/>
        <v>0</v>
      </c>
      <c r="AE47" s="337"/>
      <c r="AF47" s="338">
        <f t="shared" ref="AF47" si="27">AE47*11</f>
        <v>0</v>
      </c>
      <c r="AG47" s="337"/>
      <c r="AH47" s="338">
        <f t="shared" ref="AH47:AJ47" si="28">AG47*11</f>
        <v>0</v>
      </c>
      <c r="AI47" s="328"/>
      <c r="AJ47" s="338">
        <f t="shared" si="28"/>
        <v>0</v>
      </c>
    </row>
    <row r="48" spans="1:40" s="194" customFormat="1" ht="15.75" thickBot="1" x14ac:dyDescent="0.3">
      <c r="B48" s="364" t="s">
        <v>158</v>
      </c>
      <c r="C48" s="353"/>
      <c r="D48" s="298"/>
      <c r="E48" s="335">
        <f>D48*8</f>
        <v>0</v>
      </c>
      <c r="F48" s="326"/>
      <c r="G48" s="335">
        <f>F48*8</f>
        <v>0</v>
      </c>
      <c r="H48" s="298"/>
      <c r="I48" s="335">
        <f>H48*8</f>
        <v>0</v>
      </c>
      <c r="J48" s="298"/>
      <c r="K48" s="335">
        <f>J48*8</f>
        <v>0</v>
      </c>
      <c r="L48" s="298"/>
      <c r="M48" s="335">
        <f>L48*8</f>
        <v>0</v>
      </c>
      <c r="N48" s="298"/>
      <c r="O48" s="335">
        <f>N48*8</f>
        <v>0</v>
      </c>
      <c r="P48" s="298"/>
      <c r="Q48" s="335">
        <f>P48*8</f>
        <v>0</v>
      </c>
      <c r="R48" s="298"/>
      <c r="S48" s="335">
        <f>R48*8</f>
        <v>0</v>
      </c>
      <c r="T48" s="298"/>
      <c r="U48" s="335">
        <f>T48*8</f>
        <v>0</v>
      </c>
      <c r="V48" s="323" t="s">
        <v>158</v>
      </c>
      <c r="W48" s="298"/>
      <c r="X48" s="335">
        <f>W48*8</f>
        <v>0</v>
      </c>
      <c r="Y48" s="298"/>
      <c r="Z48" s="335">
        <f>Y48*8</f>
        <v>0</v>
      </c>
      <c r="AA48" s="298"/>
      <c r="AB48" s="335">
        <f>AA48*8</f>
        <v>0</v>
      </c>
      <c r="AC48" s="298"/>
      <c r="AD48" s="335">
        <f>AC48*8</f>
        <v>0</v>
      </c>
      <c r="AE48" s="325"/>
      <c r="AF48" s="335">
        <f>AE48*8</f>
        <v>0</v>
      </c>
      <c r="AG48" s="325"/>
      <c r="AH48" s="335">
        <f>AG48*8</f>
        <v>0</v>
      </c>
      <c r="AI48" s="298"/>
      <c r="AJ48" s="335">
        <f>AI48*8</f>
        <v>0</v>
      </c>
    </row>
    <row r="49" spans="1:37" s="194" customFormat="1" ht="15.75" thickBot="1" x14ac:dyDescent="0.3">
      <c r="A49" s="508" t="s">
        <v>167</v>
      </c>
      <c r="B49" s="510"/>
      <c r="C49" s="354"/>
      <c r="D49" s="531"/>
      <c r="E49" s="532"/>
      <c r="F49" s="547"/>
      <c r="G49" s="548"/>
      <c r="H49" s="549"/>
      <c r="I49" s="550"/>
      <c r="J49" s="551"/>
      <c r="K49" s="552"/>
      <c r="L49" s="553"/>
      <c r="M49" s="554"/>
      <c r="N49" s="555"/>
      <c r="O49" s="556"/>
      <c r="P49" s="557"/>
      <c r="Q49" s="558"/>
      <c r="R49" s="559"/>
      <c r="S49" s="560"/>
      <c r="T49" s="561"/>
      <c r="U49" s="561"/>
      <c r="V49" s="334"/>
      <c r="W49" s="562"/>
      <c r="X49" s="563"/>
      <c r="Y49" s="545"/>
      <c r="Z49" s="546"/>
      <c r="AA49" s="533"/>
      <c r="AB49" s="534"/>
      <c r="AC49" s="535"/>
      <c r="AD49" s="536"/>
      <c r="AE49" s="537"/>
      <c r="AF49" s="538"/>
      <c r="AG49" s="539"/>
      <c r="AH49" s="540"/>
      <c r="AI49" s="541"/>
      <c r="AJ49" s="542"/>
    </row>
    <row r="50" spans="1:37" s="194" customFormat="1" ht="15.75" thickBot="1" x14ac:dyDescent="0.3">
      <c r="B50" s="365"/>
      <c r="C50" s="355"/>
      <c r="D50" s="312"/>
      <c r="E50" s="309"/>
      <c r="F50" s="305"/>
      <c r="G50" s="309"/>
      <c r="H50" s="305"/>
      <c r="I50" s="309"/>
      <c r="K50" s="309"/>
      <c r="M50" s="309"/>
      <c r="O50" s="309"/>
      <c r="Q50" s="309"/>
      <c r="S50" s="309"/>
      <c r="U50" s="309"/>
      <c r="V50" s="308"/>
      <c r="W50" s="329"/>
      <c r="X50" s="330"/>
      <c r="Y50" s="329"/>
      <c r="Z50" s="330"/>
      <c r="AA50" s="310"/>
      <c r="AB50" s="330"/>
      <c r="AC50" s="329"/>
      <c r="AD50" s="330"/>
      <c r="AE50" s="331"/>
      <c r="AF50" s="330"/>
      <c r="AG50" s="331"/>
      <c r="AH50" s="330"/>
      <c r="AI50" s="329"/>
      <c r="AJ50" s="330"/>
    </row>
    <row r="51" spans="1:37" s="194" customFormat="1" ht="15.75" thickBot="1" x14ac:dyDescent="0.3">
      <c r="B51" s="508" t="s">
        <v>156</v>
      </c>
      <c r="C51" s="509"/>
      <c r="D51" s="510"/>
      <c r="E51" s="324">
        <f ca="1">SUM(E42:E50)</f>
        <v>234</v>
      </c>
      <c r="G51" s="324">
        <f ca="1">SUM(G42:G50)</f>
        <v>220</v>
      </c>
      <c r="H51" s="305"/>
      <c r="I51" s="324">
        <f ca="1">SUM(I42:I50)</f>
        <v>171.6</v>
      </c>
      <c r="K51" s="324">
        <f ca="1">SUM(K42:K50)</f>
        <v>241.79999999999998</v>
      </c>
      <c r="M51" s="324">
        <f ca="1">SUM(M42:M50)</f>
        <v>158.6</v>
      </c>
      <c r="O51" s="324">
        <f ca="1">SUM(O42:O50)</f>
        <v>156</v>
      </c>
      <c r="Q51" s="324">
        <f ca="1">SUM(Q42:Q50)</f>
        <v>218.4</v>
      </c>
      <c r="S51" s="324">
        <f ca="1">SUM(S42:S50)</f>
        <v>189.39999999999998</v>
      </c>
      <c r="U51" s="324">
        <f>SUM(U42:U50)</f>
        <v>220</v>
      </c>
      <c r="X51" s="324">
        <f>SUM(X42:X50)</f>
        <v>204.6</v>
      </c>
      <c r="Z51" s="324">
        <f>SUM(Z42:Z50)</f>
        <v>154</v>
      </c>
      <c r="AA51" s="305"/>
      <c r="AB51" s="324">
        <f>SUM(AB42:AB50)</f>
        <v>165</v>
      </c>
      <c r="AD51" s="324">
        <f>SUM(AD42:AD50)</f>
        <v>165</v>
      </c>
      <c r="AE51" s="170"/>
      <c r="AF51" s="324">
        <f>SUM(AF42:AF50)</f>
        <v>176</v>
      </c>
      <c r="AG51" s="170"/>
      <c r="AH51" s="324">
        <f>SUM(AH42:AH50)</f>
        <v>11</v>
      </c>
      <c r="AJ51" s="324">
        <f>SUM(AJ42:AJ50)</f>
        <v>11</v>
      </c>
    </row>
    <row r="52" spans="1:37" s="194" customFormat="1" x14ac:dyDescent="0.25">
      <c r="B52" s="361"/>
      <c r="C52" s="351"/>
      <c r="AE52" s="170"/>
      <c r="AF52" s="170"/>
      <c r="AG52" s="170"/>
      <c r="AH52" s="170"/>
    </row>
    <row r="53" spans="1:37" ht="15.75" thickBot="1" x14ac:dyDescent="0.3">
      <c r="A53" s="126"/>
      <c r="B53" s="366"/>
      <c r="C53" s="356"/>
      <c r="D53" s="313"/>
      <c r="E53" s="313"/>
      <c r="F53" s="313"/>
      <c r="G53" s="313"/>
      <c r="H53" s="125"/>
      <c r="I53" s="125"/>
      <c r="J53" s="125"/>
      <c r="K53" s="125"/>
      <c r="L53" s="313"/>
      <c r="M53" s="313"/>
      <c r="N53" s="313"/>
      <c r="O53" s="313"/>
      <c r="P53" s="313"/>
      <c r="Q53" s="313"/>
      <c r="R53" s="125"/>
      <c r="S53" s="125"/>
      <c r="T53" s="125"/>
      <c r="U53" s="125"/>
      <c r="V53" s="304"/>
      <c r="W53" s="304"/>
      <c r="X53" s="304"/>
      <c r="Y53" s="305"/>
      <c r="Z53" s="305"/>
      <c r="AA53" s="305"/>
      <c r="AB53" s="305"/>
      <c r="AC53" s="194"/>
      <c r="AE53" s="170"/>
      <c r="AF53" s="170"/>
      <c r="AG53" s="170"/>
      <c r="AH53" s="170"/>
      <c r="AI53" s="194"/>
      <c r="AK53" s="194"/>
    </row>
    <row r="54" spans="1:37" ht="15.75" thickBot="1" x14ac:dyDescent="0.3">
      <c r="A54" s="126"/>
      <c r="B54" s="367" t="s">
        <v>148</v>
      </c>
      <c r="C54" s="357"/>
      <c r="D54" s="436" t="s">
        <v>150</v>
      </c>
      <c r="E54" s="398"/>
      <c r="F54" s="398"/>
      <c r="G54" s="531"/>
      <c r="H54" s="532"/>
      <c r="I54" s="342">
        <f>Couleur(G54)</f>
        <v>6</v>
      </c>
      <c r="J54" s="33"/>
      <c r="K54" s="33"/>
      <c r="L54" s="33"/>
      <c r="M54" s="33"/>
      <c r="N54" s="33"/>
      <c r="O54" s="33"/>
      <c r="P54" s="33"/>
      <c r="Q54" s="33"/>
      <c r="R54" s="194"/>
      <c r="V54" s="304"/>
      <c r="W54" s="304"/>
      <c r="X54" s="304"/>
      <c r="Y54" s="305"/>
      <c r="Z54" s="305"/>
      <c r="AA54" s="313"/>
      <c r="AB54" s="313"/>
      <c r="AC54" s="194"/>
      <c r="AE54" s="170"/>
      <c r="AF54" s="170"/>
      <c r="AG54" s="170"/>
      <c r="AH54" s="170"/>
      <c r="AI54" s="194"/>
      <c r="AK54" s="194"/>
    </row>
    <row r="55" spans="1:37" ht="15.75" thickBot="1" x14ac:dyDescent="0.3">
      <c r="A55" s="126"/>
      <c r="B55" s="367" t="s">
        <v>149</v>
      </c>
      <c r="C55" s="357"/>
      <c r="D55" s="436" t="s">
        <v>151</v>
      </c>
      <c r="E55" s="398"/>
      <c r="F55" s="398"/>
      <c r="G55" s="514"/>
      <c r="H55" s="514"/>
      <c r="I55" s="342">
        <f t="shared" ref="I55:I58" si="29">Couleur(G55)</f>
        <v>44</v>
      </c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04"/>
      <c r="W55" s="304"/>
      <c r="X55" s="304"/>
      <c r="Y55" s="306"/>
      <c r="Z55" s="306"/>
      <c r="AA55" s="305"/>
      <c r="AB55" s="305"/>
      <c r="AC55" s="33"/>
      <c r="AD55" s="33"/>
      <c r="AE55" s="170"/>
      <c r="AF55" s="170"/>
      <c r="AG55" s="170"/>
      <c r="AH55" s="170"/>
      <c r="AI55" s="194"/>
      <c r="AK55" s="194"/>
    </row>
    <row r="56" spans="1:37" ht="15.75" thickBot="1" x14ac:dyDescent="0.3">
      <c r="A56" s="130"/>
      <c r="B56" s="367" t="s">
        <v>147</v>
      </c>
      <c r="C56" s="354"/>
      <c r="D56" s="506" t="s">
        <v>152</v>
      </c>
      <c r="E56" s="507"/>
      <c r="F56" s="507"/>
      <c r="G56" s="564"/>
      <c r="H56" s="565"/>
      <c r="I56" s="342">
        <f t="shared" si="29"/>
        <v>3</v>
      </c>
      <c r="J56" s="33"/>
      <c r="K56" s="33"/>
      <c r="L56" s="33"/>
      <c r="M56" s="33"/>
      <c r="N56" s="33"/>
      <c r="O56" s="33"/>
      <c r="P56" s="33"/>
      <c r="Q56" s="33"/>
      <c r="R56" s="194"/>
      <c r="V56" s="304"/>
      <c r="W56" s="304"/>
      <c r="X56" s="304"/>
      <c r="Y56" s="306"/>
      <c r="Z56" s="306"/>
      <c r="AA56" s="305"/>
      <c r="AB56" s="305"/>
      <c r="AC56" s="194"/>
      <c r="AE56" s="170"/>
      <c r="AF56" s="170"/>
      <c r="AG56" s="170"/>
      <c r="AH56" s="170"/>
      <c r="AI56" s="194"/>
      <c r="AK56" s="194"/>
    </row>
    <row r="57" spans="1:37" ht="15.75" thickBot="1" x14ac:dyDescent="0.3">
      <c r="A57" s="130"/>
      <c r="B57" s="367" t="s">
        <v>15</v>
      </c>
      <c r="C57" s="354"/>
      <c r="D57" s="506" t="s">
        <v>71</v>
      </c>
      <c r="E57" s="507"/>
      <c r="F57" s="507"/>
      <c r="G57" s="566"/>
      <c r="H57" s="567"/>
      <c r="I57" s="342">
        <f t="shared" si="29"/>
        <v>7</v>
      </c>
      <c r="J57" s="33"/>
      <c r="K57" s="33"/>
      <c r="L57" s="126">
        <f ca="1">SomCoul(D$7:D$37,"rose")</f>
        <v>30</v>
      </c>
      <c r="M57" s="126"/>
      <c r="N57" s="126"/>
      <c r="O57" s="126"/>
      <c r="P57" s="33"/>
      <c r="Q57" s="33"/>
      <c r="R57" s="194"/>
      <c r="V57" s="304"/>
      <c r="W57" s="304"/>
      <c r="X57" s="304"/>
      <c r="Y57" s="306"/>
      <c r="Z57" s="306"/>
      <c r="AA57" s="305"/>
      <c r="AB57" s="305"/>
      <c r="AC57" s="194"/>
      <c r="AE57" s="170"/>
      <c r="AF57" s="170"/>
      <c r="AG57" s="170"/>
      <c r="AH57" s="170"/>
      <c r="AI57" s="194"/>
      <c r="AK57" s="194"/>
    </row>
    <row r="58" spans="1:37" ht="16.5" thickBot="1" x14ac:dyDescent="0.3">
      <c r="A58" s="130"/>
      <c r="B58" s="367" t="s">
        <v>62</v>
      </c>
      <c r="C58" s="354"/>
      <c r="D58" s="506" t="s">
        <v>153</v>
      </c>
      <c r="E58" s="507"/>
      <c r="F58" s="507"/>
      <c r="G58" s="568"/>
      <c r="H58" s="569"/>
      <c r="I58" s="342">
        <f t="shared" si="29"/>
        <v>14</v>
      </c>
      <c r="J58" s="316"/>
      <c r="K58" s="316"/>
      <c r="L58" s="33"/>
      <c r="M58" s="33"/>
      <c r="N58" s="33"/>
      <c r="O58" s="33"/>
      <c r="P58" s="126"/>
      <c r="Q58" s="126"/>
      <c r="R58" s="194"/>
      <c r="V58" s="304"/>
      <c r="W58" s="304"/>
      <c r="X58" s="304"/>
      <c r="Y58" s="306"/>
      <c r="Z58" s="306"/>
      <c r="AA58" s="305"/>
      <c r="AB58" s="305"/>
      <c r="AC58" s="194"/>
      <c r="AE58" s="170"/>
      <c r="AF58" s="170"/>
      <c r="AG58" s="170"/>
      <c r="AH58" s="170"/>
      <c r="AI58" s="194"/>
      <c r="AK58" s="194"/>
    </row>
    <row r="59" spans="1:37" ht="15.75" thickBot="1" x14ac:dyDescent="0.3">
      <c r="A59" s="130"/>
      <c r="B59" s="367" t="s">
        <v>70</v>
      </c>
      <c r="C59" s="354"/>
      <c r="D59" s="506" t="s">
        <v>154</v>
      </c>
      <c r="E59" s="507"/>
      <c r="F59" s="507"/>
      <c r="G59" s="570"/>
      <c r="H59" s="571"/>
      <c r="I59" s="342">
        <f>Couleur(G59)</f>
        <v>46</v>
      </c>
      <c r="J59" s="317"/>
      <c r="K59" s="317"/>
      <c r="L59" s="33"/>
      <c r="M59" s="33"/>
      <c r="N59" s="319"/>
      <c r="O59" s="319"/>
      <c r="P59" s="319"/>
      <c r="Q59" s="319"/>
      <c r="R59" s="194"/>
      <c r="W59" s="194"/>
      <c r="Y59" s="194"/>
      <c r="AA59" s="194"/>
      <c r="AE59" s="301"/>
      <c r="AF59" s="301"/>
      <c r="AG59" s="170"/>
      <c r="AH59" s="170"/>
      <c r="AI59" s="194"/>
      <c r="AK59" s="194"/>
    </row>
    <row r="60" spans="1:37" ht="15.75" thickBot="1" x14ac:dyDescent="0.3">
      <c r="A60" s="130"/>
      <c r="B60" s="368" t="s">
        <v>158</v>
      </c>
      <c r="C60" s="358"/>
      <c r="D60" s="543" t="s">
        <v>159</v>
      </c>
      <c r="E60" s="544"/>
      <c r="F60" s="544"/>
      <c r="G60" s="318"/>
      <c r="H60" s="318"/>
      <c r="I60" s="318"/>
      <c r="J60" s="318"/>
      <c r="K60" s="318"/>
      <c r="L60" s="33"/>
      <c r="M60" s="33"/>
      <c r="N60" s="33"/>
      <c r="O60" s="33"/>
      <c r="P60" s="33"/>
      <c r="Q60" s="33"/>
      <c r="R60" s="194"/>
      <c r="Y60" s="194"/>
      <c r="AA60" s="300"/>
      <c r="AB60" s="300"/>
      <c r="AC60" s="194"/>
      <c r="AE60" s="303"/>
      <c r="AF60" s="303"/>
      <c r="AG60" s="170"/>
      <c r="AH60" s="170"/>
      <c r="AI60" s="194"/>
      <c r="AK60" s="194"/>
    </row>
    <row r="61" spans="1:37" x14ac:dyDescent="0.25">
      <c r="AA61" s="300"/>
      <c r="AB61" s="300"/>
      <c r="AE61" s="302"/>
      <c r="AF61" s="302"/>
    </row>
  </sheetData>
  <mergeCells count="527">
    <mergeCell ref="AA49:AB49"/>
    <mergeCell ref="AC49:AD49"/>
    <mergeCell ref="AE49:AF49"/>
    <mergeCell ref="AG49:AH49"/>
    <mergeCell ref="AI49:AJ49"/>
    <mergeCell ref="D60:F60"/>
    <mergeCell ref="Y49:Z49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W49:X49"/>
    <mergeCell ref="G55:H55"/>
    <mergeCell ref="G56:H56"/>
    <mergeCell ref="G57:H57"/>
    <mergeCell ref="G58:H58"/>
    <mergeCell ref="G59:H59"/>
    <mergeCell ref="T6:V6"/>
    <mergeCell ref="A4:B4"/>
    <mergeCell ref="A5:B5"/>
    <mergeCell ref="A6:B6"/>
    <mergeCell ref="G54:H54"/>
    <mergeCell ref="AI33:AJ33"/>
    <mergeCell ref="AI34:AJ34"/>
    <mergeCell ref="AI35:AJ35"/>
    <mergeCell ref="AI36:AJ36"/>
    <mergeCell ref="AI37:AJ37"/>
    <mergeCell ref="AI28:AJ28"/>
    <mergeCell ref="AI29:AJ29"/>
    <mergeCell ref="AI30:AJ30"/>
    <mergeCell ref="AI31:AJ31"/>
    <mergeCell ref="AI32:AJ32"/>
    <mergeCell ref="AI23:AJ23"/>
    <mergeCell ref="AI24:AJ24"/>
    <mergeCell ref="AI25:AJ25"/>
    <mergeCell ref="AI26:AJ26"/>
    <mergeCell ref="AI27:AJ27"/>
    <mergeCell ref="AI18:AJ18"/>
    <mergeCell ref="AI19:AJ19"/>
    <mergeCell ref="AI20:AJ20"/>
    <mergeCell ref="AI21:AJ21"/>
    <mergeCell ref="AI22:AJ22"/>
    <mergeCell ref="AG35:AH35"/>
    <mergeCell ref="AG36:AH36"/>
    <mergeCell ref="AG37:AH37"/>
    <mergeCell ref="AE5:AH5"/>
    <mergeCell ref="AI6:AJ6"/>
    <mergeCell ref="AI7:AJ7"/>
    <mergeCell ref="AI8:AJ8"/>
    <mergeCell ref="AI9:AJ9"/>
    <mergeCell ref="AI10:AJ10"/>
    <mergeCell ref="AI11:AJ11"/>
    <mergeCell ref="AI12:AJ12"/>
    <mergeCell ref="AI13:AJ13"/>
    <mergeCell ref="AI14:AJ14"/>
    <mergeCell ref="AI15:AJ15"/>
    <mergeCell ref="AI16:AJ16"/>
    <mergeCell ref="AI17:AJ17"/>
    <mergeCell ref="AG30:AH30"/>
    <mergeCell ref="AG31:AH31"/>
    <mergeCell ref="AG32:AH32"/>
    <mergeCell ref="AG33:AH33"/>
    <mergeCell ref="AG34:AH34"/>
    <mergeCell ref="AG25:AH25"/>
    <mergeCell ref="AG26:AH26"/>
    <mergeCell ref="AG27:AH27"/>
    <mergeCell ref="AG28:AH28"/>
    <mergeCell ref="AG29:AH29"/>
    <mergeCell ref="AG20:AH20"/>
    <mergeCell ref="AG21:AH21"/>
    <mergeCell ref="AG22:AH22"/>
    <mergeCell ref="AG23:AH23"/>
    <mergeCell ref="AG24:AH24"/>
    <mergeCell ref="AE36:AF36"/>
    <mergeCell ref="AE30:AF30"/>
    <mergeCell ref="AE21:AF21"/>
    <mergeCell ref="AE22:AF22"/>
    <mergeCell ref="AE23:AF23"/>
    <mergeCell ref="AE24:AF24"/>
    <mergeCell ref="AE25:AF25"/>
    <mergeCell ref="AE37:AF37"/>
    <mergeCell ref="AG6:AH6"/>
    <mergeCell ref="AG7:AH7"/>
    <mergeCell ref="AG8:AH8"/>
    <mergeCell ref="AG9:AH9"/>
    <mergeCell ref="AG10:AH10"/>
    <mergeCell ref="AG11:AH11"/>
    <mergeCell ref="AG12:AH12"/>
    <mergeCell ref="AG13:AH13"/>
    <mergeCell ref="AG14:AH14"/>
    <mergeCell ref="AG15:AH15"/>
    <mergeCell ref="AG16:AH16"/>
    <mergeCell ref="AG17:AH17"/>
    <mergeCell ref="AG18:AH18"/>
    <mergeCell ref="AG19:AH19"/>
    <mergeCell ref="AE31:AF31"/>
    <mergeCell ref="AE32:AF32"/>
    <mergeCell ref="AE33:AF33"/>
    <mergeCell ref="AE34:AF34"/>
    <mergeCell ref="AE35:AF35"/>
    <mergeCell ref="AE26:AF26"/>
    <mergeCell ref="AE27:AF27"/>
    <mergeCell ref="AE28:AF28"/>
    <mergeCell ref="AE29:AF29"/>
    <mergeCell ref="AE6:AF6"/>
    <mergeCell ref="AE7:AF7"/>
    <mergeCell ref="AE8:AF8"/>
    <mergeCell ref="AE9:AF9"/>
    <mergeCell ref="AE10:AF10"/>
    <mergeCell ref="AC33:AD33"/>
    <mergeCell ref="AC34:AD34"/>
    <mergeCell ref="AC35:AD35"/>
    <mergeCell ref="AC36:AD36"/>
    <mergeCell ref="AC18:AD18"/>
    <mergeCell ref="AC19:AD19"/>
    <mergeCell ref="AC20:AD20"/>
    <mergeCell ref="AC21:AD21"/>
    <mergeCell ref="AC22:AD22"/>
    <mergeCell ref="AE16:AF16"/>
    <mergeCell ref="AE17:AF17"/>
    <mergeCell ref="AE18:AF18"/>
    <mergeCell ref="AE19:AF19"/>
    <mergeCell ref="AE20:AF20"/>
    <mergeCell ref="AE11:AF11"/>
    <mergeCell ref="AE12:AF12"/>
    <mergeCell ref="AE13:AF13"/>
    <mergeCell ref="AE14:AF14"/>
    <mergeCell ref="AE15:AF15"/>
    <mergeCell ref="AA27:AB27"/>
    <mergeCell ref="AC37:AD37"/>
    <mergeCell ref="AC28:AD28"/>
    <mergeCell ref="AC29:AD29"/>
    <mergeCell ref="AC30:AD30"/>
    <mergeCell ref="AC31:AD31"/>
    <mergeCell ref="AC32:AD32"/>
    <mergeCell ref="AC23:AD23"/>
    <mergeCell ref="AC24:AD24"/>
    <mergeCell ref="AC25:AD25"/>
    <mergeCell ref="AC26:AD26"/>
    <mergeCell ref="AC27:AD27"/>
    <mergeCell ref="Y36:Z36"/>
    <mergeCell ref="Y37:Z37"/>
    <mergeCell ref="Y35:Z35"/>
    <mergeCell ref="AA35:AB35"/>
    <mergeCell ref="AA36:AB36"/>
    <mergeCell ref="AA37:AB37"/>
    <mergeCell ref="W5:AD5"/>
    <mergeCell ref="AC6:AD6"/>
    <mergeCell ref="AC7:AD7"/>
    <mergeCell ref="AC8:AD8"/>
    <mergeCell ref="AC9:AD9"/>
    <mergeCell ref="AC10:AD10"/>
    <mergeCell ref="AC11:AD11"/>
    <mergeCell ref="AC12:AD12"/>
    <mergeCell ref="AC13:AD13"/>
    <mergeCell ref="AC14:AD14"/>
    <mergeCell ref="AC15:AD15"/>
    <mergeCell ref="AC16:AD16"/>
    <mergeCell ref="AC17:AD17"/>
    <mergeCell ref="AA30:AB30"/>
    <mergeCell ref="AA31:AB31"/>
    <mergeCell ref="AA32:AB32"/>
    <mergeCell ref="AA33:AB33"/>
    <mergeCell ref="AA34:AB34"/>
    <mergeCell ref="AA6:AB6"/>
    <mergeCell ref="AA7:AB7"/>
    <mergeCell ref="AA8:AB8"/>
    <mergeCell ref="AA9:AB9"/>
    <mergeCell ref="AA10:AB10"/>
    <mergeCell ref="AA11:AB11"/>
    <mergeCell ref="AA12:AB12"/>
    <mergeCell ref="AA13:AB13"/>
    <mergeCell ref="AA14:AB14"/>
    <mergeCell ref="AA15:AB15"/>
    <mergeCell ref="AA16:AB16"/>
    <mergeCell ref="AA17:AB17"/>
    <mergeCell ref="AA18:AB18"/>
    <mergeCell ref="AA19:AB19"/>
    <mergeCell ref="Y31:Z31"/>
    <mergeCell ref="Y32:Z32"/>
    <mergeCell ref="Y33:Z33"/>
    <mergeCell ref="Y34:Z34"/>
    <mergeCell ref="Y20:Z20"/>
    <mergeCell ref="Y21:Z21"/>
    <mergeCell ref="Y22:Z22"/>
    <mergeCell ref="Y29:Z29"/>
    <mergeCell ref="Y30:Z30"/>
    <mergeCell ref="Y28:Z28"/>
    <mergeCell ref="AA28:AB28"/>
    <mergeCell ref="AA29:AB29"/>
    <mergeCell ref="AA20:AB20"/>
    <mergeCell ref="AA21:AB21"/>
    <mergeCell ref="AA22:AB22"/>
    <mergeCell ref="AA23:AB23"/>
    <mergeCell ref="AA24:AB24"/>
    <mergeCell ref="AA25:AB25"/>
    <mergeCell ref="AA26:AB26"/>
    <mergeCell ref="W36:X36"/>
    <mergeCell ref="W37:X37"/>
    <mergeCell ref="Y6:Z6"/>
    <mergeCell ref="Y7:Z7"/>
    <mergeCell ref="Y8:Z8"/>
    <mergeCell ref="Y9:Z9"/>
    <mergeCell ref="Y10:Z10"/>
    <mergeCell ref="Y11:Z11"/>
    <mergeCell ref="Y12:Z12"/>
    <mergeCell ref="Y13:Z13"/>
    <mergeCell ref="Y14:Z14"/>
    <mergeCell ref="Y15:Z15"/>
    <mergeCell ref="Y16:Z16"/>
    <mergeCell ref="Y17:Z17"/>
    <mergeCell ref="Y18:Z18"/>
    <mergeCell ref="Y19:Z19"/>
    <mergeCell ref="W31:X31"/>
    <mergeCell ref="W32:X32"/>
    <mergeCell ref="W33:X33"/>
    <mergeCell ref="W34:X34"/>
    <mergeCell ref="W35:X35"/>
    <mergeCell ref="W26:X26"/>
    <mergeCell ref="W27:X27"/>
    <mergeCell ref="W28:X28"/>
    <mergeCell ref="W29:X29"/>
    <mergeCell ref="W30:X30"/>
    <mergeCell ref="W21:X21"/>
    <mergeCell ref="W22:X22"/>
    <mergeCell ref="W23:X23"/>
    <mergeCell ref="W24:X24"/>
    <mergeCell ref="W25:X25"/>
    <mergeCell ref="W16:X16"/>
    <mergeCell ref="W17:X17"/>
    <mergeCell ref="W18:X18"/>
    <mergeCell ref="W19:X19"/>
    <mergeCell ref="W20:X20"/>
    <mergeCell ref="W11:X11"/>
    <mergeCell ref="W12:X12"/>
    <mergeCell ref="W13:X13"/>
    <mergeCell ref="W14:X14"/>
    <mergeCell ref="W15:X15"/>
    <mergeCell ref="W6:X6"/>
    <mergeCell ref="W7:X7"/>
    <mergeCell ref="W8:X8"/>
    <mergeCell ref="W9:X9"/>
    <mergeCell ref="W10:X10"/>
    <mergeCell ref="D57:F57"/>
    <mergeCell ref="D58:F58"/>
    <mergeCell ref="D59:F59"/>
    <mergeCell ref="N36:O36"/>
    <mergeCell ref="N37:O37"/>
    <mergeCell ref="N35:O35"/>
    <mergeCell ref="J35:K35"/>
    <mergeCell ref="J36:K36"/>
    <mergeCell ref="J37:K37"/>
    <mergeCell ref="H36:I36"/>
    <mergeCell ref="H37:I37"/>
    <mergeCell ref="B51:D51"/>
    <mergeCell ref="F35:G35"/>
    <mergeCell ref="F36:G36"/>
    <mergeCell ref="F37:G37"/>
    <mergeCell ref="D35:E35"/>
    <mergeCell ref="D36:E36"/>
    <mergeCell ref="A40:B40"/>
    <mergeCell ref="A49:B49"/>
    <mergeCell ref="R37:S37"/>
    <mergeCell ref="R32:S32"/>
    <mergeCell ref="R33:S33"/>
    <mergeCell ref="R34:S34"/>
    <mergeCell ref="R35:S35"/>
    <mergeCell ref="R36:S36"/>
    <mergeCell ref="R27:S27"/>
    <mergeCell ref="D55:F55"/>
    <mergeCell ref="D56:F56"/>
    <mergeCell ref="F34:G34"/>
    <mergeCell ref="R28:S28"/>
    <mergeCell ref="R29:S29"/>
    <mergeCell ref="R30:S30"/>
    <mergeCell ref="R31:S31"/>
    <mergeCell ref="R22:S22"/>
    <mergeCell ref="R23:S23"/>
    <mergeCell ref="R24:S24"/>
    <mergeCell ref="R25:S25"/>
    <mergeCell ref="R26:S26"/>
    <mergeCell ref="R17:S17"/>
    <mergeCell ref="R18:S18"/>
    <mergeCell ref="R19:S19"/>
    <mergeCell ref="R20:S20"/>
    <mergeCell ref="R21:S21"/>
    <mergeCell ref="P35:Q35"/>
    <mergeCell ref="P36:Q36"/>
    <mergeCell ref="P37:Q37"/>
    <mergeCell ref="D4:S4"/>
    <mergeCell ref="P5:S5"/>
    <mergeCell ref="R6:S6"/>
    <mergeCell ref="R7:S7"/>
    <mergeCell ref="R8:S8"/>
    <mergeCell ref="R9:S9"/>
    <mergeCell ref="R10:S10"/>
    <mergeCell ref="R11:S11"/>
    <mergeCell ref="R12:S12"/>
    <mergeCell ref="R13:S13"/>
    <mergeCell ref="R14:S14"/>
    <mergeCell ref="R15:S15"/>
    <mergeCell ref="R16:S16"/>
    <mergeCell ref="P30:Q30"/>
    <mergeCell ref="P31:Q31"/>
    <mergeCell ref="P32:Q32"/>
    <mergeCell ref="P33:Q33"/>
    <mergeCell ref="P34:Q34"/>
    <mergeCell ref="P25:Q25"/>
    <mergeCell ref="P26:Q26"/>
    <mergeCell ref="P27:Q27"/>
    <mergeCell ref="P28:Q28"/>
    <mergeCell ref="P29:Q29"/>
    <mergeCell ref="P20:Q20"/>
    <mergeCell ref="P21:Q21"/>
    <mergeCell ref="P22:Q22"/>
    <mergeCell ref="P23:Q23"/>
    <mergeCell ref="P24:Q24"/>
    <mergeCell ref="P6:Q6"/>
    <mergeCell ref="P7:Q7"/>
    <mergeCell ref="P8:Q8"/>
    <mergeCell ref="P9:Q9"/>
    <mergeCell ref="P10:Q10"/>
    <mergeCell ref="P11:Q11"/>
    <mergeCell ref="P12:Q12"/>
    <mergeCell ref="P13:Q13"/>
    <mergeCell ref="P14:Q14"/>
    <mergeCell ref="P15:Q15"/>
    <mergeCell ref="P16:Q16"/>
    <mergeCell ref="P17:Q17"/>
    <mergeCell ref="P18:Q18"/>
    <mergeCell ref="P19:Q19"/>
    <mergeCell ref="N31:O31"/>
    <mergeCell ref="N32:O32"/>
    <mergeCell ref="N33:O33"/>
    <mergeCell ref="N34:O34"/>
    <mergeCell ref="N26:O26"/>
    <mergeCell ref="N27:O27"/>
    <mergeCell ref="N28:O28"/>
    <mergeCell ref="N29:O29"/>
    <mergeCell ref="N30:O30"/>
    <mergeCell ref="N21:O21"/>
    <mergeCell ref="N22:O22"/>
    <mergeCell ref="N23:O23"/>
    <mergeCell ref="N24:O24"/>
    <mergeCell ref="N25:O25"/>
    <mergeCell ref="N16:O16"/>
    <mergeCell ref="N17:O17"/>
    <mergeCell ref="N18:O18"/>
    <mergeCell ref="N19:O19"/>
    <mergeCell ref="N20:O20"/>
    <mergeCell ref="N11:O11"/>
    <mergeCell ref="N12:O12"/>
    <mergeCell ref="N13:O13"/>
    <mergeCell ref="N14:O14"/>
    <mergeCell ref="N15:O15"/>
    <mergeCell ref="N6:O6"/>
    <mergeCell ref="N7:O7"/>
    <mergeCell ref="N8:O8"/>
    <mergeCell ref="N9:O9"/>
    <mergeCell ref="N10:O10"/>
    <mergeCell ref="L33:M33"/>
    <mergeCell ref="L34:M34"/>
    <mergeCell ref="L35:M35"/>
    <mergeCell ref="L36:M36"/>
    <mergeCell ref="L37:M37"/>
    <mergeCell ref="L28:M28"/>
    <mergeCell ref="L29:M29"/>
    <mergeCell ref="L30:M30"/>
    <mergeCell ref="L31:M31"/>
    <mergeCell ref="L32:M32"/>
    <mergeCell ref="L23:M23"/>
    <mergeCell ref="L24:M24"/>
    <mergeCell ref="L25:M25"/>
    <mergeCell ref="L26:M26"/>
    <mergeCell ref="L27:M27"/>
    <mergeCell ref="L18:M18"/>
    <mergeCell ref="L19:M19"/>
    <mergeCell ref="L20:M20"/>
    <mergeCell ref="L21:M21"/>
    <mergeCell ref="L22:M22"/>
    <mergeCell ref="D5:K5"/>
    <mergeCell ref="L6:M6"/>
    <mergeCell ref="L7:M7"/>
    <mergeCell ref="L8:M8"/>
    <mergeCell ref="L9:M9"/>
    <mergeCell ref="L10:M10"/>
    <mergeCell ref="L11:M11"/>
    <mergeCell ref="L12:M12"/>
    <mergeCell ref="L13:M13"/>
    <mergeCell ref="J6:K6"/>
    <mergeCell ref="J7:K7"/>
    <mergeCell ref="J8:K8"/>
    <mergeCell ref="J9:K9"/>
    <mergeCell ref="J10:K10"/>
    <mergeCell ref="J11:K11"/>
    <mergeCell ref="J12:K12"/>
    <mergeCell ref="J13:K13"/>
    <mergeCell ref="H6:I6"/>
    <mergeCell ref="H7:I7"/>
    <mergeCell ref="H8:I8"/>
    <mergeCell ref="H9:I9"/>
    <mergeCell ref="H10:I10"/>
    <mergeCell ref="H11:I11"/>
    <mergeCell ref="H12:I12"/>
    <mergeCell ref="L14:M14"/>
    <mergeCell ref="L15:M15"/>
    <mergeCell ref="L16:M16"/>
    <mergeCell ref="L17:M17"/>
    <mergeCell ref="J30:K30"/>
    <mergeCell ref="J31:K31"/>
    <mergeCell ref="J32:K32"/>
    <mergeCell ref="J33:K33"/>
    <mergeCell ref="J34:K34"/>
    <mergeCell ref="J25:K25"/>
    <mergeCell ref="J26:K26"/>
    <mergeCell ref="J27:K27"/>
    <mergeCell ref="J28:K28"/>
    <mergeCell ref="J29:K29"/>
    <mergeCell ref="J20:K20"/>
    <mergeCell ref="J21:K21"/>
    <mergeCell ref="J22:K22"/>
    <mergeCell ref="J23:K23"/>
    <mergeCell ref="J24:K24"/>
    <mergeCell ref="J14:K14"/>
    <mergeCell ref="J15:K15"/>
    <mergeCell ref="J16:K16"/>
    <mergeCell ref="J17:K17"/>
    <mergeCell ref="J18:K18"/>
    <mergeCell ref="J19:K19"/>
    <mergeCell ref="H31:I31"/>
    <mergeCell ref="H32:I32"/>
    <mergeCell ref="H33:I33"/>
    <mergeCell ref="H34:I34"/>
    <mergeCell ref="H35:I35"/>
    <mergeCell ref="H26:I26"/>
    <mergeCell ref="H27:I27"/>
    <mergeCell ref="H28:I28"/>
    <mergeCell ref="H29:I29"/>
    <mergeCell ref="H30:I30"/>
    <mergeCell ref="H21:I21"/>
    <mergeCell ref="H22:I22"/>
    <mergeCell ref="H23:I23"/>
    <mergeCell ref="H24:I24"/>
    <mergeCell ref="H25:I25"/>
    <mergeCell ref="H16:I16"/>
    <mergeCell ref="H17:I17"/>
    <mergeCell ref="H18:I18"/>
    <mergeCell ref="H19:I19"/>
    <mergeCell ref="H20:I20"/>
    <mergeCell ref="F33:G33"/>
    <mergeCell ref="F28:G28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F18:G18"/>
    <mergeCell ref="F19:G19"/>
    <mergeCell ref="F20:G20"/>
    <mergeCell ref="F21:G21"/>
    <mergeCell ref="F22:G22"/>
    <mergeCell ref="D31:E31"/>
    <mergeCell ref="D32:E32"/>
    <mergeCell ref="D33:E33"/>
    <mergeCell ref="D34:E34"/>
    <mergeCell ref="D11:E11"/>
    <mergeCell ref="D12:E12"/>
    <mergeCell ref="D13:E13"/>
    <mergeCell ref="D14:E14"/>
    <mergeCell ref="D15:E15"/>
    <mergeCell ref="A2:AK2"/>
    <mergeCell ref="W4:AK4"/>
    <mergeCell ref="AI5:AK5"/>
    <mergeCell ref="L5:O5"/>
    <mergeCell ref="T4:V4"/>
    <mergeCell ref="T5:V5"/>
    <mergeCell ref="D7:E7"/>
    <mergeCell ref="D8:E8"/>
    <mergeCell ref="D16:E16"/>
    <mergeCell ref="D6:E6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H13:I13"/>
    <mergeCell ref="H14:I14"/>
    <mergeCell ref="H15:I15"/>
    <mergeCell ref="D54:F54"/>
    <mergeCell ref="D9:E9"/>
    <mergeCell ref="D10:E10"/>
    <mergeCell ref="D26:E26"/>
    <mergeCell ref="D27:E27"/>
    <mergeCell ref="D28:E28"/>
    <mergeCell ref="D29:E29"/>
    <mergeCell ref="D25:E25"/>
    <mergeCell ref="Y23:Z23"/>
    <mergeCell ref="Y24:Z24"/>
    <mergeCell ref="Y25:Z25"/>
    <mergeCell ref="Y26:Z26"/>
    <mergeCell ref="Y27:Z27"/>
    <mergeCell ref="D17:E17"/>
    <mergeCell ref="D18:E18"/>
    <mergeCell ref="D19:E19"/>
    <mergeCell ref="D20:E20"/>
    <mergeCell ref="D21:E21"/>
    <mergeCell ref="D22:E22"/>
    <mergeCell ref="D23:E23"/>
    <mergeCell ref="D24:E24"/>
    <mergeCell ref="D37:E37"/>
    <mergeCell ref="F17:G17"/>
    <mergeCell ref="D30:E30"/>
  </mergeCells>
  <conditionalFormatting sqref="W7:AK37 A7:U37">
    <cfRule type="expression" dxfId="4" priority="4">
      <formula>COUNTIF(Fériés,$B7)&gt;0</formula>
    </cfRule>
    <cfRule type="expression" dxfId="3" priority="5">
      <formula>WEEKDAY($B7,2)&gt;5</formula>
    </cfRule>
  </conditionalFormatting>
  <conditionalFormatting sqref="V7:V37">
    <cfRule type="expression" dxfId="2" priority="2">
      <formula>COUNTIF(Fériés,$B7)&gt;0</formula>
    </cfRule>
    <cfRule type="expression" dxfId="1" priority="3">
      <formula>WEEKDAY($B7,2)&gt;5</formula>
    </cfRule>
  </conditionalFormatting>
  <conditionalFormatting sqref="A7:AK37">
    <cfRule type="expression" dxfId="0" priority="1">
      <formula>$B7=TODAY()</formula>
    </cfRule>
  </conditionalFormatting>
  <dataValidations count="1">
    <dataValidation type="list" allowBlank="1" showInputMessage="1" showErrorMessage="1" sqref="A6:C6" xr:uid="{1BC2377A-9CB8-4A3D-A3C4-82DA6525AA82}">
      <formula1>mois</formula1>
    </dataValidation>
  </dataValidations>
  <pageMargins left="0.7" right="0.7" top="0.75" bottom="0.75" header="0.3" footer="0.3"/>
  <pageSetup paperSize="8" scale="68" orientation="landscape" r:id="rId1"/>
  <ignoredErrors>
    <ignoredError sqref="I45 K45" formula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A1:S46"/>
  <sheetViews>
    <sheetView topLeftCell="A19" zoomScaleNormal="100" workbookViewId="0">
      <selection activeCell="J12" sqref="J12"/>
    </sheetView>
  </sheetViews>
  <sheetFormatPr baseColWidth="10" defaultRowHeight="15" x14ac:dyDescent="0.25"/>
  <cols>
    <col min="1" max="2" width="3.5703125" customWidth="1"/>
    <col min="3" max="18" width="12.7109375" customWidth="1"/>
  </cols>
  <sheetData>
    <row r="1" spans="1:19" x14ac:dyDescent="0.25">
      <c r="A1" s="130"/>
      <c r="B1" s="130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70"/>
      <c r="P1" s="170"/>
      <c r="Q1" s="194"/>
      <c r="R1" s="194"/>
    </row>
    <row r="2" spans="1:19" ht="46.5" x14ac:dyDescent="0.25">
      <c r="A2" s="404" t="s">
        <v>109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</row>
    <row r="3" spans="1:19" ht="29.25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170"/>
      <c r="P3" s="170"/>
      <c r="Q3" s="194"/>
      <c r="R3" s="194"/>
    </row>
    <row r="4" spans="1:19" ht="24" thickBot="1" x14ac:dyDescent="0.3">
      <c r="A4" s="125"/>
      <c r="B4" s="125"/>
      <c r="C4" s="415" t="s">
        <v>118</v>
      </c>
      <c r="D4" s="416"/>
      <c r="E4" s="416"/>
      <c r="F4" s="416"/>
      <c r="G4" s="416"/>
      <c r="H4" s="416"/>
      <c r="I4" s="416"/>
      <c r="J4" s="572"/>
      <c r="K4" s="573" t="s">
        <v>119</v>
      </c>
      <c r="L4" s="574"/>
      <c r="M4" s="574"/>
      <c r="N4" s="574"/>
      <c r="O4" s="574"/>
      <c r="P4" s="574"/>
      <c r="Q4" s="574"/>
      <c r="R4" s="574"/>
    </row>
    <row r="5" spans="1:19" x14ac:dyDescent="0.25">
      <c r="A5" s="125"/>
      <c r="B5" s="125"/>
      <c r="C5" s="419" t="s">
        <v>44</v>
      </c>
      <c r="D5" s="420"/>
      <c r="E5" s="420"/>
      <c r="F5" s="421"/>
      <c r="G5" s="422" t="s">
        <v>67</v>
      </c>
      <c r="H5" s="423"/>
      <c r="I5" s="424" t="s">
        <v>68</v>
      </c>
      <c r="J5" s="425"/>
      <c r="K5" s="426" t="s">
        <v>46</v>
      </c>
      <c r="L5" s="427"/>
      <c r="M5" s="427"/>
      <c r="N5" s="428"/>
      <c r="O5" s="434" t="s">
        <v>67</v>
      </c>
      <c r="P5" s="435"/>
      <c r="Q5" s="424" t="s">
        <v>68</v>
      </c>
      <c r="R5" s="425"/>
    </row>
    <row r="6" spans="1:19" x14ac:dyDescent="0.25">
      <c r="A6" s="125"/>
      <c r="B6" s="125"/>
      <c r="C6" s="286" t="s">
        <v>21</v>
      </c>
      <c r="D6" s="287" t="s">
        <v>11</v>
      </c>
      <c r="E6" s="287" t="s">
        <v>10</v>
      </c>
      <c r="F6" s="288" t="s">
        <v>17</v>
      </c>
      <c r="G6" s="266"/>
      <c r="H6" s="138"/>
      <c r="I6" s="289"/>
      <c r="J6" s="290" t="s">
        <v>57</v>
      </c>
      <c r="K6" s="291" t="s">
        <v>7</v>
      </c>
      <c r="L6" s="292" t="s">
        <v>8</v>
      </c>
      <c r="M6" s="293" t="s">
        <v>9</v>
      </c>
      <c r="N6" s="290" t="s">
        <v>14</v>
      </c>
      <c r="O6" s="152"/>
      <c r="P6" s="138"/>
      <c r="Q6" s="152"/>
      <c r="R6" s="138"/>
      <c r="S6" s="294" t="s">
        <v>19</v>
      </c>
    </row>
    <row r="7" spans="1:19" ht="15.75" x14ac:dyDescent="0.25">
      <c r="A7" s="197" t="s">
        <v>62</v>
      </c>
      <c r="B7" s="198">
        <v>1</v>
      </c>
      <c r="C7" s="141"/>
      <c r="D7" s="141"/>
      <c r="E7" s="23" t="s">
        <v>12</v>
      </c>
      <c r="F7" s="185" t="s">
        <v>16</v>
      </c>
      <c r="G7" s="266"/>
      <c r="H7" s="261" t="s">
        <v>18</v>
      </c>
      <c r="I7" s="182" t="s">
        <v>53</v>
      </c>
      <c r="J7" s="266"/>
      <c r="K7" s="141"/>
      <c r="L7" s="141"/>
      <c r="M7" s="39" t="s">
        <v>133</v>
      </c>
      <c r="N7" s="39" t="s">
        <v>133</v>
      </c>
      <c r="O7" s="266"/>
      <c r="P7" s="266"/>
      <c r="Q7" s="266"/>
      <c r="R7" s="266"/>
      <c r="S7" s="261" t="s">
        <v>18</v>
      </c>
    </row>
    <row r="8" spans="1:19" x14ac:dyDescent="0.25">
      <c r="A8" s="197" t="s">
        <v>63</v>
      </c>
      <c r="B8" s="198">
        <v>2</v>
      </c>
      <c r="C8" s="141"/>
      <c r="D8" s="141"/>
      <c r="E8" s="23" t="s">
        <v>12</v>
      </c>
      <c r="F8" s="185" t="s">
        <v>16</v>
      </c>
      <c r="G8" s="266"/>
      <c r="H8" s="261" t="s">
        <v>18</v>
      </c>
      <c r="I8" s="266"/>
      <c r="J8" s="266"/>
      <c r="K8" s="141"/>
      <c r="L8" s="141"/>
      <c r="M8" s="39" t="s">
        <v>133</v>
      </c>
      <c r="N8" s="39" t="s">
        <v>133</v>
      </c>
      <c r="O8" s="266"/>
      <c r="P8" s="266"/>
      <c r="Q8" s="266"/>
      <c r="R8" s="266"/>
      <c r="S8" s="263" t="s">
        <v>20</v>
      </c>
    </row>
    <row r="9" spans="1:19" ht="15.75" x14ac:dyDescent="0.25">
      <c r="A9" s="197" t="s">
        <v>2</v>
      </c>
      <c r="B9" s="198">
        <v>3</v>
      </c>
      <c r="C9" s="22" t="s">
        <v>12</v>
      </c>
      <c r="D9" s="22" t="s">
        <v>12</v>
      </c>
      <c r="E9" s="141"/>
      <c r="F9" s="185" t="s">
        <v>16</v>
      </c>
      <c r="G9" s="266"/>
      <c r="H9" s="266"/>
      <c r="I9" s="266"/>
      <c r="J9" s="266"/>
      <c r="K9" s="182" t="s">
        <v>15</v>
      </c>
      <c r="L9" s="182" t="s">
        <v>15</v>
      </c>
      <c r="M9" s="141"/>
      <c r="N9" s="141"/>
      <c r="O9" s="258" t="s">
        <v>36</v>
      </c>
      <c r="P9" s="261" t="s">
        <v>18</v>
      </c>
      <c r="Q9" s="266"/>
      <c r="R9" s="266"/>
      <c r="S9" s="261" t="s">
        <v>18</v>
      </c>
    </row>
    <row r="10" spans="1:19" ht="15.75" x14ac:dyDescent="0.25">
      <c r="A10" s="197" t="s">
        <v>3</v>
      </c>
      <c r="B10" s="198">
        <v>4</v>
      </c>
      <c r="C10" s="22" t="s">
        <v>12</v>
      </c>
      <c r="D10" s="22" t="s">
        <v>12</v>
      </c>
      <c r="E10" s="141"/>
      <c r="F10" s="185" t="s">
        <v>16</v>
      </c>
      <c r="G10" s="266"/>
      <c r="H10" s="266"/>
      <c r="I10" s="266"/>
      <c r="J10" s="266"/>
      <c r="K10" s="182" t="s">
        <v>15</v>
      </c>
      <c r="L10" s="182" t="s">
        <v>15</v>
      </c>
      <c r="M10" s="141"/>
      <c r="N10" s="141"/>
      <c r="O10" s="263" t="s">
        <v>20</v>
      </c>
      <c r="P10" s="266"/>
      <c r="Q10" s="134" t="s">
        <v>57</v>
      </c>
      <c r="R10" s="266"/>
      <c r="S10" s="259" t="s">
        <v>28</v>
      </c>
    </row>
    <row r="11" spans="1:19" ht="15.75" x14ac:dyDescent="0.25">
      <c r="A11" s="274" t="s">
        <v>4</v>
      </c>
      <c r="B11" s="275">
        <v>5</v>
      </c>
      <c r="C11" s="22" t="s">
        <v>12</v>
      </c>
      <c r="D11" s="182" t="s">
        <v>15</v>
      </c>
      <c r="E11" s="141"/>
      <c r="F11" s="185" t="s">
        <v>16</v>
      </c>
      <c r="G11" s="294" t="s">
        <v>19</v>
      </c>
      <c r="H11" s="266"/>
      <c r="I11" s="266"/>
      <c r="J11" s="266"/>
      <c r="K11" s="141"/>
      <c r="L11" s="141"/>
      <c r="M11" s="141"/>
      <c r="N11" s="141"/>
      <c r="O11" s="258" t="s">
        <v>36</v>
      </c>
      <c r="P11" s="266"/>
      <c r="Q11" s="134" t="s">
        <v>57</v>
      </c>
      <c r="R11" s="266"/>
      <c r="S11" s="258" t="s">
        <v>36</v>
      </c>
    </row>
    <row r="12" spans="1:19" x14ac:dyDescent="0.25">
      <c r="A12" s="274" t="s">
        <v>5</v>
      </c>
      <c r="B12" s="275">
        <v>6</v>
      </c>
      <c r="C12" s="141"/>
      <c r="D12" s="141"/>
      <c r="E12" s="23" t="s">
        <v>12</v>
      </c>
      <c r="F12" s="185" t="s">
        <v>16</v>
      </c>
      <c r="G12" s="294" t="s">
        <v>19</v>
      </c>
      <c r="H12" s="266"/>
      <c r="I12" s="266"/>
      <c r="J12" s="266"/>
      <c r="K12" s="141"/>
      <c r="L12" s="141"/>
      <c r="M12" s="39" t="s">
        <v>133</v>
      </c>
      <c r="N12" s="39" t="s">
        <v>133</v>
      </c>
      <c r="O12" s="266"/>
      <c r="P12" s="266"/>
      <c r="Q12" s="266"/>
      <c r="R12" s="266"/>
      <c r="S12" s="256" t="s">
        <v>96</v>
      </c>
    </row>
    <row r="13" spans="1:19" x14ac:dyDescent="0.25">
      <c r="A13" s="197" t="s">
        <v>0</v>
      </c>
      <c r="B13" s="198">
        <v>7</v>
      </c>
      <c r="C13" s="141"/>
      <c r="D13" s="141"/>
      <c r="E13" s="23" t="s">
        <v>12</v>
      </c>
      <c r="F13" s="185" t="s">
        <v>16</v>
      </c>
      <c r="G13" s="266"/>
      <c r="H13" s="263" t="s">
        <v>20</v>
      </c>
      <c r="I13" s="266"/>
      <c r="J13" s="266"/>
      <c r="K13" s="141"/>
      <c r="L13" s="141"/>
      <c r="M13" s="39" t="s">
        <v>133</v>
      </c>
      <c r="N13" s="39" t="s">
        <v>133</v>
      </c>
      <c r="O13" s="266"/>
      <c r="P13" s="266"/>
      <c r="Q13" s="266"/>
      <c r="R13" s="266"/>
      <c r="S13" s="269" t="s">
        <v>57</v>
      </c>
    </row>
    <row r="14" spans="1:19" ht="15.75" x14ac:dyDescent="0.25">
      <c r="A14" s="197" t="s">
        <v>1</v>
      </c>
      <c r="B14" s="198">
        <v>8</v>
      </c>
      <c r="C14" s="141"/>
      <c r="D14" s="141"/>
      <c r="E14" s="141"/>
      <c r="F14" s="185" t="s">
        <v>16</v>
      </c>
      <c r="G14" s="294" t="s">
        <v>19</v>
      </c>
      <c r="H14" s="263" t="s">
        <v>20</v>
      </c>
      <c r="I14" s="266"/>
      <c r="J14" s="266"/>
      <c r="K14" s="182" t="s">
        <v>15</v>
      </c>
      <c r="L14" s="38" t="s">
        <v>12</v>
      </c>
      <c r="M14" s="141"/>
      <c r="N14" s="141"/>
      <c r="O14" s="261" t="s">
        <v>111</v>
      </c>
      <c r="P14" s="266"/>
      <c r="Q14" s="266"/>
      <c r="R14" s="266"/>
      <c r="S14" s="22" t="s">
        <v>12</v>
      </c>
    </row>
    <row r="15" spans="1:19" ht="15.75" x14ac:dyDescent="0.25">
      <c r="A15" s="197" t="s">
        <v>1</v>
      </c>
      <c r="B15" s="198">
        <v>9</v>
      </c>
      <c r="C15" s="22" t="s">
        <v>12</v>
      </c>
      <c r="D15" s="22" t="s">
        <v>12</v>
      </c>
      <c r="E15" s="141"/>
      <c r="F15" s="185" t="s">
        <v>16</v>
      </c>
      <c r="G15" s="266"/>
      <c r="H15" s="266"/>
      <c r="I15" s="266"/>
      <c r="J15" s="266"/>
      <c r="K15" s="182" t="s">
        <v>15</v>
      </c>
      <c r="L15" s="182" t="s">
        <v>15</v>
      </c>
      <c r="M15" s="141"/>
      <c r="N15" s="141"/>
      <c r="O15" s="261" t="s">
        <v>111</v>
      </c>
      <c r="P15" s="294" t="s">
        <v>19</v>
      </c>
      <c r="Q15" s="266"/>
      <c r="R15" s="266"/>
      <c r="S15" s="38" t="s">
        <v>133</v>
      </c>
    </row>
    <row r="16" spans="1:19" ht="15.75" x14ac:dyDescent="0.25">
      <c r="A16" s="197" t="s">
        <v>2</v>
      </c>
      <c r="B16" s="198">
        <v>10</v>
      </c>
      <c r="C16" s="22" t="s">
        <v>12</v>
      </c>
      <c r="D16" s="22" t="s">
        <v>12</v>
      </c>
      <c r="E16" s="141"/>
      <c r="F16" s="185" t="s">
        <v>16</v>
      </c>
      <c r="G16" s="266"/>
      <c r="H16" s="266"/>
      <c r="I16" s="266"/>
      <c r="J16" s="266"/>
      <c r="K16" s="182" t="s">
        <v>15</v>
      </c>
      <c r="L16" s="38" t="s">
        <v>12</v>
      </c>
      <c r="M16" s="141"/>
      <c r="N16" s="141"/>
      <c r="O16" s="261" t="s">
        <v>111</v>
      </c>
      <c r="P16" s="266"/>
      <c r="Q16" s="266"/>
      <c r="R16" s="266"/>
      <c r="S16" s="39" t="s">
        <v>133</v>
      </c>
    </row>
    <row r="17" spans="1:18" x14ac:dyDescent="0.25">
      <c r="A17" s="197" t="s">
        <v>3</v>
      </c>
      <c r="B17" s="198">
        <v>11</v>
      </c>
      <c r="C17" s="141"/>
      <c r="D17" s="141"/>
      <c r="E17" s="23" t="s">
        <v>12</v>
      </c>
      <c r="F17" s="185" t="s">
        <v>16</v>
      </c>
      <c r="G17" s="263" t="s">
        <v>20</v>
      </c>
      <c r="H17" s="266"/>
      <c r="I17" s="266"/>
      <c r="J17" s="266"/>
      <c r="K17" s="141"/>
      <c r="L17" s="141"/>
      <c r="M17" s="39" t="s">
        <v>133</v>
      </c>
      <c r="N17" s="39" t="s">
        <v>133</v>
      </c>
      <c r="O17" s="266"/>
      <c r="P17" s="266"/>
      <c r="Q17" s="266"/>
      <c r="R17" s="266"/>
    </row>
    <row r="18" spans="1:18" x14ac:dyDescent="0.25">
      <c r="A18" s="274" t="s">
        <v>4</v>
      </c>
      <c r="B18" s="275">
        <v>12</v>
      </c>
      <c r="C18" s="141"/>
      <c r="D18" s="141"/>
      <c r="E18" s="23" t="s">
        <v>12</v>
      </c>
      <c r="F18" s="185" t="s">
        <v>16</v>
      </c>
      <c r="G18" s="263" t="s">
        <v>20</v>
      </c>
      <c r="H18" s="266"/>
      <c r="I18" s="266"/>
      <c r="J18" s="266"/>
      <c r="K18" s="141"/>
      <c r="L18" s="141"/>
      <c r="M18" s="39" t="s">
        <v>133</v>
      </c>
      <c r="N18" s="39" t="s">
        <v>133</v>
      </c>
      <c r="O18" s="266"/>
      <c r="P18" s="266"/>
      <c r="Q18" s="266"/>
      <c r="R18" s="266"/>
    </row>
    <row r="19" spans="1:18" x14ac:dyDescent="0.25">
      <c r="A19" s="274" t="s">
        <v>5</v>
      </c>
      <c r="B19" s="275">
        <v>13</v>
      </c>
      <c r="C19" s="141"/>
      <c r="D19" s="141"/>
      <c r="E19" s="23" t="s">
        <v>12</v>
      </c>
      <c r="F19" s="185" t="s">
        <v>16</v>
      </c>
      <c r="G19" s="263" t="s">
        <v>20</v>
      </c>
      <c r="H19" s="266"/>
      <c r="I19" s="266"/>
      <c r="J19" s="266"/>
      <c r="K19" s="141"/>
      <c r="L19" s="141"/>
      <c r="M19" s="39" t="s">
        <v>133</v>
      </c>
      <c r="N19" s="39" t="s">
        <v>133</v>
      </c>
      <c r="O19" s="266"/>
      <c r="P19" s="266"/>
      <c r="Q19" s="266"/>
      <c r="R19" s="266"/>
    </row>
    <row r="20" spans="1:18" x14ac:dyDescent="0.25">
      <c r="A20" s="197" t="s">
        <v>0</v>
      </c>
      <c r="B20" s="198">
        <v>14</v>
      </c>
      <c r="C20" s="22" t="s">
        <v>12</v>
      </c>
      <c r="D20" s="22" t="s">
        <v>12</v>
      </c>
      <c r="E20" s="141"/>
      <c r="F20" s="185" t="s">
        <v>16</v>
      </c>
      <c r="G20" s="266"/>
      <c r="H20" s="266"/>
      <c r="I20" s="266"/>
      <c r="J20" s="266"/>
      <c r="K20" s="38" t="s">
        <v>12</v>
      </c>
      <c r="L20" s="38" t="s">
        <v>12</v>
      </c>
      <c r="M20" s="141"/>
      <c r="N20" s="141"/>
      <c r="O20" s="266"/>
      <c r="P20" s="266"/>
      <c r="Q20" s="266"/>
      <c r="R20" s="266"/>
    </row>
    <row r="21" spans="1:18" x14ac:dyDescent="0.25">
      <c r="A21" s="197" t="s">
        <v>62</v>
      </c>
      <c r="B21" s="198">
        <v>15</v>
      </c>
      <c r="C21" s="22" t="s">
        <v>12</v>
      </c>
      <c r="D21" s="22" t="s">
        <v>12</v>
      </c>
      <c r="E21" s="141"/>
      <c r="F21" s="185" t="s">
        <v>16</v>
      </c>
      <c r="G21" s="266"/>
      <c r="H21" s="266"/>
      <c r="I21" s="266"/>
      <c r="J21" s="266"/>
      <c r="K21" s="38" t="s">
        <v>12</v>
      </c>
      <c r="L21" s="38" t="s">
        <v>12</v>
      </c>
      <c r="M21" s="141"/>
      <c r="N21" s="141"/>
      <c r="O21" s="266"/>
      <c r="P21" s="266"/>
      <c r="Q21" s="266"/>
      <c r="R21" s="266"/>
    </row>
    <row r="22" spans="1:18" x14ac:dyDescent="0.25">
      <c r="A22" s="197" t="s">
        <v>63</v>
      </c>
      <c r="B22" s="198">
        <v>16</v>
      </c>
      <c r="C22" s="22" t="s">
        <v>12</v>
      </c>
      <c r="D22" s="22" t="s">
        <v>12</v>
      </c>
      <c r="E22" s="141"/>
      <c r="F22" s="185" t="s">
        <v>16</v>
      </c>
      <c r="G22" s="266"/>
      <c r="H22" s="266"/>
      <c r="I22" s="266"/>
      <c r="J22" s="266"/>
      <c r="K22" s="141"/>
      <c r="L22" s="141"/>
      <c r="M22" s="141"/>
      <c r="N22" s="141"/>
      <c r="O22" s="258" t="s">
        <v>36</v>
      </c>
      <c r="P22" s="261" t="s">
        <v>111</v>
      </c>
      <c r="Q22" s="266"/>
      <c r="R22" s="266"/>
    </row>
    <row r="23" spans="1:18" x14ac:dyDescent="0.25">
      <c r="A23" s="197" t="s">
        <v>2</v>
      </c>
      <c r="B23" s="198">
        <v>17</v>
      </c>
      <c r="C23" s="141"/>
      <c r="D23" s="141"/>
      <c r="E23" s="23" t="s">
        <v>12</v>
      </c>
      <c r="F23" s="185" t="s">
        <v>16</v>
      </c>
      <c r="G23" s="294" t="s">
        <v>19</v>
      </c>
      <c r="H23" s="266"/>
      <c r="I23" s="266"/>
      <c r="J23" s="266"/>
      <c r="K23" s="141"/>
      <c r="L23" s="141"/>
      <c r="M23" s="39" t="s">
        <v>133</v>
      </c>
      <c r="N23" s="39" t="s">
        <v>133</v>
      </c>
      <c r="O23" s="266"/>
      <c r="P23" s="266"/>
      <c r="Q23" s="266"/>
      <c r="R23" s="266"/>
    </row>
    <row r="24" spans="1:18" x14ac:dyDescent="0.25">
      <c r="A24" s="197" t="s">
        <v>3</v>
      </c>
      <c r="B24" s="198">
        <v>18</v>
      </c>
      <c r="C24" s="141"/>
      <c r="D24" s="141"/>
      <c r="E24" s="23" t="s">
        <v>12</v>
      </c>
      <c r="F24" s="185" t="s">
        <v>16</v>
      </c>
      <c r="G24" s="294" t="s">
        <v>19</v>
      </c>
      <c r="H24" s="266"/>
      <c r="I24" s="266"/>
      <c r="J24" s="266"/>
      <c r="K24" s="141"/>
      <c r="L24" s="141"/>
      <c r="M24" s="39" t="s">
        <v>133</v>
      </c>
      <c r="N24" s="39" t="s">
        <v>133</v>
      </c>
      <c r="O24" s="266"/>
      <c r="P24" s="266"/>
      <c r="Q24" s="266"/>
      <c r="R24" s="266"/>
    </row>
    <row r="25" spans="1:18" ht="15.75" x14ac:dyDescent="0.25">
      <c r="A25" s="274" t="s">
        <v>4</v>
      </c>
      <c r="B25" s="275">
        <v>19</v>
      </c>
      <c r="C25" s="141"/>
      <c r="D25" s="141"/>
      <c r="E25" s="141"/>
      <c r="F25" s="185" t="s">
        <v>16</v>
      </c>
      <c r="G25" s="263" t="s">
        <v>20</v>
      </c>
      <c r="H25" s="261" t="s">
        <v>18</v>
      </c>
      <c r="I25" s="182" t="s">
        <v>53</v>
      </c>
      <c r="J25" s="266"/>
      <c r="K25" s="38" t="s">
        <v>12</v>
      </c>
      <c r="L25" s="38" t="s">
        <v>12</v>
      </c>
      <c r="M25" s="141"/>
      <c r="N25" s="141"/>
      <c r="O25" s="266"/>
      <c r="P25" s="266"/>
      <c r="Q25" s="266"/>
      <c r="R25" s="266"/>
    </row>
    <row r="26" spans="1:18" ht="15.75" x14ac:dyDescent="0.25">
      <c r="A26" s="274" t="s">
        <v>5</v>
      </c>
      <c r="B26" s="275">
        <v>20</v>
      </c>
      <c r="C26" s="22" t="s">
        <v>12</v>
      </c>
      <c r="D26" s="22" t="s">
        <v>12</v>
      </c>
      <c r="E26" s="141"/>
      <c r="F26" s="185" t="s">
        <v>16</v>
      </c>
      <c r="G26" s="266"/>
      <c r="H26" s="266"/>
      <c r="I26" s="182" t="s">
        <v>53</v>
      </c>
      <c r="J26" s="266"/>
      <c r="K26" s="38" t="s">
        <v>12</v>
      </c>
      <c r="L26" s="38" t="s">
        <v>12</v>
      </c>
      <c r="M26" s="141"/>
      <c r="N26" s="141"/>
      <c r="O26" s="266"/>
      <c r="P26" s="266"/>
      <c r="Q26" s="266"/>
      <c r="R26" s="266"/>
    </row>
    <row r="27" spans="1:18" x14ac:dyDescent="0.25">
      <c r="A27" s="197" t="s">
        <v>0</v>
      </c>
      <c r="B27" s="198">
        <v>21</v>
      </c>
      <c r="C27" s="22" t="s">
        <v>12</v>
      </c>
      <c r="D27" s="22" t="s">
        <v>12</v>
      </c>
      <c r="E27" s="141"/>
      <c r="F27" s="185" t="s">
        <v>16</v>
      </c>
      <c r="G27" s="266"/>
      <c r="H27" s="266"/>
      <c r="I27" s="266"/>
      <c r="J27" s="266"/>
      <c r="K27" s="38" t="s">
        <v>12</v>
      </c>
      <c r="L27" s="38" t="s">
        <v>12</v>
      </c>
      <c r="M27" s="141"/>
      <c r="N27" s="141"/>
      <c r="O27" s="266"/>
      <c r="P27" s="266"/>
      <c r="Q27" s="266"/>
      <c r="R27" s="266"/>
    </row>
    <row r="28" spans="1:18" x14ac:dyDescent="0.25">
      <c r="A28" s="197" t="s">
        <v>62</v>
      </c>
      <c r="B28" s="198">
        <v>22</v>
      </c>
      <c r="C28" s="141"/>
      <c r="D28" s="141"/>
      <c r="E28" s="23" t="s">
        <v>12</v>
      </c>
      <c r="F28" s="185" t="s">
        <v>16</v>
      </c>
      <c r="G28" s="266"/>
      <c r="H28" s="263" t="s">
        <v>20</v>
      </c>
      <c r="I28" s="266"/>
      <c r="J28" s="266"/>
      <c r="K28" s="141"/>
      <c r="L28" s="141"/>
      <c r="M28" s="39" t="s">
        <v>133</v>
      </c>
      <c r="N28" s="39" t="s">
        <v>133</v>
      </c>
      <c r="O28" s="266"/>
      <c r="P28" s="266"/>
      <c r="Q28" s="266"/>
      <c r="R28" s="266"/>
    </row>
    <row r="29" spans="1:18" x14ac:dyDescent="0.25">
      <c r="A29" s="197" t="s">
        <v>63</v>
      </c>
      <c r="B29" s="198">
        <v>23</v>
      </c>
      <c r="C29" s="141"/>
      <c r="D29" s="141"/>
      <c r="E29" s="23" t="s">
        <v>12</v>
      </c>
      <c r="F29" s="185" t="s">
        <v>16</v>
      </c>
      <c r="G29" s="266"/>
      <c r="H29" s="263" t="s">
        <v>20</v>
      </c>
      <c r="I29" s="266"/>
      <c r="J29" s="266"/>
      <c r="K29" s="141"/>
      <c r="L29" s="141"/>
      <c r="M29" s="39" t="s">
        <v>133</v>
      </c>
      <c r="N29" s="39" t="s">
        <v>133</v>
      </c>
      <c r="O29" s="266"/>
      <c r="P29" s="266"/>
      <c r="Q29" s="266"/>
      <c r="R29" s="266"/>
    </row>
    <row r="30" spans="1:18" x14ac:dyDescent="0.25">
      <c r="A30" s="197" t="s">
        <v>2</v>
      </c>
      <c r="B30" s="198">
        <v>24</v>
      </c>
      <c r="C30" s="141"/>
      <c r="D30" s="141"/>
      <c r="E30" s="23" t="s">
        <v>12</v>
      </c>
      <c r="F30" s="185" t="s">
        <v>16</v>
      </c>
      <c r="G30" s="266"/>
      <c r="H30" s="261" t="s">
        <v>18</v>
      </c>
      <c r="I30" s="266"/>
      <c r="J30" s="266"/>
      <c r="K30" s="141"/>
      <c r="L30" s="141"/>
      <c r="M30" s="39" t="s">
        <v>133</v>
      </c>
      <c r="N30" s="39" t="s">
        <v>133</v>
      </c>
      <c r="O30" s="266"/>
      <c r="P30" s="266"/>
      <c r="Q30" s="266"/>
      <c r="R30" s="266"/>
    </row>
    <row r="31" spans="1:18" ht="15.75" x14ac:dyDescent="0.25">
      <c r="A31" s="197" t="s">
        <v>3</v>
      </c>
      <c r="B31" s="198">
        <v>25</v>
      </c>
      <c r="C31" s="22" t="s">
        <v>12</v>
      </c>
      <c r="D31" s="182" t="s">
        <v>15</v>
      </c>
      <c r="E31" s="141"/>
      <c r="F31" s="185" t="s">
        <v>16</v>
      </c>
      <c r="G31" s="294" t="s">
        <v>19</v>
      </c>
      <c r="H31" s="266"/>
      <c r="I31" s="266"/>
      <c r="J31" s="266"/>
      <c r="K31" s="38" t="s">
        <v>12</v>
      </c>
      <c r="L31" s="38" t="s">
        <v>12</v>
      </c>
      <c r="M31" s="141"/>
      <c r="N31" s="141"/>
      <c r="O31" s="266"/>
      <c r="P31" s="266"/>
      <c r="Q31" s="266"/>
      <c r="R31" s="266"/>
    </row>
    <row r="32" spans="1:18" ht="15.75" x14ac:dyDescent="0.25">
      <c r="A32" s="283" t="s">
        <v>4</v>
      </c>
      <c r="B32" s="275">
        <v>26</v>
      </c>
      <c r="C32" s="22" t="s">
        <v>12</v>
      </c>
      <c r="D32" s="182" t="s">
        <v>15</v>
      </c>
      <c r="E32" s="141"/>
      <c r="F32" s="185" t="s">
        <v>16</v>
      </c>
      <c r="G32" s="294" t="s">
        <v>19</v>
      </c>
      <c r="H32" s="266"/>
      <c r="I32" s="266"/>
      <c r="J32" s="182" t="s">
        <v>57</v>
      </c>
      <c r="K32" s="38" t="s">
        <v>12</v>
      </c>
      <c r="L32" s="38" t="s">
        <v>12</v>
      </c>
      <c r="M32" s="141"/>
      <c r="N32" s="141"/>
      <c r="O32" s="266"/>
      <c r="P32" s="266"/>
      <c r="Q32" s="266"/>
      <c r="R32" s="266"/>
    </row>
    <row r="33" spans="1:18" ht="15.75" x14ac:dyDescent="0.25">
      <c r="A33" s="274" t="s">
        <v>5</v>
      </c>
      <c r="B33" s="275">
        <v>27</v>
      </c>
      <c r="C33" s="22" t="s">
        <v>12</v>
      </c>
      <c r="D33" s="22" t="s">
        <v>12</v>
      </c>
      <c r="E33" s="141"/>
      <c r="F33" s="185" t="s">
        <v>16</v>
      </c>
      <c r="G33" s="266"/>
      <c r="H33" s="266"/>
      <c r="I33" s="266"/>
      <c r="J33" s="182" t="s">
        <v>57</v>
      </c>
      <c r="K33" s="141"/>
      <c r="L33" s="141"/>
      <c r="M33" s="141"/>
      <c r="N33" s="141"/>
      <c r="O33" s="258" t="s">
        <v>36</v>
      </c>
      <c r="P33" s="263" t="s">
        <v>20</v>
      </c>
      <c r="Q33" s="266"/>
      <c r="R33" s="266"/>
    </row>
    <row r="34" spans="1:18" ht="15.75" x14ac:dyDescent="0.25">
      <c r="A34" s="197" t="s">
        <v>0</v>
      </c>
      <c r="B34" s="196">
        <v>28</v>
      </c>
      <c r="C34" s="141"/>
      <c r="D34" s="141"/>
      <c r="E34" s="23" t="s">
        <v>12</v>
      </c>
      <c r="F34" s="185" t="s">
        <v>16</v>
      </c>
      <c r="G34" s="294" t="s">
        <v>19</v>
      </c>
      <c r="H34" s="266"/>
      <c r="I34" s="266"/>
      <c r="J34" s="182" t="s">
        <v>57</v>
      </c>
      <c r="K34" s="141"/>
      <c r="L34" s="141"/>
      <c r="M34" s="39" t="s">
        <v>133</v>
      </c>
      <c r="N34" s="39" t="s">
        <v>133</v>
      </c>
      <c r="O34" s="266"/>
      <c r="P34" s="266"/>
      <c r="Q34" s="266"/>
      <c r="R34" s="266"/>
    </row>
    <row r="35" spans="1:18" ht="15.75" x14ac:dyDescent="0.25">
      <c r="A35" s="197" t="s">
        <v>62</v>
      </c>
      <c r="B35" s="198">
        <v>29</v>
      </c>
      <c r="C35" s="141"/>
      <c r="D35" s="141"/>
      <c r="E35" s="23" t="s">
        <v>12</v>
      </c>
      <c r="F35" s="185" t="s">
        <v>16</v>
      </c>
      <c r="G35" s="294" t="s">
        <v>19</v>
      </c>
      <c r="H35" s="266"/>
      <c r="I35" s="266"/>
      <c r="J35" s="182" t="s">
        <v>57</v>
      </c>
      <c r="K35" s="141"/>
      <c r="L35" s="141"/>
      <c r="M35" s="39" t="s">
        <v>133</v>
      </c>
      <c r="N35" s="39" t="s">
        <v>133</v>
      </c>
      <c r="O35" s="266"/>
      <c r="P35" s="266"/>
      <c r="Q35" s="266"/>
      <c r="R35" s="266"/>
    </row>
    <row r="36" spans="1:18" ht="15.75" x14ac:dyDescent="0.25">
      <c r="A36" s="197" t="s">
        <v>63</v>
      </c>
      <c r="B36" s="198">
        <v>30</v>
      </c>
      <c r="C36" s="141"/>
      <c r="D36" s="141"/>
      <c r="E36" s="141"/>
      <c r="F36" s="185" t="s">
        <v>16</v>
      </c>
      <c r="G36" s="263" t="s">
        <v>20</v>
      </c>
      <c r="H36" s="261" t="s">
        <v>18</v>
      </c>
      <c r="I36" s="266"/>
      <c r="J36" s="182" t="s">
        <v>57</v>
      </c>
      <c r="K36" s="38" t="s">
        <v>12</v>
      </c>
      <c r="L36" s="38" t="s">
        <v>12</v>
      </c>
      <c r="M36" s="266"/>
      <c r="N36" s="266"/>
      <c r="O36" s="266"/>
      <c r="P36" s="266"/>
      <c r="Q36" s="266"/>
      <c r="R36" s="266"/>
    </row>
    <row r="37" spans="1:18" ht="15.75" thickBot="1" x14ac:dyDescent="0.3">
      <c r="A37" s="205"/>
      <c r="B37" s="206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</row>
    <row r="38" spans="1:18" x14ac:dyDescent="0.25">
      <c r="A38" s="194"/>
      <c r="B38" s="194"/>
      <c r="C38" s="194"/>
      <c r="D38" s="194"/>
      <c r="E38" s="194"/>
      <c r="F38" s="194"/>
      <c r="G38" s="194"/>
      <c r="H38" s="266"/>
      <c r="I38" s="194"/>
      <c r="J38" s="194"/>
      <c r="K38" s="194"/>
      <c r="L38" s="194"/>
      <c r="M38" s="194"/>
      <c r="N38" s="194"/>
      <c r="O38" s="170"/>
      <c r="P38" s="170"/>
      <c r="Q38" s="194"/>
      <c r="R38" s="194"/>
    </row>
    <row r="39" spans="1:18" x14ac:dyDescent="0.25">
      <c r="A39" s="126"/>
      <c r="B39" s="126"/>
      <c r="C39" s="431" t="s">
        <v>29</v>
      </c>
      <c r="D39" s="431"/>
      <c r="E39" s="36" t="s">
        <v>19</v>
      </c>
      <c r="F39" s="36" t="s">
        <v>18</v>
      </c>
      <c r="G39" s="244" t="s">
        <v>20</v>
      </c>
      <c r="H39" s="244" t="s">
        <v>28</v>
      </c>
      <c r="I39" s="244" t="s">
        <v>36</v>
      </c>
      <c r="J39" s="194"/>
      <c r="K39" s="295" t="s">
        <v>145</v>
      </c>
      <c r="L39" s="194"/>
      <c r="M39" s="194"/>
      <c r="N39" s="194"/>
      <c r="O39" s="170"/>
      <c r="P39" s="170"/>
      <c r="Q39" s="194"/>
      <c r="R39" s="194"/>
    </row>
    <row r="40" spans="1:18" x14ac:dyDescent="0.25">
      <c r="A40" s="126"/>
      <c r="B40" s="126"/>
      <c r="C40" s="406" t="s">
        <v>68</v>
      </c>
      <c r="D40" s="406"/>
      <c r="E40" s="134" t="s">
        <v>57</v>
      </c>
      <c r="F40" s="134" t="s">
        <v>21</v>
      </c>
      <c r="G40" s="194"/>
      <c r="H40" s="194"/>
      <c r="I40" s="194"/>
      <c r="J40" s="194"/>
      <c r="K40" s="194"/>
      <c r="L40" s="194"/>
      <c r="M40" s="194"/>
      <c r="N40" s="194"/>
      <c r="O40" s="170"/>
      <c r="P40" s="170"/>
      <c r="Q40" s="194"/>
      <c r="R40" s="194"/>
    </row>
    <row r="41" spans="1:18" x14ac:dyDescent="0.25">
      <c r="A41" s="126"/>
      <c r="B41" s="126"/>
      <c r="C41" s="194"/>
      <c r="D41" s="194"/>
      <c r="E41" s="194"/>
      <c r="F41" s="194"/>
      <c r="G41" s="33"/>
      <c r="H41" s="33"/>
      <c r="I41" s="194"/>
      <c r="J41" s="33"/>
      <c r="K41" s="33"/>
      <c r="L41" s="33"/>
      <c r="M41" s="33"/>
      <c r="N41" s="33"/>
      <c r="O41" s="170"/>
      <c r="P41" s="170"/>
      <c r="Q41" s="194"/>
      <c r="R41" s="194"/>
    </row>
    <row r="42" spans="1:18" ht="15.75" x14ac:dyDescent="0.25">
      <c r="A42" s="130"/>
      <c r="B42" s="130"/>
      <c r="C42" s="185" t="s">
        <v>16</v>
      </c>
      <c r="D42" s="194"/>
      <c r="E42" s="194"/>
      <c r="F42" s="190" t="s">
        <v>142</v>
      </c>
      <c r="G42" s="191"/>
      <c r="H42" s="192"/>
      <c r="I42" s="194"/>
      <c r="J42" s="190" t="s">
        <v>143</v>
      </c>
      <c r="K42" s="191"/>
      <c r="L42" s="192"/>
      <c r="M42" s="194"/>
      <c r="N42" s="194"/>
      <c r="O42" s="170"/>
      <c r="P42" s="170"/>
      <c r="Q42" s="194"/>
      <c r="R42" s="194"/>
    </row>
    <row r="43" spans="1:18" x14ac:dyDescent="0.25">
      <c r="A43" s="130"/>
      <c r="B43" s="130"/>
      <c r="C43" s="245" t="s">
        <v>32</v>
      </c>
      <c r="D43" s="194"/>
      <c r="E43" s="194"/>
      <c r="F43" s="194"/>
      <c r="G43" s="194"/>
      <c r="H43" s="19"/>
      <c r="I43" s="194"/>
      <c r="J43" s="194"/>
      <c r="K43" s="194"/>
      <c r="L43" s="194"/>
      <c r="M43" s="194"/>
      <c r="N43" s="194"/>
      <c r="O43" s="170"/>
      <c r="P43" s="170"/>
      <c r="Q43" s="194"/>
      <c r="R43" s="194"/>
    </row>
    <row r="44" spans="1:18" ht="15.75" x14ac:dyDescent="0.25">
      <c r="A44" s="130"/>
      <c r="B44" s="130"/>
      <c r="C44" s="182" t="s">
        <v>15</v>
      </c>
      <c r="D44" s="190" t="s">
        <v>71</v>
      </c>
      <c r="E44" s="191"/>
      <c r="F44" s="192"/>
      <c r="G44" s="194"/>
      <c r="H44" s="194"/>
      <c r="I44" s="126"/>
      <c r="J44" s="190" t="s">
        <v>144</v>
      </c>
      <c r="K44" s="191"/>
      <c r="L44" s="192"/>
      <c r="M44" s="194"/>
      <c r="N44" s="194"/>
      <c r="O44" s="170"/>
      <c r="P44" s="170"/>
      <c r="Q44" s="194"/>
      <c r="R44" s="194"/>
    </row>
    <row r="45" spans="1:18" x14ac:dyDescent="0.25">
      <c r="A45" s="130"/>
      <c r="B45" s="130"/>
      <c r="C45" s="181" t="s">
        <v>69</v>
      </c>
      <c r="D45" s="186" t="s">
        <v>73</v>
      </c>
      <c r="E45" s="186"/>
      <c r="F45" s="187"/>
      <c r="G45" s="194"/>
      <c r="H45" s="170"/>
      <c r="I45" s="170"/>
      <c r="J45" s="194"/>
      <c r="K45" s="194"/>
      <c r="L45" s="194"/>
      <c r="M45" s="194"/>
      <c r="N45" s="194"/>
      <c r="O45" s="170"/>
      <c r="P45" s="170"/>
      <c r="Q45" s="194"/>
      <c r="R45" s="194"/>
    </row>
    <row r="46" spans="1:18" x14ac:dyDescent="0.25">
      <c r="A46" s="130"/>
      <c r="B46" s="130"/>
      <c r="C46" s="183" t="s">
        <v>70</v>
      </c>
      <c r="D46" s="188" t="s">
        <v>74</v>
      </c>
      <c r="E46" s="188"/>
      <c r="F46" s="189"/>
      <c r="G46" s="194"/>
      <c r="H46" s="194"/>
      <c r="I46" s="194"/>
      <c r="J46" s="194"/>
      <c r="K46" s="194"/>
      <c r="L46" s="194"/>
      <c r="M46" s="194"/>
      <c r="N46" s="194"/>
      <c r="O46" s="170"/>
      <c r="P46" s="170"/>
      <c r="Q46" s="194"/>
      <c r="R46" s="194"/>
    </row>
  </sheetData>
  <mergeCells count="11">
    <mergeCell ref="C39:D39"/>
    <mergeCell ref="C40:D40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1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1:S46"/>
  <sheetViews>
    <sheetView topLeftCell="A3" zoomScaleNormal="100" workbookViewId="0">
      <selection activeCell="S22" sqref="S22"/>
    </sheetView>
  </sheetViews>
  <sheetFormatPr baseColWidth="10" defaultRowHeight="15" x14ac:dyDescent="0.25"/>
  <cols>
    <col min="1" max="2" width="3.5703125" customWidth="1"/>
    <col min="3" max="18" width="12.7109375" customWidth="1"/>
  </cols>
  <sheetData>
    <row r="1" spans="1:19" x14ac:dyDescent="0.25">
      <c r="A1" s="130"/>
      <c r="B1" s="130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70"/>
      <c r="P1" s="170"/>
      <c r="Q1" s="194"/>
      <c r="R1" s="194"/>
    </row>
    <row r="2" spans="1:19" ht="46.5" x14ac:dyDescent="0.25">
      <c r="A2" s="404" t="s">
        <v>110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</row>
    <row r="3" spans="1:19" ht="29.25" thickBot="1" x14ac:dyDescent="0.3">
      <c r="A3" s="125"/>
      <c r="B3" s="125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170"/>
      <c r="P3" s="170"/>
      <c r="Q3" s="194"/>
      <c r="R3" s="194"/>
    </row>
    <row r="4" spans="1:19" ht="24" thickBot="1" x14ac:dyDescent="0.3">
      <c r="A4" s="125"/>
      <c r="B4" s="125"/>
      <c r="C4" s="415" t="s">
        <v>118</v>
      </c>
      <c r="D4" s="416"/>
      <c r="E4" s="416"/>
      <c r="F4" s="416"/>
      <c r="G4" s="416"/>
      <c r="H4" s="416"/>
      <c r="I4" s="416"/>
      <c r="J4" s="572"/>
      <c r="K4" s="575" t="s">
        <v>119</v>
      </c>
      <c r="L4" s="417"/>
      <c r="M4" s="417"/>
      <c r="N4" s="417"/>
      <c r="O4" s="417"/>
      <c r="P4" s="417"/>
      <c r="Q4" s="417"/>
      <c r="R4" s="418"/>
    </row>
    <row r="5" spans="1:19" x14ac:dyDescent="0.25">
      <c r="A5" s="125"/>
      <c r="B5" s="125"/>
      <c r="C5" s="419" t="s">
        <v>44</v>
      </c>
      <c r="D5" s="420"/>
      <c r="E5" s="420"/>
      <c r="F5" s="421"/>
      <c r="G5" s="422" t="s">
        <v>67</v>
      </c>
      <c r="H5" s="423"/>
      <c r="I5" s="424" t="s">
        <v>68</v>
      </c>
      <c r="J5" s="425"/>
      <c r="K5" s="426" t="s">
        <v>46</v>
      </c>
      <c r="L5" s="427"/>
      <c r="M5" s="427"/>
      <c r="N5" s="428"/>
      <c r="O5" s="429" t="s">
        <v>67</v>
      </c>
      <c r="P5" s="430"/>
      <c r="Q5" s="424" t="s">
        <v>68</v>
      </c>
      <c r="R5" s="425"/>
    </row>
    <row r="6" spans="1:19" x14ac:dyDescent="0.25">
      <c r="A6" s="125"/>
      <c r="B6" s="125"/>
      <c r="C6" s="253" t="s">
        <v>21</v>
      </c>
      <c r="D6" s="251" t="s">
        <v>11</v>
      </c>
      <c r="E6" s="252" t="s">
        <v>10</v>
      </c>
      <c r="F6" s="271" t="s">
        <v>17</v>
      </c>
      <c r="G6" s="266"/>
      <c r="H6" s="138"/>
      <c r="I6" s="269" t="s">
        <v>21</v>
      </c>
      <c r="J6" s="270" t="s">
        <v>57</v>
      </c>
      <c r="K6" s="264" t="s">
        <v>7</v>
      </c>
      <c r="L6" s="40" t="s">
        <v>8</v>
      </c>
      <c r="M6" s="42" t="s">
        <v>9</v>
      </c>
      <c r="N6" s="265" t="s">
        <v>14</v>
      </c>
      <c r="O6" s="141"/>
      <c r="P6" s="141"/>
      <c r="Q6" s="152"/>
      <c r="R6" s="138"/>
      <c r="S6" s="260" t="s">
        <v>19</v>
      </c>
    </row>
    <row r="7" spans="1:19" ht="15.75" x14ac:dyDescent="0.25">
      <c r="A7" s="197" t="s">
        <v>62</v>
      </c>
      <c r="B7" s="198">
        <v>1</v>
      </c>
      <c r="C7" s="141"/>
      <c r="D7" s="141"/>
      <c r="E7" s="141"/>
      <c r="F7" s="141"/>
      <c r="G7" s="141"/>
      <c r="H7" s="141"/>
      <c r="I7" s="141"/>
      <c r="J7" s="182" t="s">
        <v>15</v>
      </c>
      <c r="K7" s="141"/>
      <c r="L7" s="141"/>
      <c r="M7" s="141"/>
      <c r="N7" s="141"/>
      <c r="O7" s="141"/>
      <c r="P7" s="141"/>
      <c r="Q7" s="152"/>
      <c r="R7" s="138"/>
      <c r="S7" s="261" t="s">
        <v>18</v>
      </c>
    </row>
    <row r="8" spans="1:19" ht="15.75" x14ac:dyDescent="0.25">
      <c r="A8" s="197" t="s">
        <v>63</v>
      </c>
      <c r="B8" s="198">
        <v>2</v>
      </c>
      <c r="C8" s="141"/>
      <c r="D8" s="141"/>
      <c r="E8" s="141"/>
      <c r="F8" s="141"/>
      <c r="G8" s="141"/>
      <c r="H8" s="141"/>
      <c r="I8" s="141"/>
      <c r="J8" s="182" t="s">
        <v>15</v>
      </c>
      <c r="K8" s="141"/>
      <c r="L8" s="141"/>
      <c r="M8" s="141"/>
      <c r="N8" s="141"/>
      <c r="O8" s="141"/>
      <c r="P8" s="141"/>
      <c r="Q8" s="152"/>
      <c r="R8" s="138"/>
      <c r="S8" s="263" t="s">
        <v>20</v>
      </c>
    </row>
    <row r="9" spans="1:19" ht="15.75" x14ac:dyDescent="0.25">
      <c r="A9" s="197" t="s">
        <v>146</v>
      </c>
      <c r="B9" s="198">
        <v>3</v>
      </c>
      <c r="C9" s="141"/>
      <c r="D9" s="141"/>
      <c r="E9" s="141"/>
      <c r="F9" s="141"/>
      <c r="G9" s="141"/>
      <c r="H9" s="141"/>
      <c r="I9" s="141"/>
      <c r="J9" s="182" t="s">
        <v>15</v>
      </c>
      <c r="K9" s="141"/>
      <c r="L9" s="141"/>
      <c r="M9" s="141"/>
      <c r="N9" s="141"/>
      <c r="O9" s="141"/>
      <c r="P9" s="141"/>
      <c r="Q9" s="152"/>
      <c r="R9" s="138"/>
      <c r="S9" s="260" t="s">
        <v>19</v>
      </c>
    </row>
    <row r="10" spans="1:19" ht="15.75" x14ac:dyDescent="0.25">
      <c r="A10" s="197" t="s">
        <v>65</v>
      </c>
      <c r="B10" s="198">
        <v>4</v>
      </c>
      <c r="C10" s="141"/>
      <c r="D10" s="141"/>
      <c r="E10" s="141"/>
      <c r="F10" s="141"/>
      <c r="G10" s="141"/>
      <c r="H10" s="141"/>
      <c r="I10" s="141"/>
      <c r="J10" s="182" t="s">
        <v>15</v>
      </c>
      <c r="K10" s="141"/>
      <c r="L10" s="141"/>
      <c r="M10" s="141"/>
      <c r="N10" s="141"/>
      <c r="O10" s="141"/>
      <c r="P10" s="141"/>
      <c r="Q10" s="152"/>
      <c r="R10" s="138"/>
      <c r="S10" s="270" t="s">
        <v>57</v>
      </c>
    </row>
    <row r="11" spans="1:19" x14ac:dyDescent="0.25">
      <c r="A11" s="274" t="s">
        <v>66</v>
      </c>
      <c r="B11" s="275">
        <v>5</v>
      </c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1"/>
      <c r="N11" s="141"/>
      <c r="O11" s="141"/>
      <c r="P11" s="141"/>
      <c r="Q11" s="152"/>
      <c r="R11" s="138"/>
      <c r="S11" s="161" t="s">
        <v>12</v>
      </c>
    </row>
    <row r="12" spans="1:19" x14ac:dyDescent="0.25">
      <c r="A12" s="274" t="s">
        <v>60</v>
      </c>
      <c r="B12" s="275">
        <v>6</v>
      </c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52"/>
      <c r="R12" s="138"/>
      <c r="S12" s="39" t="s">
        <v>12</v>
      </c>
    </row>
    <row r="13" spans="1:19" x14ac:dyDescent="0.25">
      <c r="A13" s="197" t="s">
        <v>0</v>
      </c>
      <c r="B13" s="198">
        <v>7</v>
      </c>
      <c r="C13" s="141"/>
      <c r="D13" s="141"/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41"/>
      <c r="P13" s="141"/>
      <c r="Q13" s="152"/>
      <c r="R13" s="138"/>
      <c r="S13" s="23" t="s">
        <v>12</v>
      </c>
    </row>
    <row r="14" spans="1:19" x14ac:dyDescent="0.25">
      <c r="A14" s="197" t="s">
        <v>62</v>
      </c>
      <c r="B14" s="198">
        <v>8</v>
      </c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52"/>
      <c r="R14" s="138"/>
    </row>
    <row r="15" spans="1:19" x14ac:dyDescent="0.25">
      <c r="A15" s="197" t="s">
        <v>63</v>
      </c>
      <c r="B15" s="198">
        <v>9</v>
      </c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</row>
    <row r="16" spans="1:19" x14ac:dyDescent="0.25">
      <c r="A16" s="197" t="s">
        <v>146</v>
      </c>
      <c r="B16" s="198">
        <v>10</v>
      </c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</row>
    <row r="17" spans="1:18" x14ac:dyDescent="0.25">
      <c r="A17" s="197" t="s">
        <v>65</v>
      </c>
      <c r="B17" s="198">
        <v>11</v>
      </c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</row>
    <row r="18" spans="1:18" x14ac:dyDescent="0.25">
      <c r="A18" s="274" t="s">
        <v>66</v>
      </c>
      <c r="B18" s="275">
        <v>12</v>
      </c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</row>
    <row r="19" spans="1:18" x14ac:dyDescent="0.25">
      <c r="A19" s="274" t="s">
        <v>60</v>
      </c>
      <c r="B19" s="275">
        <v>13</v>
      </c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</row>
    <row r="20" spans="1:18" x14ac:dyDescent="0.25">
      <c r="A20" s="197" t="s">
        <v>0</v>
      </c>
      <c r="B20" s="198">
        <v>14</v>
      </c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</row>
    <row r="21" spans="1:18" x14ac:dyDescent="0.25">
      <c r="A21" s="197" t="s">
        <v>62</v>
      </c>
      <c r="B21" s="198">
        <v>15</v>
      </c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</row>
    <row r="22" spans="1:18" x14ac:dyDescent="0.25">
      <c r="A22" s="197" t="s">
        <v>63</v>
      </c>
      <c r="B22" s="198">
        <v>16</v>
      </c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</row>
    <row r="23" spans="1:18" x14ac:dyDescent="0.25">
      <c r="A23" s="197" t="s">
        <v>146</v>
      </c>
      <c r="B23" s="198">
        <v>17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</row>
    <row r="24" spans="1:18" x14ac:dyDescent="0.25">
      <c r="A24" s="197" t="s">
        <v>65</v>
      </c>
      <c r="B24" s="198">
        <v>18</v>
      </c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</row>
    <row r="25" spans="1:18" x14ac:dyDescent="0.25">
      <c r="A25" s="274" t="s">
        <v>66</v>
      </c>
      <c r="B25" s="275">
        <v>19</v>
      </c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</row>
    <row r="26" spans="1:18" x14ac:dyDescent="0.25">
      <c r="A26" s="274" t="s">
        <v>60</v>
      </c>
      <c r="B26" s="275">
        <v>20</v>
      </c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52"/>
      <c r="R26" s="138"/>
    </row>
    <row r="27" spans="1:18" x14ac:dyDescent="0.25">
      <c r="A27" s="197" t="s">
        <v>0</v>
      </c>
      <c r="B27" s="198">
        <v>21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52"/>
      <c r="R27" s="138"/>
    </row>
    <row r="28" spans="1:18" x14ac:dyDescent="0.25">
      <c r="A28" s="197" t="s">
        <v>62</v>
      </c>
      <c r="B28" s="198">
        <v>22</v>
      </c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52"/>
      <c r="R28" s="138"/>
    </row>
    <row r="29" spans="1:18" x14ac:dyDescent="0.25">
      <c r="A29" s="197" t="s">
        <v>63</v>
      </c>
      <c r="B29" s="198">
        <v>23</v>
      </c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52"/>
      <c r="R29" s="138"/>
    </row>
    <row r="30" spans="1:18" x14ac:dyDescent="0.25">
      <c r="A30" s="197" t="s">
        <v>146</v>
      </c>
      <c r="B30" s="198">
        <v>24</v>
      </c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52"/>
      <c r="R30" s="138"/>
    </row>
    <row r="31" spans="1:18" x14ac:dyDescent="0.25">
      <c r="A31" s="197" t="s">
        <v>65</v>
      </c>
      <c r="B31" s="198">
        <v>25</v>
      </c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52"/>
      <c r="R31" s="138"/>
    </row>
    <row r="32" spans="1:18" x14ac:dyDescent="0.25">
      <c r="A32" s="283" t="s">
        <v>66</v>
      </c>
      <c r="B32" s="275">
        <v>26</v>
      </c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52"/>
      <c r="R32" s="138"/>
    </row>
    <row r="33" spans="1:18" x14ac:dyDescent="0.25">
      <c r="A33" s="274" t="s">
        <v>60</v>
      </c>
      <c r="B33" s="275">
        <v>27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52"/>
      <c r="R33" s="138"/>
    </row>
    <row r="34" spans="1:18" x14ac:dyDescent="0.25">
      <c r="A34" s="197" t="s">
        <v>0</v>
      </c>
      <c r="B34" s="196">
        <v>28</v>
      </c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52"/>
      <c r="R34" s="138"/>
    </row>
    <row r="35" spans="1:18" x14ac:dyDescent="0.25">
      <c r="A35" s="197" t="s">
        <v>62</v>
      </c>
      <c r="B35" s="198">
        <v>29</v>
      </c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52"/>
      <c r="R35" s="138"/>
    </row>
    <row r="36" spans="1:18" x14ac:dyDescent="0.25">
      <c r="A36" s="197" t="s">
        <v>63</v>
      </c>
      <c r="B36" s="198">
        <v>30</v>
      </c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52"/>
      <c r="R36" s="138"/>
    </row>
    <row r="37" spans="1:18" x14ac:dyDescent="0.25">
      <c r="A37" s="197"/>
      <c r="B37" s="198"/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</row>
    <row r="38" spans="1:18" x14ac:dyDescent="0.25">
      <c r="A38" s="194"/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70"/>
      <c r="P38" s="170"/>
      <c r="Q38" s="194"/>
      <c r="R38" s="194"/>
    </row>
    <row r="39" spans="1:18" x14ac:dyDescent="0.25">
      <c r="A39" s="126"/>
      <c r="B39" s="126"/>
      <c r="C39" s="374" t="s">
        <v>29</v>
      </c>
      <c r="D39" s="374"/>
      <c r="E39" s="36" t="s">
        <v>19</v>
      </c>
      <c r="F39" s="36" t="s">
        <v>18</v>
      </c>
      <c r="G39" s="244" t="s">
        <v>20</v>
      </c>
      <c r="H39" s="244" t="s">
        <v>28</v>
      </c>
      <c r="I39" s="244" t="s">
        <v>36</v>
      </c>
      <c r="J39" s="194"/>
      <c r="K39" s="194"/>
      <c r="L39" s="194"/>
      <c r="M39" s="194"/>
      <c r="N39" s="194"/>
      <c r="O39" s="170"/>
      <c r="P39" s="170"/>
      <c r="Q39" s="194"/>
      <c r="R39" s="194"/>
    </row>
    <row r="40" spans="1:18" x14ac:dyDescent="0.25">
      <c r="A40" s="126"/>
      <c r="B40" s="126"/>
      <c r="C40" s="406" t="s">
        <v>68</v>
      </c>
      <c r="D40" s="406"/>
      <c r="E40" s="134" t="s">
        <v>57</v>
      </c>
      <c r="F40" s="134" t="s">
        <v>21</v>
      </c>
      <c r="G40" s="194"/>
      <c r="H40" s="194"/>
      <c r="I40" s="194"/>
      <c r="J40" s="194"/>
      <c r="K40" s="194"/>
      <c r="L40" s="194"/>
      <c r="M40" s="194"/>
      <c r="N40" s="194"/>
      <c r="O40" s="170"/>
      <c r="P40" s="170"/>
      <c r="Q40" s="194"/>
      <c r="R40" s="194"/>
    </row>
    <row r="41" spans="1:18" x14ac:dyDescent="0.25">
      <c r="A41" s="126"/>
      <c r="B41" s="126"/>
      <c r="C41" s="194"/>
      <c r="D41" s="194"/>
      <c r="E41" s="194"/>
      <c r="F41" s="194"/>
      <c r="G41" s="194"/>
      <c r="H41" s="194"/>
      <c r="I41" s="194"/>
      <c r="J41" s="33"/>
      <c r="K41" s="33"/>
      <c r="L41" s="33"/>
      <c r="M41" s="33"/>
      <c r="N41" s="33"/>
      <c r="O41" s="170"/>
      <c r="P41" s="170"/>
      <c r="Q41" s="194"/>
      <c r="R41" s="194"/>
    </row>
    <row r="42" spans="1:18" x14ac:dyDescent="0.25">
      <c r="A42" s="130"/>
      <c r="B42" s="130"/>
      <c r="C42" s="185" t="s">
        <v>16</v>
      </c>
      <c r="D42" s="194"/>
      <c r="E42" s="194"/>
      <c r="F42" s="194"/>
      <c r="G42" s="194" t="s">
        <v>141</v>
      </c>
      <c r="H42" s="194"/>
      <c r="I42" s="194"/>
      <c r="J42" s="194"/>
      <c r="K42" s="194"/>
      <c r="L42" s="194"/>
      <c r="M42" s="194"/>
      <c r="N42" s="194"/>
      <c r="O42" s="170"/>
      <c r="P42" s="170"/>
      <c r="Q42" s="194"/>
      <c r="R42" s="194"/>
    </row>
    <row r="43" spans="1:18" x14ac:dyDescent="0.25">
      <c r="A43" s="130"/>
      <c r="B43" s="130"/>
      <c r="C43" s="245" t="s">
        <v>32</v>
      </c>
      <c r="D43" s="194"/>
      <c r="E43" s="194"/>
      <c r="F43" s="194"/>
      <c r="G43" s="19"/>
      <c r="H43" s="19"/>
      <c r="I43" s="194"/>
      <c r="J43" s="194"/>
      <c r="K43" s="194"/>
      <c r="L43" s="194"/>
      <c r="M43" s="194"/>
      <c r="N43" s="194"/>
      <c r="O43" s="170"/>
      <c r="P43" s="170"/>
      <c r="Q43" s="194"/>
      <c r="R43" s="194"/>
    </row>
    <row r="44" spans="1:18" ht="15.75" x14ac:dyDescent="0.25">
      <c r="A44" s="130"/>
      <c r="B44" s="130"/>
      <c r="C44" s="182" t="s">
        <v>15</v>
      </c>
      <c r="D44" s="190" t="s">
        <v>71</v>
      </c>
      <c r="E44" s="191"/>
      <c r="F44" s="192"/>
      <c r="G44" s="194"/>
      <c r="H44" s="194"/>
      <c r="I44" s="126"/>
      <c r="J44" s="194"/>
      <c r="K44" s="194"/>
      <c r="L44" s="194"/>
      <c r="M44" s="194"/>
      <c r="N44" s="194"/>
      <c r="O44" s="170"/>
      <c r="P44" s="170"/>
      <c r="Q44" s="194"/>
      <c r="R44" s="194"/>
    </row>
    <row r="45" spans="1:18" x14ac:dyDescent="0.25">
      <c r="A45" s="130"/>
      <c r="B45" s="130"/>
      <c r="C45" s="181" t="s">
        <v>69</v>
      </c>
      <c r="D45" s="186" t="s">
        <v>73</v>
      </c>
      <c r="E45" s="186"/>
      <c r="F45" s="187"/>
      <c r="G45" s="194"/>
      <c r="H45" s="170"/>
      <c r="I45" s="170"/>
      <c r="J45" s="194"/>
      <c r="K45" s="194"/>
      <c r="L45" s="194"/>
      <c r="M45" s="194"/>
      <c r="N45" s="194"/>
      <c r="O45" s="170"/>
      <c r="P45" s="170"/>
      <c r="Q45" s="194"/>
      <c r="R45" s="194"/>
    </row>
    <row r="46" spans="1:18" x14ac:dyDescent="0.25">
      <c r="A46" s="130"/>
      <c r="B46" s="130"/>
      <c r="C46" s="183" t="s">
        <v>70</v>
      </c>
      <c r="D46" s="188" t="s">
        <v>74</v>
      </c>
      <c r="E46" s="188"/>
      <c r="F46" s="189"/>
      <c r="G46" s="194"/>
      <c r="H46" s="194"/>
      <c r="I46" s="194"/>
      <c r="J46" s="194"/>
      <c r="K46" s="194"/>
      <c r="L46" s="194"/>
      <c r="M46" s="194"/>
      <c r="N46" s="194"/>
      <c r="O46" s="170"/>
      <c r="P46" s="170"/>
      <c r="Q46" s="194"/>
      <c r="R46" s="194"/>
    </row>
  </sheetData>
  <mergeCells count="11">
    <mergeCell ref="C39:D39"/>
    <mergeCell ref="C40:D40"/>
    <mergeCell ref="A2:R2"/>
    <mergeCell ref="C4:J4"/>
    <mergeCell ref="K4:R4"/>
    <mergeCell ref="C5:F5"/>
    <mergeCell ref="G5:H5"/>
    <mergeCell ref="I5:J5"/>
    <mergeCell ref="K5:N5"/>
    <mergeCell ref="O5:P5"/>
    <mergeCell ref="Q5:R5"/>
  </mergeCells>
  <pageMargins left="0.7" right="0.7" top="0.75" bottom="0.75" header="0.3" footer="0.3"/>
  <pageSetup paperSize="8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</vt:i4>
      </vt:variant>
    </vt:vector>
  </HeadingPairs>
  <TitlesOfParts>
    <vt:vector size="18" baseType="lpstr">
      <vt:lpstr>Paramêtres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 2</vt:lpstr>
      <vt:lpstr>OCTOBRE 2</vt:lpstr>
      <vt:lpstr>Fériés</vt:lpstr>
      <vt:lpstr>mois</vt:lpstr>
      <vt:lpstr>AVRIL!Zone_d_impression</vt:lpstr>
      <vt:lpstr>FEVRIER!Zone_d_impression</vt:lpstr>
      <vt:lpstr>JANVIER!Zone_d_impression</vt:lpstr>
      <vt:lpstr>MAI!Zone_d_impression</vt:lpstr>
      <vt:lpstr>MARS!Zone_d_impression</vt:lpstr>
    </vt:vector>
  </TitlesOfParts>
  <Company>Metz Métropole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BAUMGARTNER Salvator</dc:creator>
  <cp:lastModifiedBy>Mickaël BEAUDUSSEAU</cp:lastModifiedBy>
  <cp:lastPrinted>2020-08-13T08:08:25Z</cp:lastPrinted>
  <dcterms:created xsi:type="dcterms:W3CDTF">2018-10-02T11:21:36Z</dcterms:created>
  <dcterms:modified xsi:type="dcterms:W3CDTF">2020-08-17T08:13:49Z</dcterms:modified>
</cp:coreProperties>
</file>