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0730" windowHeight="11760"/>
  </bookViews>
  <sheets>
    <sheet name="Base" sheetId="1" r:id="rId1"/>
    <sheet name="Transco" sheetId="2" r:id="rId2"/>
  </sheets>
  <definedNames>
    <definedName name="_xlnm._FilterDatabase" localSheetId="0" hidden="1">Base!$A$1:$H$15</definedName>
    <definedName name="desc_ent">OFFSET(Base!$A$1,1,,COUNTA(Base!$A:$A)-1)</definedName>
  </definedNames>
  <calcPr calcId="145621"/>
</workbook>
</file>

<file path=xl/calcChain.xml><?xml version="1.0" encoding="utf-8"?>
<calcChain xmlns="http://schemas.openxmlformats.org/spreadsheetml/2006/main">
  <c r="D27" i="1" l="1"/>
  <c r="J27" i="1"/>
  <c r="F28" i="1"/>
  <c r="H30" i="1"/>
  <c r="P30" i="1"/>
  <c r="D29" i="1"/>
  <c r="E25" i="1"/>
  <c r="E27" i="1" s="1"/>
  <c r="F25" i="1"/>
  <c r="F30" i="1" s="1"/>
  <c r="G25" i="1"/>
  <c r="G29" i="1" s="1"/>
  <c r="H25" i="1"/>
  <c r="H28" i="1" s="1"/>
  <c r="I25" i="1"/>
  <c r="I27" i="1" s="1"/>
  <c r="J25" i="1"/>
  <c r="J30" i="1" s="1"/>
  <c r="K25" i="1"/>
  <c r="K29" i="1" s="1"/>
  <c r="L25" i="1"/>
  <c r="L28" i="1" s="1"/>
  <c r="M25" i="1"/>
  <c r="M27" i="1" s="1"/>
  <c r="N25" i="1"/>
  <c r="N30" i="1" s="1"/>
  <c r="O25" i="1"/>
  <c r="O29" i="1" s="1"/>
  <c r="P25" i="1"/>
  <c r="P28" i="1" s="1"/>
  <c r="Q25" i="1"/>
  <c r="Q27" i="1" s="1"/>
  <c r="D25" i="1"/>
  <c r="D31" i="1" s="1"/>
  <c r="J31" i="1" l="1"/>
  <c r="G30" i="1"/>
  <c r="N31" i="1"/>
  <c r="F31" i="1"/>
  <c r="K30" i="1"/>
  <c r="J28" i="1"/>
  <c r="K27" i="1"/>
  <c r="K31" i="1"/>
  <c r="D28" i="1"/>
  <c r="O30" i="1"/>
  <c r="O27" i="1"/>
  <c r="G27" i="1"/>
  <c r="O31" i="1"/>
  <c r="G31" i="1"/>
  <c r="L30" i="1"/>
  <c r="N28" i="1"/>
  <c r="N27" i="1"/>
  <c r="F27" i="1"/>
  <c r="Q29" i="1"/>
  <c r="I29" i="1"/>
  <c r="L29" i="1"/>
  <c r="Q28" i="1"/>
  <c r="I28" i="1"/>
  <c r="E28" i="1"/>
  <c r="D30" i="1"/>
  <c r="P31" i="1"/>
  <c r="L31" i="1"/>
  <c r="H31" i="1"/>
  <c r="Q30" i="1"/>
  <c r="M30" i="1"/>
  <c r="I30" i="1"/>
  <c r="E30" i="1"/>
  <c r="N29" i="1"/>
  <c r="J29" i="1"/>
  <c r="F29" i="1"/>
  <c r="O28" i="1"/>
  <c r="K28" i="1"/>
  <c r="G28" i="1"/>
  <c r="P27" i="1"/>
  <c r="L27" i="1"/>
  <c r="H27" i="1"/>
  <c r="M29" i="1"/>
  <c r="E29" i="1"/>
  <c r="P29" i="1"/>
  <c r="H29" i="1"/>
  <c r="M28" i="1"/>
  <c r="Q31" i="1"/>
  <c r="M31" i="1"/>
  <c r="I31" i="1"/>
  <c r="E31" i="1"/>
  <c r="G3" i="2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" i="2"/>
</calcChain>
</file>

<file path=xl/sharedStrings.xml><?xml version="1.0" encoding="utf-8"?>
<sst xmlns="http://schemas.openxmlformats.org/spreadsheetml/2006/main" count="152" uniqueCount="65">
  <si>
    <t>desc_ent</t>
  </si>
  <si>
    <t>r12050a</t>
  </si>
  <si>
    <t>mt_r12050a</t>
  </si>
  <si>
    <t>mt_r02260a</t>
  </si>
  <si>
    <t>r12050b</t>
  </si>
  <si>
    <t>mt_r12050b</t>
  </si>
  <si>
    <t>R12050A</t>
  </si>
  <si>
    <t>R02260A</t>
  </si>
  <si>
    <t>R12050B</t>
  </si>
  <si>
    <t>L01160A</t>
  </si>
  <si>
    <t>A01800A</t>
  </si>
  <si>
    <t>L01160B</t>
  </si>
  <si>
    <t>A01800B</t>
  </si>
  <si>
    <t>L02360</t>
  </si>
  <si>
    <t>A02850</t>
  </si>
  <si>
    <t>R12051A</t>
  </si>
  <si>
    <t>R12051B</t>
  </si>
  <si>
    <t>L01240A</t>
  </si>
  <si>
    <t>A01565A</t>
  </si>
  <si>
    <t>L01240B</t>
  </si>
  <si>
    <t>A01565B</t>
  </si>
  <si>
    <t>L02330</t>
  </si>
  <si>
    <t>A02050</t>
  </si>
  <si>
    <t>JC</t>
  </si>
  <si>
    <t>PA</t>
  </si>
  <si>
    <t>PB</t>
  </si>
  <si>
    <t>PC</t>
  </si>
  <si>
    <t>PD</t>
  </si>
  <si>
    <t>A56150</t>
  </si>
  <si>
    <t>A56100</t>
  </si>
  <si>
    <t>A01805</t>
  </si>
  <si>
    <t>A56110</t>
  </si>
  <si>
    <t>A56250</t>
  </si>
  <si>
    <t>A56200</t>
  </si>
  <si>
    <t>A02855</t>
  </si>
  <si>
    <t>A56210</t>
  </si>
  <si>
    <t>P56100</t>
  </si>
  <si>
    <t>L01165</t>
  </si>
  <si>
    <t>P56110</t>
  </si>
  <si>
    <t>P56150</t>
  </si>
  <si>
    <t>P56250</t>
  </si>
  <si>
    <t>P56200</t>
  </si>
  <si>
    <t>L02365</t>
  </si>
  <si>
    <t>P56210</t>
  </si>
  <si>
    <t>LX3020</t>
  </si>
  <si>
    <t>P10640</t>
  </si>
  <si>
    <t>R350050</t>
  </si>
  <si>
    <t>R350060</t>
  </si>
  <si>
    <t>R602132</t>
  </si>
  <si>
    <t>R602130</t>
  </si>
  <si>
    <t>A</t>
  </si>
  <si>
    <t>B</t>
  </si>
  <si>
    <t>D</t>
  </si>
  <si>
    <t>E</t>
  </si>
  <si>
    <t>R22060A</t>
  </si>
  <si>
    <t>R20020A</t>
  </si>
  <si>
    <t>R20020B</t>
  </si>
  <si>
    <t>R22060B</t>
  </si>
  <si>
    <t>et ce pour toutes les colonnes en bleu afin d'avoir le tableau de l'onglet etat</t>
  </si>
  <si>
    <t>DES_ent</t>
  </si>
  <si>
    <t xml:space="preserve">Par exemple : pour l'ensemble des cellules dont la valeur est R12050A (colonne C), remplacer, grâce à la transco, par la valeur  R350050 et y faire la somme des cellules 'mt_r12050a' </t>
  </si>
  <si>
    <t>Pour toutes les colonnes de C à H, j'aimerai faire la somme par nature</t>
  </si>
  <si>
    <t>http://forum.excel-pratique.com/excel/tableau-synthetique-recherchv-sommeprod-decaler-t47710.html</t>
  </si>
  <si>
    <t>Zone nommée DES_ent :</t>
  </si>
  <si>
    <t>=DECALER(Base!$A$1;1;;NBVAL(Base!$A:$A)-1)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</si>
</sst>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rgb="FF111111"/>
      <name val="Courier New"/>
      <family val="3"/>
    </font>
  </fonts>
  <fills count="9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3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1" xfId="0" applyFill="1" applyBorder="1" applyAlignment="1">
      <alignment vertical="center"/>
    </xf>
    <xf numFmtId="0" fontId="0" fillId="3" borderId="0" xfId="0" applyFill="1"/>
    <xf numFmtId="0" fontId="1" fillId="0" borderId="0" xfId="0" applyFont="1"/>
    <xf numFmtId="0" fontId="1" fillId="0" borderId="0" xfId="0" applyFont="1" applyFill="1"/>
    <xf numFmtId="0" fontId="0" fillId="4" borderId="0" xfId="0" applyFill="1"/>
    <xf numFmtId="0" fontId="0" fillId="6" borderId="1" xfId="0" applyFill="1" applyBorder="1" applyAlignment="1">
      <alignment vertical="center"/>
    </xf>
    <xf numFmtId="0" fontId="0" fillId="5" borderId="0" xfId="0" applyFill="1"/>
    <xf numFmtId="0" fontId="0" fillId="0" borderId="0" xfId="0" applyFill="1"/>
    <xf numFmtId="0" fontId="0" fillId="7" borderId="0" xfId="0" applyFill="1"/>
    <xf numFmtId="0" fontId="0" fillId="8" borderId="0" xfId="0" applyFill="1"/>
    <xf numFmtId="0" fontId="2" fillId="0" borderId="0" xfId="0" applyFont="1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428625</xdr:colOff>
      <xdr:row>15</xdr:row>
      <xdr:rowOff>66675</xdr:rowOff>
    </xdr:from>
    <xdr:to>
      <xdr:col>1</xdr:col>
      <xdr:colOff>428625</xdr:colOff>
      <xdr:row>17</xdr:row>
      <xdr:rowOff>19050</xdr:rowOff>
    </xdr:to>
    <xdr:cxnSp macro="">
      <xdr:nvCxnSpPr>
        <xdr:cNvPr id="3" name="Connecteur droit avec flèche 2"/>
        <xdr:cNvCxnSpPr/>
      </xdr:nvCxnSpPr>
      <xdr:spPr>
        <a:xfrm>
          <a:off x="3895725" y="2924175"/>
          <a:ext cx="0" cy="3333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809625</xdr:colOff>
      <xdr:row>14</xdr:row>
      <xdr:rowOff>180975</xdr:rowOff>
    </xdr:from>
    <xdr:to>
      <xdr:col>0</xdr:col>
      <xdr:colOff>809625</xdr:colOff>
      <xdr:row>16</xdr:row>
      <xdr:rowOff>133350</xdr:rowOff>
    </xdr:to>
    <xdr:cxnSp macro="">
      <xdr:nvCxnSpPr>
        <xdr:cNvPr id="4" name="Connecteur droit avec flèche 3"/>
        <xdr:cNvCxnSpPr/>
      </xdr:nvCxnSpPr>
      <xdr:spPr>
        <a:xfrm>
          <a:off x="2619375" y="2847975"/>
          <a:ext cx="0" cy="3333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66675</xdr:colOff>
      <xdr:row>14</xdr:row>
      <xdr:rowOff>171450</xdr:rowOff>
    </xdr:from>
    <xdr:to>
      <xdr:col>3</xdr:col>
      <xdr:colOff>66675</xdr:colOff>
      <xdr:row>16</xdr:row>
      <xdr:rowOff>123825</xdr:rowOff>
    </xdr:to>
    <xdr:cxnSp macro="">
      <xdr:nvCxnSpPr>
        <xdr:cNvPr id="5" name="Connecteur droit avec flèche 4"/>
        <xdr:cNvCxnSpPr/>
      </xdr:nvCxnSpPr>
      <xdr:spPr>
        <a:xfrm>
          <a:off x="17726025" y="2838450"/>
          <a:ext cx="0" cy="3333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17</xdr:row>
      <xdr:rowOff>47625</xdr:rowOff>
    </xdr:from>
    <xdr:to>
      <xdr:col>1</xdr:col>
      <xdr:colOff>0</xdr:colOff>
      <xdr:row>19</xdr:row>
      <xdr:rowOff>114300</xdr:rowOff>
    </xdr:to>
    <xdr:sp macro="" textlink="">
      <xdr:nvSpPr>
        <xdr:cNvPr id="2" name="ZoneTexte 1"/>
        <xdr:cNvSpPr txBox="1"/>
      </xdr:nvSpPr>
      <xdr:spPr>
        <a:xfrm>
          <a:off x="0" y="3286125"/>
          <a:ext cx="1895475" cy="447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Colonne A de l'onglet Etat</a:t>
          </a:r>
          <a:r>
            <a:rPr lang="fr-FR"/>
            <a:t> </a:t>
          </a:r>
          <a:r>
            <a:rPr lang="fr-FR" sz="11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 fonction de l'onglet transco</a:t>
          </a:r>
          <a:r>
            <a:rPr lang="fr-FR"/>
            <a:t> </a:t>
          </a:r>
          <a:endParaRPr lang="fr-FR" sz="1100"/>
        </a:p>
      </xdr:txBody>
    </xdr:sp>
    <xdr:clientData/>
  </xdr:twoCellAnchor>
  <xdr:twoCellAnchor>
    <xdr:from>
      <xdr:col>7</xdr:col>
      <xdr:colOff>238125</xdr:colOff>
      <xdr:row>1</xdr:row>
      <xdr:rowOff>123826</xdr:rowOff>
    </xdr:from>
    <xdr:to>
      <xdr:col>13</xdr:col>
      <xdr:colOff>685800</xdr:colOff>
      <xdr:row>9</xdr:row>
      <xdr:rowOff>66676</xdr:rowOff>
    </xdr:to>
    <xdr:sp macro="" textlink="">
      <xdr:nvSpPr>
        <xdr:cNvPr id="6" name="Rectangle à coins arrondis 5"/>
        <xdr:cNvSpPr/>
      </xdr:nvSpPr>
      <xdr:spPr>
        <a:xfrm>
          <a:off x="6858000" y="314326"/>
          <a:ext cx="5019675" cy="14668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Je mis une formule sommeprod qui prend en compte le</a:t>
          </a:r>
          <a:r>
            <a:rPr lang="fr-FR" sz="1100" baseline="0"/>
            <a:t> critère en B27 . La matrice est dymamique avec une zone nommée. J'ai fait la même chose avec la matrice des valeurs que j'e détermine avec une formule decaler.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A me redire,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Leakim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2"/>
  <sheetViews>
    <sheetView tabSelected="1" topLeftCell="A10" workbookViewId="0">
      <selection activeCell="D27" sqref="D27"/>
    </sheetView>
  </sheetViews>
  <sheetFormatPr baseColWidth="10" defaultRowHeight="15" x14ac:dyDescent="0.25"/>
  <cols>
    <col min="1" max="1" width="28.42578125" bestFit="1" customWidth="1"/>
    <col min="2" max="2" width="13.7109375" customWidth="1"/>
  </cols>
  <sheetData>
    <row r="1" spans="1:16" x14ac:dyDescent="0.25">
      <c r="A1" s="2" t="s">
        <v>0</v>
      </c>
      <c r="B1" s="5" t="s">
        <v>1</v>
      </c>
      <c r="C1" s="5" t="s">
        <v>2</v>
      </c>
      <c r="D1" t="s">
        <v>54</v>
      </c>
      <c r="E1" s="5" t="s">
        <v>3</v>
      </c>
      <c r="F1" s="5" t="s">
        <v>4</v>
      </c>
      <c r="G1" s="5" t="s">
        <v>5</v>
      </c>
      <c r="I1" s="8"/>
      <c r="K1" t="s">
        <v>62</v>
      </c>
    </row>
    <row r="2" spans="1:16" x14ac:dyDescent="0.25">
      <c r="A2" s="8" t="s">
        <v>23</v>
      </c>
      <c r="B2" s="8" t="s">
        <v>6</v>
      </c>
      <c r="C2" s="9">
        <v>39724.26</v>
      </c>
      <c r="D2" s="8" t="s">
        <v>7</v>
      </c>
      <c r="E2" s="10">
        <v>-84156.12</v>
      </c>
      <c r="F2" s="8" t="s">
        <v>8</v>
      </c>
      <c r="G2" s="8">
        <v>0</v>
      </c>
      <c r="I2" s="8"/>
    </row>
    <row r="3" spans="1:16" x14ac:dyDescent="0.25">
      <c r="A3" s="8" t="s">
        <v>23</v>
      </c>
      <c r="B3" s="8" t="s">
        <v>6</v>
      </c>
      <c r="C3" s="9">
        <v>3340.62</v>
      </c>
      <c r="D3" s="8" t="s">
        <v>7</v>
      </c>
      <c r="E3" s="10">
        <v>-734.74</v>
      </c>
      <c r="F3" s="8" t="s">
        <v>8</v>
      </c>
      <c r="G3" s="8">
        <v>0</v>
      </c>
      <c r="I3" s="8"/>
    </row>
    <row r="4" spans="1:16" x14ac:dyDescent="0.25">
      <c r="A4" s="2" t="s">
        <v>24</v>
      </c>
      <c r="B4" s="8" t="s">
        <v>6</v>
      </c>
      <c r="C4" s="8">
        <v>3969.06</v>
      </c>
      <c r="D4" s="8" t="s">
        <v>7</v>
      </c>
      <c r="E4" s="8">
        <v>20887.25</v>
      </c>
      <c r="F4" s="8" t="s">
        <v>8</v>
      </c>
      <c r="G4" s="8">
        <v>0</v>
      </c>
      <c r="I4" s="8"/>
    </row>
    <row r="5" spans="1:16" x14ac:dyDescent="0.25">
      <c r="A5" s="8" t="s">
        <v>23</v>
      </c>
      <c r="B5" s="8" t="s">
        <v>6</v>
      </c>
      <c r="C5" s="9">
        <v>3969.06</v>
      </c>
      <c r="D5" s="8" t="s">
        <v>7</v>
      </c>
      <c r="E5" s="10">
        <v>20887.25</v>
      </c>
      <c r="F5" s="8" t="s">
        <v>8</v>
      </c>
      <c r="G5" s="8">
        <v>0</v>
      </c>
      <c r="I5" s="8"/>
    </row>
    <row r="6" spans="1:16" x14ac:dyDescent="0.25">
      <c r="A6" s="8" t="s">
        <v>23</v>
      </c>
      <c r="B6" s="8" t="s">
        <v>6</v>
      </c>
      <c r="C6" s="9">
        <v>-39724.26</v>
      </c>
      <c r="D6" s="8" t="s">
        <v>7</v>
      </c>
      <c r="E6" s="10">
        <v>84156.12</v>
      </c>
      <c r="F6" s="8" t="s">
        <v>8</v>
      </c>
      <c r="G6" s="8">
        <v>0</v>
      </c>
      <c r="I6" s="8"/>
    </row>
    <row r="7" spans="1:16" x14ac:dyDescent="0.25">
      <c r="A7" s="8" t="s">
        <v>23</v>
      </c>
      <c r="B7" s="8" t="s">
        <v>6</v>
      </c>
      <c r="C7" s="9">
        <v>-3969.06</v>
      </c>
      <c r="D7" s="8" t="s">
        <v>7</v>
      </c>
      <c r="E7" s="10">
        <v>-20887.25</v>
      </c>
      <c r="F7" s="8" t="s">
        <v>8</v>
      </c>
      <c r="G7" s="8">
        <v>0</v>
      </c>
      <c r="I7" s="8"/>
    </row>
    <row r="8" spans="1:16" x14ac:dyDescent="0.25">
      <c r="A8" s="2" t="s">
        <v>24</v>
      </c>
      <c r="B8" s="8" t="s">
        <v>6</v>
      </c>
      <c r="C8" s="8">
        <v>3340.62</v>
      </c>
      <c r="D8" s="8" t="s">
        <v>7</v>
      </c>
      <c r="E8" s="8">
        <v>-734.74</v>
      </c>
      <c r="F8" s="8" t="s">
        <v>8</v>
      </c>
      <c r="G8" s="8">
        <v>0</v>
      </c>
      <c r="I8" s="8"/>
    </row>
    <row r="9" spans="1:16" x14ac:dyDescent="0.25">
      <c r="A9" s="2" t="s">
        <v>25</v>
      </c>
      <c r="B9" s="8" t="s">
        <v>6</v>
      </c>
      <c r="C9" s="8">
        <v>166246.03</v>
      </c>
      <c r="D9" s="8" t="s">
        <v>7</v>
      </c>
      <c r="E9" s="8">
        <v>-352193.36</v>
      </c>
      <c r="F9" s="8" t="s">
        <v>8</v>
      </c>
      <c r="G9" s="8">
        <v>0</v>
      </c>
      <c r="I9" s="8"/>
      <c r="O9" t="s">
        <v>6</v>
      </c>
      <c r="P9" t="s">
        <v>54</v>
      </c>
    </row>
    <row r="10" spans="1:16" x14ac:dyDescent="0.25">
      <c r="A10" s="2" t="s">
        <v>26</v>
      </c>
      <c r="B10" s="8" t="s">
        <v>6</v>
      </c>
      <c r="C10" s="8">
        <v>-3340.62</v>
      </c>
      <c r="D10" s="8" t="s">
        <v>7</v>
      </c>
      <c r="E10" s="8">
        <v>734.74</v>
      </c>
      <c r="F10" s="8" t="s">
        <v>8</v>
      </c>
      <c r="G10" s="8">
        <v>0</v>
      </c>
      <c r="I10" s="8"/>
      <c r="O10" t="s">
        <v>46</v>
      </c>
      <c r="P10" t="s">
        <v>49</v>
      </c>
    </row>
    <row r="11" spans="1:16" x14ac:dyDescent="0.25">
      <c r="A11" s="2" t="s">
        <v>27</v>
      </c>
      <c r="B11" s="8" t="s">
        <v>6</v>
      </c>
      <c r="C11" s="8">
        <v>31001.68</v>
      </c>
      <c r="D11" s="8" t="s">
        <v>7</v>
      </c>
      <c r="E11" s="8">
        <v>-58363.42</v>
      </c>
      <c r="F11" s="8" t="s">
        <v>8</v>
      </c>
      <c r="G11" s="8">
        <v>0</v>
      </c>
      <c r="I11" s="8"/>
      <c r="O11">
        <v>1048.58</v>
      </c>
      <c r="P11">
        <v>17675.84</v>
      </c>
    </row>
    <row r="12" spans="1:16" x14ac:dyDescent="0.25">
      <c r="A12" s="8" t="s">
        <v>23</v>
      </c>
      <c r="B12" s="8" t="s">
        <v>6</v>
      </c>
      <c r="C12" s="9">
        <v>-7407.81</v>
      </c>
      <c r="D12" s="8" t="s">
        <v>7</v>
      </c>
      <c r="E12" s="10">
        <v>13945.86</v>
      </c>
      <c r="F12" s="8" t="s">
        <v>8</v>
      </c>
      <c r="G12" s="8">
        <v>0</v>
      </c>
      <c r="I12" s="8"/>
      <c r="O12">
        <v>7309.68</v>
      </c>
    </row>
    <row r="13" spans="1:16" x14ac:dyDescent="0.25">
      <c r="A13" s="8" t="s">
        <v>23</v>
      </c>
      <c r="B13" s="8" t="s">
        <v>6</v>
      </c>
      <c r="C13" s="9">
        <v>-14552.99</v>
      </c>
      <c r="D13" s="8" t="s">
        <v>7</v>
      </c>
      <c r="E13" s="10">
        <v>-4464.72</v>
      </c>
      <c r="F13" s="8" t="s">
        <v>8</v>
      </c>
      <c r="G13" s="8">
        <v>0</v>
      </c>
      <c r="I13" s="8"/>
      <c r="O13">
        <v>166246.03</v>
      </c>
      <c r="P13">
        <v>-352193.36</v>
      </c>
    </row>
    <row r="14" spans="1:16" x14ac:dyDescent="0.25">
      <c r="A14" s="8" t="s">
        <v>23</v>
      </c>
      <c r="B14" s="8" t="s">
        <v>6</v>
      </c>
      <c r="C14" s="9">
        <v>14552.99</v>
      </c>
      <c r="D14" s="8" t="s">
        <v>7</v>
      </c>
      <c r="E14" s="10">
        <v>4464.72</v>
      </c>
      <c r="F14" s="8" t="s">
        <v>8</v>
      </c>
      <c r="G14" s="8">
        <v>0</v>
      </c>
      <c r="I14" s="8"/>
      <c r="O14">
        <v>-3340.62</v>
      </c>
      <c r="P14">
        <v>734.74</v>
      </c>
    </row>
    <row r="15" spans="1:16" x14ac:dyDescent="0.25">
      <c r="A15" s="8" t="s">
        <v>23</v>
      </c>
      <c r="B15" s="8" t="s">
        <v>6</v>
      </c>
      <c r="C15" s="9">
        <v>14552.99</v>
      </c>
      <c r="D15" s="8" t="s">
        <v>7</v>
      </c>
      <c r="E15" s="10">
        <v>4464.72</v>
      </c>
      <c r="F15" s="8" t="s">
        <v>8</v>
      </c>
      <c r="G15" s="8">
        <v>0</v>
      </c>
      <c r="I15" s="8"/>
      <c r="O15">
        <v>31001.68</v>
      </c>
      <c r="P15">
        <v>-58363.42</v>
      </c>
    </row>
    <row r="18" spans="1:17" x14ac:dyDescent="0.25">
      <c r="A18" s="4"/>
      <c r="B18" s="3"/>
      <c r="C18" s="4" t="s">
        <v>61</v>
      </c>
    </row>
    <row r="19" spans="1:17" x14ac:dyDescent="0.25">
      <c r="A19" s="3"/>
      <c r="B19" s="3"/>
      <c r="C19" s="3" t="s">
        <v>60</v>
      </c>
    </row>
    <row r="20" spans="1:17" x14ac:dyDescent="0.25">
      <c r="C20" s="3" t="s">
        <v>58</v>
      </c>
    </row>
    <row r="22" spans="1:17" x14ac:dyDescent="0.25">
      <c r="C22" s="3" t="s">
        <v>63</v>
      </c>
      <c r="E22" s="14" t="s">
        <v>64</v>
      </c>
    </row>
    <row r="25" spans="1:17" x14ac:dyDescent="0.25">
      <c r="D25" t="str">
        <f>INDEX(Transco!$A$2:$B$26,MATCH(Base!D26,Transco!$B$2:$B$26,0),1)</f>
        <v>A01800A</v>
      </c>
      <c r="E25" t="str">
        <f>INDEX(Transco!$A$2:$B$26,MATCH(Base!E26,Transco!$B$2:$B$26,0),1)</f>
        <v>A01805</v>
      </c>
      <c r="F25" t="str">
        <f>INDEX(Transco!$A$2:$B$26,MATCH(Base!F26,Transco!$B$2:$B$26,0),1)</f>
        <v>A02050</v>
      </c>
      <c r="G25" t="str">
        <f>INDEX(Transco!$A$2:$B$26,MATCH(Base!G26,Transco!$B$2:$B$26,0),1)</f>
        <v>A02850</v>
      </c>
      <c r="H25" t="str">
        <f>INDEX(Transco!$A$2:$B$26,MATCH(Base!H26,Transco!$B$2:$B$26,0),1)</f>
        <v>A02855</v>
      </c>
      <c r="I25" t="str">
        <f>INDEX(Transco!$A$2:$B$26,MATCH(Base!I26,Transco!$B$2:$B$26,0),1)</f>
        <v>L01160A</v>
      </c>
      <c r="J25" t="str">
        <f>INDEX(Transco!$A$2:$B$26,MATCH(Base!J26,Transco!$B$2:$B$26,0),1)</f>
        <v>L01165</v>
      </c>
      <c r="K25" t="str">
        <f>INDEX(Transco!$A$2:$B$26,MATCH(Base!K26,Transco!$B$2:$B$26,0),1)</f>
        <v>L01240A</v>
      </c>
      <c r="L25" t="str">
        <f>INDEX(Transco!$A$2:$B$26,MATCH(Base!L26,Transco!$B$2:$B$26,0),1)</f>
        <v>L02330</v>
      </c>
      <c r="M25" t="str">
        <f>INDEX(Transco!$A$2:$B$26,MATCH(Base!M26,Transco!$B$2:$B$26,0),1)</f>
        <v>L02360</v>
      </c>
      <c r="N25" t="str">
        <f>INDEX(Transco!$A$2:$B$26,MATCH(Base!N26,Transco!$B$2:$B$26,0),1)</f>
        <v>L02365</v>
      </c>
      <c r="O25" t="str">
        <f>INDEX(Transco!$A$2:$B$26,MATCH(Base!O26,Transco!$B$2:$B$26,0),1)</f>
        <v>LX3020</v>
      </c>
      <c r="P25" t="str">
        <f>INDEX(Transco!$A$2:$B$26,MATCH(Base!P26,Transco!$B$2:$B$26,0),1)</f>
        <v>R12050A</v>
      </c>
      <c r="Q25" t="str">
        <f>INDEX(Transco!$A$2:$B$26,MATCH(Base!Q26,Transco!$B$2:$B$26,0),1)</f>
        <v>R22060A</v>
      </c>
    </row>
    <row r="26" spans="1:17" x14ac:dyDescent="0.25">
      <c r="B26" s="2" t="s">
        <v>59</v>
      </c>
      <c r="C26" s="1"/>
      <c r="D26" s="1" t="s">
        <v>29</v>
      </c>
      <c r="E26" s="1" t="s">
        <v>31</v>
      </c>
      <c r="F26" s="1" t="s">
        <v>32</v>
      </c>
      <c r="G26" s="1" t="s">
        <v>33</v>
      </c>
      <c r="H26" s="1" t="s">
        <v>35</v>
      </c>
      <c r="I26" s="1" t="s">
        <v>36</v>
      </c>
      <c r="J26" s="1" t="s">
        <v>38</v>
      </c>
      <c r="K26" s="1" t="s">
        <v>39</v>
      </c>
      <c r="L26" s="1" t="s">
        <v>40</v>
      </c>
      <c r="M26" s="1" t="s">
        <v>41</v>
      </c>
      <c r="N26" s="1" t="s">
        <v>43</v>
      </c>
      <c r="O26" s="1" t="s">
        <v>45</v>
      </c>
      <c r="P26" s="1" t="s">
        <v>46</v>
      </c>
      <c r="Q26" s="1" t="s">
        <v>49</v>
      </c>
    </row>
    <row r="27" spans="1:17" x14ac:dyDescent="0.25">
      <c r="B27" s="13" t="s">
        <v>23</v>
      </c>
      <c r="C27" s="12">
        <v>100</v>
      </c>
      <c r="D27" t="str">
        <f ca="1">IFERROR(SUMPRODUCT(((desc_ent)=$B27)*(OFFSET($A$1,1,MATCH(D$25,$1:$1,0),COUNTA($A:$A)-1))),"")</f>
        <v/>
      </c>
      <c r="E27" t="str">
        <f ca="1">IFERROR(SUMPRODUCT(((desc_ent)=$B27)*(OFFSET($A$1,1,MATCH(E$25,$1:$1,0),COUNTA($A:$A)-1))),"")</f>
        <v/>
      </c>
      <c r="F27" t="str">
        <f ca="1">IFERROR(SUMPRODUCT(((desc_ent)=$B27)*(OFFSET($A$1,1,MATCH(F$25,$1:$1,0),COUNTA($A:$A)-1))),"")</f>
        <v/>
      </c>
      <c r="G27" t="str">
        <f ca="1">IFERROR(SUMPRODUCT(((desc_ent)=$B27)*(OFFSET($A$1,1,MATCH(G$25,$1:$1,0),COUNTA($A:$A)-1))),"")</f>
        <v/>
      </c>
      <c r="H27" t="str">
        <f ca="1">IFERROR(SUMPRODUCT(((desc_ent)=$B27)*(OFFSET($A$1,1,MATCH(H$25,$1:$1,0),COUNTA($A:$A)-1))),"")</f>
        <v/>
      </c>
      <c r="I27" t="str">
        <f ca="1">IFERROR(SUMPRODUCT(((desc_ent)=$B27)*(OFFSET($A$1,1,MATCH(I$25,$1:$1,0),COUNTA($A:$A)-1))),"")</f>
        <v/>
      </c>
      <c r="J27" t="str">
        <f ca="1">IFERROR(SUMPRODUCT(((desc_ent)=$B27)*(OFFSET($A$1,1,MATCH(J$25,$1:$1,0),COUNTA($A:$A)-1))),"")</f>
        <v/>
      </c>
      <c r="K27" t="str">
        <f ca="1">IFERROR(SUMPRODUCT(((desc_ent)=$B27)*(OFFSET($A$1,1,MATCH(K$25,$1:$1,0),COUNTA($A:$A)-1))),"")</f>
        <v/>
      </c>
      <c r="L27" t="str">
        <f ca="1">IFERROR(SUMPRODUCT(((desc_ent)=$B27)*(OFFSET($A$1,1,MATCH(L$25,$1:$1,0),COUNTA($A:$A)-1))),"")</f>
        <v/>
      </c>
      <c r="M27" t="str">
        <f ca="1">IFERROR(SUMPRODUCT(((desc_ent)=$B27)*(OFFSET($A$1,1,MATCH(M$25,$1:$1,0),COUNTA($A:$A)-1))),"")</f>
        <v/>
      </c>
      <c r="N27" t="str">
        <f ca="1">IFERROR(SUMPRODUCT(((desc_ent)=$B27)*(OFFSET($A$1,1,MATCH(N$25,$1:$1,0),COUNTA($A:$A)-1))),"")</f>
        <v/>
      </c>
      <c r="O27" t="str">
        <f ca="1">IFERROR(SUMPRODUCT(((desc_ent)=$B27)*(OFFSET($A$1,1,MATCH(O$25,$1:$1,0),COUNTA($A:$A)-1))),"")</f>
        <v/>
      </c>
      <c r="P27">
        <f ca="1">IFERROR(SUMPRODUCT(((desc_ent)=$B27)*(OFFSET($A$1,1,MATCH(P$25,$1:$1,0),COUNTA($A:$A)-1))),"")</f>
        <v>10485.8</v>
      </c>
      <c r="Q27">
        <f ca="1">IFERROR(SUMPRODUCT(((desc_ent)=$B27)*(OFFSET($A$1,1,MATCH(Q$25,$1:$1,0),COUNTA($A:$A)-1))),"")</f>
        <v>17675.839999999997</v>
      </c>
    </row>
    <row r="28" spans="1:17" x14ac:dyDescent="0.25">
      <c r="B28" s="13" t="s">
        <v>24</v>
      </c>
      <c r="C28" s="12">
        <v>200</v>
      </c>
      <c r="D28" t="str">
        <f ca="1">IFERROR(SUMPRODUCT(((desc_ent)=$B28)*(OFFSET($A$1,1,MATCH(D$25,$1:$1,0),COUNTA($A:$A)-1))),"")</f>
        <v/>
      </c>
      <c r="E28" t="str">
        <f ca="1">IFERROR(SUMPRODUCT(((desc_ent)=$B28)*(OFFSET($A$1,1,MATCH(E$25,$1:$1,0),COUNTA($A:$A)-1))),"")</f>
        <v/>
      </c>
      <c r="F28" t="str">
        <f ca="1">IFERROR(SUMPRODUCT(((desc_ent)=$B28)*(OFFSET($A$1,1,MATCH(F$25,$1:$1,0),COUNTA($A:$A)-1))),"")</f>
        <v/>
      </c>
      <c r="G28" t="str">
        <f ca="1">IFERROR(SUMPRODUCT(((desc_ent)=$B28)*(OFFSET($A$1,1,MATCH(G$25,$1:$1,0),COUNTA($A:$A)-1))),"")</f>
        <v/>
      </c>
      <c r="H28" t="str">
        <f ca="1">IFERROR(SUMPRODUCT(((desc_ent)=$B28)*(OFFSET($A$1,1,MATCH(H$25,$1:$1,0),COUNTA($A:$A)-1))),"")</f>
        <v/>
      </c>
      <c r="I28" t="str">
        <f ca="1">IFERROR(SUMPRODUCT(((desc_ent)=$B28)*(OFFSET($A$1,1,MATCH(I$25,$1:$1,0),COUNTA($A:$A)-1))),"")</f>
        <v/>
      </c>
      <c r="J28" t="str">
        <f ca="1">IFERROR(SUMPRODUCT(((desc_ent)=$B28)*(OFFSET($A$1,1,MATCH(J$25,$1:$1,0),COUNTA($A:$A)-1))),"")</f>
        <v/>
      </c>
      <c r="K28" t="str">
        <f ca="1">IFERROR(SUMPRODUCT(((desc_ent)=$B28)*(OFFSET($A$1,1,MATCH(K$25,$1:$1,0),COUNTA($A:$A)-1))),"")</f>
        <v/>
      </c>
      <c r="L28" t="str">
        <f ca="1">IFERROR(SUMPRODUCT(((desc_ent)=$B28)*(OFFSET($A$1,1,MATCH(L$25,$1:$1,0),COUNTA($A:$A)-1))),"")</f>
        <v/>
      </c>
      <c r="M28" t="str">
        <f ca="1">IFERROR(SUMPRODUCT(((desc_ent)=$B28)*(OFFSET($A$1,1,MATCH(M$25,$1:$1,0),COUNTA($A:$A)-1))),"")</f>
        <v/>
      </c>
      <c r="N28" t="str">
        <f ca="1">IFERROR(SUMPRODUCT(((desc_ent)=$B28)*(OFFSET($A$1,1,MATCH(N$25,$1:$1,0),COUNTA($A:$A)-1))),"")</f>
        <v/>
      </c>
      <c r="O28" t="str">
        <f ca="1">IFERROR(SUMPRODUCT(((desc_ent)=$B28)*(OFFSET($A$1,1,MATCH(O$25,$1:$1,0),COUNTA($A:$A)-1))),"")</f>
        <v/>
      </c>
      <c r="P28">
        <f ca="1">IFERROR(SUMPRODUCT(((desc_ent)=$B28)*(OFFSET($A$1,1,MATCH(P$25,$1:$1,0),COUNTA($A:$A)-1))),"")</f>
        <v>7309.68</v>
      </c>
      <c r="Q28">
        <f ca="1">IFERROR(SUMPRODUCT(((desc_ent)=$B28)*(OFFSET($A$1,1,MATCH(Q$25,$1:$1,0),COUNTA($A:$A)-1))),"")</f>
        <v>20152.509999999998</v>
      </c>
    </row>
    <row r="29" spans="1:17" x14ac:dyDescent="0.25">
      <c r="B29" s="13" t="s">
        <v>25</v>
      </c>
      <c r="C29" s="12">
        <v>300</v>
      </c>
      <c r="D29" t="str">
        <f ca="1">IFERROR(SUMPRODUCT(((desc_ent)=$B29)*(OFFSET($A$1,1,MATCH(D$25,$1:$1,0),COUNTA($A:$A)-1))),"")</f>
        <v/>
      </c>
      <c r="E29" t="str">
        <f ca="1">IFERROR(SUMPRODUCT(((desc_ent)=$B29)*(OFFSET($A$1,1,MATCH(E$25,$1:$1,0),COUNTA($A:$A)-1))),"")</f>
        <v/>
      </c>
      <c r="F29" t="str">
        <f ca="1">IFERROR(SUMPRODUCT(((desc_ent)=$B29)*(OFFSET($A$1,1,MATCH(F$25,$1:$1,0),COUNTA($A:$A)-1))),"")</f>
        <v/>
      </c>
      <c r="G29" t="str">
        <f ca="1">IFERROR(SUMPRODUCT(((desc_ent)=$B29)*(OFFSET($A$1,1,MATCH(G$25,$1:$1,0),COUNTA($A:$A)-1))),"")</f>
        <v/>
      </c>
      <c r="H29" t="str">
        <f ca="1">IFERROR(SUMPRODUCT(((desc_ent)=$B29)*(OFFSET($A$1,1,MATCH(H$25,$1:$1,0),COUNTA($A:$A)-1))),"")</f>
        <v/>
      </c>
      <c r="I29" t="str">
        <f ca="1">IFERROR(SUMPRODUCT(((desc_ent)=$B29)*(OFFSET($A$1,1,MATCH(I$25,$1:$1,0),COUNTA($A:$A)-1))),"")</f>
        <v/>
      </c>
      <c r="J29" t="str">
        <f ca="1">IFERROR(SUMPRODUCT(((desc_ent)=$B29)*(OFFSET($A$1,1,MATCH(J$25,$1:$1,0),COUNTA($A:$A)-1))),"")</f>
        <v/>
      </c>
      <c r="K29" t="str">
        <f ca="1">IFERROR(SUMPRODUCT(((desc_ent)=$B29)*(OFFSET($A$1,1,MATCH(K$25,$1:$1,0),COUNTA($A:$A)-1))),"")</f>
        <v/>
      </c>
      <c r="L29" t="str">
        <f ca="1">IFERROR(SUMPRODUCT(((desc_ent)=$B29)*(OFFSET($A$1,1,MATCH(L$25,$1:$1,0),COUNTA($A:$A)-1))),"")</f>
        <v/>
      </c>
      <c r="M29" t="str">
        <f ca="1">IFERROR(SUMPRODUCT(((desc_ent)=$B29)*(OFFSET($A$1,1,MATCH(M$25,$1:$1,0),COUNTA($A:$A)-1))),"")</f>
        <v/>
      </c>
      <c r="N29" t="str">
        <f ca="1">IFERROR(SUMPRODUCT(((desc_ent)=$B29)*(OFFSET($A$1,1,MATCH(N$25,$1:$1,0),COUNTA($A:$A)-1))),"")</f>
        <v/>
      </c>
      <c r="O29" t="str">
        <f ca="1">IFERROR(SUMPRODUCT(((desc_ent)=$B29)*(OFFSET($A$1,1,MATCH(O$25,$1:$1,0),COUNTA($A:$A)-1))),"")</f>
        <v/>
      </c>
      <c r="P29">
        <f ca="1">IFERROR(SUMPRODUCT(((desc_ent)=$B29)*(OFFSET($A$1,1,MATCH(P$25,$1:$1,0),COUNTA($A:$A)-1))),"")</f>
        <v>166246.03</v>
      </c>
      <c r="Q29">
        <f ca="1">IFERROR(SUMPRODUCT(((desc_ent)=$B29)*(OFFSET($A$1,1,MATCH(Q$25,$1:$1,0),COUNTA($A:$A)-1))),"")</f>
        <v>-352193.36</v>
      </c>
    </row>
    <row r="30" spans="1:17" x14ac:dyDescent="0.25">
      <c r="B30" s="13" t="s">
        <v>26</v>
      </c>
      <c r="C30" s="12">
        <v>400</v>
      </c>
      <c r="D30" t="str">
        <f ca="1">IFERROR(SUMPRODUCT(((desc_ent)=$B30)*(OFFSET($A$1,1,MATCH(D$25,$1:$1,0),COUNTA($A:$A)-1))),"")</f>
        <v/>
      </c>
      <c r="E30" t="str">
        <f ca="1">IFERROR(SUMPRODUCT(((desc_ent)=$B30)*(OFFSET($A$1,1,MATCH(E$25,$1:$1,0),COUNTA($A:$A)-1))),"")</f>
        <v/>
      </c>
      <c r="F30" t="str">
        <f ca="1">IFERROR(SUMPRODUCT(((desc_ent)=$B30)*(OFFSET($A$1,1,MATCH(F$25,$1:$1,0),COUNTA($A:$A)-1))),"")</f>
        <v/>
      </c>
      <c r="G30" t="str">
        <f ca="1">IFERROR(SUMPRODUCT(((desc_ent)=$B30)*(OFFSET($A$1,1,MATCH(G$25,$1:$1,0),COUNTA($A:$A)-1))),"")</f>
        <v/>
      </c>
      <c r="H30" t="str">
        <f ca="1">IFERROR(SUMPRODUCT(((desc_ent)=$B30)*(OFFSET($A$1,1,MATCH(H$25,$1:$1,0),COUNTA($A:$A)-1))),"")</f>
        <v/>
      </c>
      <c r="I30" t="str">
        <f ca="1">IFERROR(SUMPRODUCT(((desc_ent)=$B30)*(OFFSET($A$1,1,MATCH(I$25,$1:$1,0),COUNTA($A:$A)-1))),"")</f>
        <v/>
      </c>
      <c r="J30" t="str">
        <f ca="1">IFERROR(SUMPRODUCT(((desc_ent)=$B30)*(OFFSET($A$1,1,MATCH(J$25,$1:$1,0),COUNTA($A:$A)-1))),"")</f>
        <v/>
      </c>
      <c r="K30" t="str">
        <f ca="1">IFERROR(SUMPRODUCT(((desc_ent)=$B30)*(OFFSET($A$1,1,MATCH(K$25,$1:$1,0),COUNTA($A:$A)-1))),"")</f>
        <v/>
      </c>
      <c r="L30" t="str">
        <f ca="1">IFERROR(SUMPRODUCT(((desc_ent)=$B30)*(OFFSET($A$1,1,MATCH(L$25,$1:$1,0),COUNTA($A:$A)-1))),"")</f>
        <v/>
      </c>
      <c r="M30" t="str">
        <f ca="1">IFERROR(SUMPRODUCT(((desc_ent)=$B30)*(OFFSET($A$1,1,MATCH(M$25,$1:$1,0),COUNTA($A:$A)-1))),"")</f>
        <v/>
      </c>
      <c r="N30" t="str">
        <f ca="1">IFERROR(SUMPRODUCT(((desc_ent)=$B30)*(OFFSET($A$1,1,MATCH(N$25,$1:$1,0),COUNTA($A:$A)-1))),"")</f>
        <v/>
      </c>
      <c r="O30" t="str">
        <f ca="1">IFERROR(SUMPRODUCT(((desc_ent)=$B30)*(OFFSET($A$1,1,MATCH(O$25,$1:$1,0),COUNTA($A:$A)-1))),"")</f>
        <v/>
      </c>
      <c r="P30">
        <f ca="1">IFERROR(SUMPRODUCT(((desc_ent)=$B30)*(OFFSET($A$1,1,MATCH(P$25,$1:$1,0),COUNTA($A:$A)-1))),"")</f>
        <v>-3340.62</v>
      </c>
      <c r="Q30">
        <f ca="1">IFERROR(SUMPRODUCT(((desc_ent)=$B30)*(OFFSET($A$1,1,MATCH(Q$25,$1:$1,0),COUNTA($A:$A)-1))),"")</f>
        <v>734.74</v>
      </c>
    </row>
    <row r="31" spans="1:17" x14ac:dyDescent="0.25">
      <c r="B31" s="13" t="s">
        <v>27</v>
      </c>
      <c r="C31" s="12">
        <v>500</v>
      </c>
      <c r="D31" t="str">
        <f ca="1">IFERROR(SUMPRODUCT(((desc_ent)=$B31)*(OFFSET($A$1,1,MATCH(D$25,$1:$1,0),COUNTA($A:$A)-1))),"")</f>
        <v/>
      </c>
      <c r="E31" t="str">
        <f ca="1">IFERROR(SUMPRODUCT(((desc_ent)=$B31)*(OFFSET($A$1,1,MATCH(E$25,$1:$1,0),COUNTA($A:$A)-1))),"")</f>
        <v/>
      </c>
      <c r="F31" t="str">
        <f ca="1">IFERROR(SUMPRODUCT(((desc_ent)=$B31)*(OFFSET($A$1,1,MATCH(F$25,$1:$1,0),COUNTA($A:$A)-1))),"")</f>
        <v/>
      </c>
      <c r="G31" t="str">
        <f ca="1">IFERROR(SUMPRODUCT(((desc_ent)=$B31)*(OFFSET($A$1,1,MATCH(G$25,$1:$1,0),COUNTA($A:$A)-1))),"")</f>
        <v/>
      </c>
      <c r="H31" t="str">
        <f ca="1">IFERROR(SUMPRODUCT(((desc_ent)=$B31)*(OFFSET($A$1,1,MATCH(H$25,$1:$1,0),COUNTA($A:$A)-1))),"")</f>
        <v/>
      </c>
      <c r="I31" t="str">
        <f ca="1">IFERROR(SUMPRODUCT(((desc_ent)=$B31)*(OFFSET($A$1,1,MATCH(I$25,$1:$1,0),COUNTA($A:$A)-1))),"")</f>
        <v/>
      </c>
      <c r="J31" t="str">
        <f ca="1">IFERROR(SUMPRODUCT(((desc_ent)=$B31)*(OFFSET($A$1,1,MATCH(J$25,$1:$1,0),COUNTA($A:$A)-1))),"")</f>
        <v/>
      </c>
      <c r="K31" t="str">
        <f ca="1">IFERROR(SUMPRODUCT(((desc_ent)=$B31)*(OFFSET($A$1,1,MATCH(K$25,$1:$1,0),COUNTA($A:$A)-1))),"")</f>
        <v/>
      </c>
      <c r="L31" t="str">
        <f ca="1">IFERROR(SUMPRODUCT(((desc_ent)=$B31)*(OFFSET($A$1,1,MATCH(L$25,$1:$1,0),COUNTA($A:$A)-1))),"")</f>
        <v/>
      </c>
      <c r="M31" t="str">
        <f ca="1">IFERROR(SUMPRODUCT(((desc_ent)=$B31)*(OFFSET($A$1,1,MATCH(M$25,$1:$1,0),COUNTA($A:$A)-1))),"")</f>
        <v/>
      </c>
      <c r="N31" t="str">
        <f ca="1">IFERROR(SUMPRODUCT(((desc_ent)=$B31)*(OFFSET($A$1,1,MATCH(N$25,$1:$1,0),COUNTA($A:$A)-1))),"")</f>
        <v/>
      </c>
      <c r="O31" t="str">
        <f ca="1">IFERROR(SUMPRODUCT(((desc_ent)=$B31)*(OFFSET($A$1,1,MATCH(O$25,$1:$1,0),COUNTA($A:$A)-1))),"")</f>
        <v/>
      </c>
      <c r="P31">
        <f ca="1">IFERROR(SUMPRODUCT(((desc_ent)=$B31)*(OFFSET($A$1,1,MATCH(P$25,$1:$1,0),COUNTA($A:$A)-1))),"")</f>
        <v>31001.68</v>
      </c>
      <c r="Q31">
        <f ca="1">IFERROR(SUMPRODUCT(((desc_ent)=$B31)*(OFFSET($A$1,1,MATCH(Q$25,$1:$1,0),COUNTA($A:$A)-1))),"")</f>
        <v>-58363.42</v>
      </c>
    </row>
    <row r="32" spans="1:17" x14ac:dyDescent="0.25">
      <c r="O32" s="8"/>
      <c r="P32" s="8"/>
    </row>
  </sheetData>
  <autoFilter ref="A1:H15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6"/>
  <sheetViews>
    <sheetView workbookViewId="0">
      <selection activeCell="D2" sqref="D2:E6"/>
    </sheetView>
  </sheetViews>
  <sheetFormatPr baseColWidth="10" defaultRowHeight="15" x14ac:dyDescent="0.25"/>
  <sheetData>
    <row r="1" spans="1:7" x14ac:dyDescent="0.25">
      <c r="A1" t="s">
        <v>50</v>
      </c>
      <c r="B1" t="s">
        <v>51</v>
      </c>
      <c r="D1" s="7" t="s">
        <v>52</v>
      </c>
      <c r="E1" s="7" t="s">
        <v>53</v>
      </c>
    </row>
    <row r="2" spans="1:7" x14ac:dyDescent="0.25">
      <c r="A2" s="6" t="s">
        <v>18</v>
      </c>
      <c r="B2" s="6" t="s">
        <v>28</v>
      </c>
      <c r="D2" s="7" t="s">
        <v>23</v>
      </c>
      <c r="E2" s="7">
        <v>100</v>
      </c>
      <c r="G2" s="11" t="e">
        <f ca="1">SUM(OFFSET(Base!$A$1,1,MATCH(Transco!A2,Base!$1:$1,0),15))</f>
        <v>#N/A</v>
      </c>
    </row>
    <row r="3" spans="1:7" x14ac:dyDescent="0.25">
      <c r="A3" s="6" t="s">
        <v>20</v>
      </c>
      <c r="B3" s="6" t="s">
        <v>28</v>
      </c>
      <c r="D3" s="7" t="s">
        <v>24</v>
      </c>
      <c r="E3" s="7">
        <v>200</v>
      </c>
      <c r="G3" s="11" t="e">
        <f ca="1">SUM(OFFSET(Base!$A$1,1,MATCH(Transco!A3,Base!$1:$1,0),15))</f>
        <v>#N/A</v>
      </c>
    </row>
    <row r="4" spans="1:7" x14ac:dyDescent="0.25">
      <c r="A4" s="6" t="s">
        <v>10</v>
      </c>
      <c r="B4" s="6" t="s">
        <v>29</v>
      </c>
      <c r="D4" s="7" t="s">
        <v>25</v>
      </c>
      <c r="E4" s="7">
        <v>300</v>
      </c>
      <c r="G4" s="11" t="e">
        <f ca="1">SUM(OFFSET(Base!$A$1,1,MATCH(Transco!A4,Base!$1:$1,0),15))</f>
        <v>#N/A</v>
      </c>
    </row>
    <row r="5" spans="1:7" x14ac:dyDescent="0.25">
      <c r="A5" s="6" t="s">
        <v>12</v>
      </c>
      <c r="B5" s="6" t="s">
        <v>29</v>
      </c>
      <c r="D5" s="7" t="s">
        <v>26</v>
      </c>
      <c r="E5" s="7">
        <v>400</v>
      </c>
      <c r="G5" s="11" t="e">
        <f ca="1">SUM(OFFSET(Base!$A$1,1,MATCH(Transco!A5,Base!$1:$1,0),15))</f>
        <v>#N/A</v>
      </c>
    </row>
    <row r="6" spans="1:7" x14ac:dyDescent="0.25">
      <c r="A6" s="6" t="s">
        <v>30</v>
      </c>
      <c r="B6" s="6" t="s">
        <v>31</v>
      </c>
      <c r="D6" s="7" t="s">
        <v>27</v>
      </c>
      <c r="E6" s="7">
        <v>500</v>
      </c>
      <c r="G6" s="11" t="e">
        <f ca="1">SUM(OFFSET(Base!$A$1,1,MATCH(Transco!A6,Base!$1:$1,0),15))</f>
        <v>#N/A</v>
      </c>
    </row>
    <row r="7" spans="1:7" x14ac:dyDescent="0.25">
      <c r="A7" s="6" t="s">
        <v>22</v>
      </c>
      <c r="B7" s="6" t="s">
        <v>32</v>
      </c>
      <c r="G7" s="11" t="e">
        <f ca="1">SUM(OFFSET(Base!$A$1,1,MATCH(Transco!A7,Base!$1:$1,0),15))</f>
        <v>#N/A</v>
      </c>
    </row>
    <row r="8" spans="1:7" x14ac:dyDescent="0.25">
      <c r="A8" s="6" t="s">
        <v>14</v>
      </c>
      <c r="B8" s="6" t="s">
        <v>33</v>
      </c>
      <c r="G8" s="11" t="e">
        <f ca="1">SUM(OFFSET(Base!$A$1,1,MATCH(Transco!A8,Base!$1:$1,0),15))</f>
        <v>#N/A</v>
      </c>
    </row>
    <row r="9" spans="1:7" x14ac:dyDescent="0.25">
      <c r="A9" s="6" t="s">
        <v>34</v>
      </c>
      <c r="B9" s="6" t="s">
        <v>35</v>
      </c>
      <c r="G9" s="11" t="e">
        <f ca="1">SUM(OFFSET(Base!$A$1,1,MATCH(Transco!A9,Base!$1:$1,0),15))</f>
        <v>#N/A</v>
      </c>
    </row>
    <row r="10" spans="1:7" x14ac:dyDescent="0.25">
      <c r="A10" s="6" t="s">
        <v>9</v>
      </c>
      <c r="B10" s="6" t="s">
        <v>36</v>
      </c>
      <c r="G10" s="11" t="e">
        <f ca="1">SUM(OFFSET(Base!$A$1,1,MATCH(Transco!A10,Base!$1:$1,0),15))</f>
        <v>#N/A</v>
      </c>
    </row>
    <row r="11" spans="1:7" x14ac:dyDescent="0.25">
      <c r="A11" s="6" t="s">
        <v>11</v>
      </c>
      <c r="B11" s="6" t="s">
        <v>36</v>
      </c>
      <c r="G11" s="11" t="e">
        <f ca="1">SUM(OFFSET(Base!$A$1,1,MATCH(Transco!A11,Base!$1:$1,0),15))</f>
        <v>#N/A</v>
      </c>
    </row>
    <row r="12" spans="1:7" x14ac:dyDescent="0.25">
      <c r="A12" s="6" t="s">
        <v>37</v>
      </c>
      <c r="B12" s="6" t="s">
        <v>38</v>
      </c>
      <c r="G12" s="11" t="e">
        <f ca="1">SUM(OFFSET(Base!$A$1,1,MATCH(Transco!A12,Base!$1:$1,0),15))</f>
        <v>#N/A</v>
      </c>
    </row>
    <row r="13" spans="1:7" x14ac:dyDescent="0.25">
      <c r="A13" s="6" t="s">
        <v>17</v>
      </c>
      <c r="B13" s="6" t="s">
        <v>39</v>
      </c>
      <c r="G13" s="11" t="e">
        <f ca="1">SUM(OFFSET(Base!$A$1,1,MATCH(Transco!A13,Base!$1:$1,0),15))</f>
        <v>#N/A</v>
      </c>
    </row>
    <row r="14" spans="1:7" x14ac:dyDescent="0.25">
      <c r="A14" s="6" t="s">
        <v>19</v>
      </c>
      <c r="B14" s="6" t="s">
        <v>39</v>
      </c>
      <c r="G14" s="11" t="e">
        <f ca="1">SUM(OFFSET(Base!$A$1,1,MATCH(Transco!A14,Base!$1:$1,0),15))</f>
        <v>#N/A</v>
      </c>
    </row>
    <row r="15" spans="1:7" x14ac:dyDescent="0.25">
      <c r="A15" s="6" t="s">
        <v>21</v>
      </c>
      <c r="B15" s="6" t="s">
        <v>40</v>
      </c>
      <c r="G15" s="11" t="e">
        <f ca="1">SUM(OFFSET(Base!$A$1,1,MATCH(Transco!A15,Base!$1:$1,0),15))</f>
        <v>#N/A</v>
      </c>
    </row>
    <row r="16" spans="1:7" x14ac:dyDescent="0.25">
      <c r="A16" s="6" t="s">
        <v>13</v>
      </c>
      <c r="B16" s="6" t="s">
        <v>41</v>
      </c>
      <c r="G16" s="11" t="e">
        <f ca="1">SUM(OFFSET(Base!$A$1,1,MATCH(Transco!A16,Base!$1:$1,0),15))</f>
        <v>#N/A</v>
      </c>
    </row>
    <row r="17" spans="1:7" x14ac:dyDescent="0.25">
      <c r="A17" s="6" t="s">
        <v>42</v>
      </c>
      <c r="B17" s="6" t="s">
        <v>43</v>
      </c>
      <c r="G17" s="11" t="e">
        <f ca="1">SUM(OFFSET(Base!$A$1,1,MATCH(Transco!A17,Base!$1:$1,0),15))</f>
        <v>#N/A</v>
      </c>
    </row>
    <row r="18" spans="1:7" x14ac:dyDescent="0.25">
      <c r="A18" s="6" t="s">
        <v>44</v>
      </c>
      <c r="B18" s="6" t="s">
        <v>45</v>
      </c>
      <c r="G18" s="11" t="e">
        <f ca="1">SUM(OFFSET(Base!$A$1,1,MATCH(Transco!A18,Base!$1:$1,0),15))</f>
        <v>#N/A</v>
      </c>
    </row>
    <row r="19" spans="1:7" x14ac:dyDescent="0.25">
      <c r="A19" s="6" t="s">
        <v>6</v>
      </c>
      <c r="B19" s="6" t="s">
        <v>46</v>
      </c>
      <c r="G19" s="11">
        <f ca="1">SUM(OFFSET(Base!$A$1,1,MATCH(Transco!A19,Base!$1:$1,0),15))</f>
        <v>211702.56999999998</v>
      </c>
    </row>
    <row r="20" spans="1:7" x14ac:dyDescent="0.25">
      <c r="A20" s="6" t="s">
        <v>15</v>
      </c>
      <c r="B20" s="6" t="s">
        <v>47</v>
      </c>
      <c r="G20" s="11" t="e">
        <f ca="1">SUM(OFFSET(Base!$A$1,1,MATCH(Transco!A20,Base!$1:$1,0),15))</f>
        <v>#N/A</v>
      </c>
    </row>
    <row r="21" spans="1:7" x14ac:dyDescent="0.25">
      <c r="A21" s="6" t="s">
        <v>8</v>
      </c>
      <c r="B21" s="6" t="s">
        <v>46</v>
      </c>
      <c r="G21" s="11">
        <f ca="1">SUM(OFFSET(Base!$A$1,1,MATCH(Transco!A21,Base!$1:$1,0),15))</f>
        <v>0</v>
      </c>
    </row>
    <row r="22" spans="1:7" x14ac:dyDescent="0.25">
      <c r="A22" s="6" t="s">
        <v>16</v>
      </c>
      <c r="B22" s="6" t="s">
        <v>47</v>
      </c>
      <c r="G22" s="11" t="e">
        <f ca="1">SUM(OFFSET(Base!$A$1,1,MATCH(Transco!A22,Base!$1:$1,0),15))</f>
        <v>#N/A</v>
      </c>
    </row>
    <row r="23" spans="1:7" x14ac:dyDescent="0.25">
      <c r="A23" s="6" t="s">
        <v>55</v>
      </c>
      <c r="B23" s="6" t="s">
        <v>48</v>
      </c>
      <c r="G23" s="11" t="e">
        <f ca="1">SUM(OFFSET(Base!$A$1,1,MATCH(Transco!A23,Base!$1:$1,0),15))</f>
        <v>#N/A</v>
      </c>
    </row>
    <row r="24" spans="1:7" x14ac:dyDescent="0.25">
      <c r="A24" s="6" t="s">
        <v>54</v>
      </c>
      <c r="B24" s="6" t="s">
        <v>49</v>
      </c>
      <c r="G24" s="11">
        <f ca="1">SUM(OFFSET(Base!$A$1,1,MATCH(Transco!A24,Base!$1:$1,0),15))</f>
        <v>-371993.69</v>
      </c>
    </row>
    <row r="25" spans="1:7" x14ac:dyDescent="0.25">
      <c r="A25" s="6" t="s">
        <v>56</v>
      </c>
      <c r="B25" s="6" t="s">
        <v>48</v>
      </c>
      <c r="G25" s="11" t="e">
        <f ca="1">SUM(OFFSET(Base!$A$1,1,MATCH(Transco!A25,Base!$1:$1,0),15))</f>
        <v>#N/A</v>
      </c>
    </row>
    <row r="26" spans="1:7" x14ac:dyDescent="0.25">
      <c r="A26" s="6" t="s">
        <v>57</v>
      </c>
      <c r="B26" s="6" t="s">
        <v>49</v>
      </c>
      <c r="G26" s="11" t="e">
        <f ca="1">SUM(OFFSET(Base!$A$1,1,MATCH(Transco!A26,Base!$1:$1,0),15))</f>
        <v>#N/A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Transco</vt:lpstr>
    </vt:vector>
  </TitlesOfParts>
  <Company>CANAL+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NEURES Jean-Christophe</dc:creator>
  <cp:lastModifiedBy>Mickaël BEAUDUSSEAU</cp:lastModifiedBy>
  <dcterms:created xsi:type="dcterms:W3CDTF">2014-02-04T14:06:14Z</dcterms:created>
  <dcterms:modified xsi:type="dcterms:W3CDTF">2014-02-05T22:14:54Z</dcterms:modified>
</cp:coreProperties>
</file>