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10395" windowHeight="4560"/>
  </bookViews>
  <sheets>
    <sheet name="Feuil1" sheetId="1" r:id="rId1"/>
    <sheet name="Feuil2" sheetId="2" r:id="rId2"/>
    <sheet name="Feuil3" sheetId="3" r:id="rId3"/>
  </sheets>
  <definedNames>
    <definedName name="An_ref">Feuil1!$C$8</definedName>
    <definedName name="comments">OFFSET(Feuil1!$AI$10:$AJ$10,,,COUNTA(Feuil1!$AJ:$AJ)-1)</definedName>
  </definedNames>
  <calcPr calcId="145621"/>
</workbook>
</file>

<file path=xl/calcChain.xml><?xml version="1.0" encoding="utf-8"?>
<calcChain xmlns="http://schemas.openxmlformats.org/spreadsheetml/2006/main">
  <c r="AG24" i="1" l="1"/>
  <c r="AG23" i="1"/>
  <c r="AG22" i="1"/>
  <c r="AG21" i="1"/>
  <c r="AG17" i="1"/>
  <c r="AG16" i="1"/>
  <c r="AG15" i="1"/>
  <c r="AG14" i="1"/>
  <c r="AG13" i="1"/>
  <c r="AG12" i="1"/>
  <c r="AG11" i="1"/>
  <c r="AG10" i="1"/>
  <c r="S39" i="1"/>
  <c r="S41" i="1" s="1"/>
  <c r="T41" i="1" s="1"/>
  <c r="U41" i="1" s="1"/>
  <c r="V41" i="1" s="1"/>
  <c r="W41" i="1" s="1"/>
  <c r="X41" i="1" s="1"/>
  <c r="Y41" i="1" s="1"/>
  <c r="S42" i="1" s="1"/>
  <c r="K39" i="1"/>
  <c r="K41" i="1" s="1"/>
  <c r="L41" i="1" s="1"/>
  <c r="M41" i="1" s="1"/>
  <c r="N41" i="1" s="1"/>
  <c r="O41" i="1" s="1"/>
  <c r="P41" i="1" s="1"/>
  <c r="Q41" i="1" s="1"/>
  <c r="K42" i="1" s="1"/>
  <c r="C39" i="1"/>
  <c r="C41" i="1" s="1"/>
  <c r="D41" i="1" s="1"/>
  <c r="E41" i="1" s="1"/>
  <c r="F41" i="1" s="1"/>
  <c r="G41" i="1" s="1"/>
  <c r="H41" i="1" s="1"/>
  <c r="I41" i="1" s="1"/>
  <c r="C42" i="1" s="1"/>
  <c r="S30" i="1"/>
  <c r="S32" i="1" s="1"/>
  <c r="T32" i="1" s="1"/>
  <c r="U32" i="1" s="1"/>
  <c r="V32" i="1" s="1"/>
  <c r="W32" i="1" s="1"/>
  <c r="X32" i="1" s="1"/>
  <c r="Y32" i="1" s="1"/>
  <c r="S33" i="1" s="1"/>
  <c r="K30" i="1"/>
  <c r="K32" i="1" s="1"/>
  <c r="L32" i="1" s="1"/>
  <c r="M32" i="1" s="1"/>
  <c r="N32" i="1" s="1"/>
  <c r="O32" i="1" s="1"/>
  <c r="P32" i="1" s="1"/>
  <c r="Q32" i="1" s="1"/>
  <c r="K33" i="1" s="1"/>
  <c r="C30" i="1"/>
  <c r="C32" i="1" s="1"/>
  <c r="D32" i="1" s="1"/>
  <c r="E32" i="1" s="1"/>
  <c r="F32" i="1" s="1"/>
  <c r="G32" i="1" s="1"/>
  <c r="H32" i="1" s="1"/>
  <c r="I32" i="1" s="1"/>
  <c r="C33" i="1" s="1"/>
  <c r="S21" i="1"/>
  <c r="S23" i="1" s="1"/>
  <c r="T23" i="1" s="1"/>
  <c r="U23" i="1" s="1"/>
  <c r="V23" i="1" s="1"/>
  <c r="W23" i="1" s="1"/>
  <c r="X23" i="1" s="1"/>
  <c r="Y23" i="1" s="1"/>
  <c r="S24" i="1" s="1"/>
  <c r="K21" i="1"/>
  <c r="K23" i="1" s="1"/>
  <c r="L23" i="1" s="1"/>
  <c r="M23" i="1" s="1"/>
  <c r="N23" i="1" s="1"/>
  <c r="O23" i="1" s="1"/>
  <c r="P23" i="1" s="1"/>
  <c r="Q23" i="1" s="1"/>
  <c r="K24" i="1" s="1"/>
  <c r="C21" i="1"/>
  <c r="C23" i="1" s="1"/>
  <c r="D23" i="1" s="1"/>
  <c r="E23" i="1" s="1"/>
  <c r="F23" i="1" s="1"/>
  <c r="G23" i="1" s="1"/>
  <c r="H23" i="1" s="1"/>
  <c r="I23" i="1" s="1"/>
  <c r="C24" i="1" s="1"/>
  <c r="S12" i="1"/>
  <c r="S14" i="1" s="1"/>
  <c r="T14" i="1" s="1"/>
  <c r="U14" i="1" s="1"/>
  <c r="V14" i="1" s="1"/>
  <c r="W14" i="1" s="1"/>
  <c r="X14" i="1" s="1"/>
  <c r="Y14" i="1" s="1"/>
  <c r="S15" i="1" s="1"/>
  <c r="K12" i="1"/>
  <c r="K14" i="1" s="1"/>
  <c r="L14" i="1" s="1"/>
  <c r="M14" i="1" s="1"/>
  <c r="N14" i="1" s="1"/>
  <c r="O14" i="1" s="1"/>
  <c r="P14" i="1" s="1"/>
  <c r="Q14" i="1" s="1"/>
  <c r="K15" i="1" s="1"/>
  <c r="S40" i="1" l="1"/>
  <c r="T42" i="1"/>
  <c r="K40" i="1"/>
  <c r="L42" i="1"/>
  <c r="C40" i="1"/>
  <c r="D42" i="1"/>
  <c r="S31" i="1"/>
  <c r="T33" i="1"/>
  <c r="K31" i="1"/>
  <c r="L33" i="1"/>
  <c r="C31" i="1"/>
  <c r="D33" i="1"/>
  <c r="S22" i="1"/>
  <c r="T24" i="1"/>
  <c r="K22" i="1"/>
  <c r="L24" i="1"/>
  <c r="C22" i="1"/>
  <c r="D24" i="1"/>
  <c r="S13" i="1"/>
  <c r="T15" i="1"/>
  <c r="K13" i="1"/>
  <c r="L15" i="1"/>
  <c r="C12" i="1"/>
  <c r="C14" i="1" s="1"/>
  <c r="AC13" i="1" s="1"/>
  <c r="D14" i="1" l="1"/>
  <c r="E14" i="1" s="1"/>
  <c r="F14" i="1" s="1"/>
  <c r="G14" i="1" s="1"/>
  <c r="H14" i="1" s="1"/>
  <c r="I14" i="1" s="1"/>
  <c r="C15" i="1" s="1"/>
  <c r="C13" i="1" s="1"/>
  <c r="U42" i="1"/>
  <c r="T40" i="1"/>
  <c r="M42" i="1"/>
  <c r="L40" i="1"/>
  <c r="E42" i="1"/>
  <c r="D40" i="1"/>
  <c r="U33" i="1"/>
  <c r="T31" i="1"/>
  <c r="M33" i="1"/>
  <c r="L31" i="1"/>
  <c r="E33" i="1"/>
  <c r="D31" i="1"/>
  <c r="U24" i="1"/>
  <c r="T22" i="1"/>
  <c r="M24" i="1"/>
  <c r="L22" i="1"/>
  <c r="E24" i="1"/>
  <c r="D22" i="1"/>
  <c r="U15" i="1"/>
  <c r="T13" i="1"/>
  <c r="M15" i="1"/>
  <c r="L13" i="1"/>
  <c r="D15" i="1" l="1"/>
  <c r="E15" i="1" s="1"/>
  <c r="U40" i="1"/>
  <c r="V42" i="1"/>
  <c r="M40" i="1"/>
  <c r="N42" i="1"/>
  <c r="E40" i="1"/>
  <c r="F42" i="1"/>
  <c r="U31" i="1"/>
  <c r="V33" i="1"/>
  <c r="M31" i="1"/>
  <c r="N33" i="1"/>
  <c r="E31" i="1"/>
  <c r="F33" i="1"/>
  <c r="U22" i="1"/>
  <c r="V24" i="1"/>
  <c r="M22" i="1"/>
  <c r="N24" i="1"/>
  <c r="E22" i="1"/>
  <c r="F24" i="1"/>
  <c r="U13" i="1"/>
  <c r="V15" i="1"/>
  <c r="M13" i="1"/>
  <c r="N15" i="1"/>
  <c r="D13" i="1" l="1"/>
  <c r="W42" i="1"/>
  <c r="V40" i="1"/>
  <c r="O42" i="1"/>
  <c r="N40" i="1"/>
  <c r="G42" i="1"/>
  <c r="F40" i="1"/>
  <c r="W33" i="1"/>
  <c r="V31" i="1"/>
  <c r="O33" i="1"/>
  <c r="N31" i="1"/>
  <c r="G33" i="1"/>
  <c r="F31" i="1"/>
  <c r="W24" i="1"/>
  <c r="V22" i="1"/>
  <c r="O24" i="1"/>
  <c r="N22" i="1"/>
  <c r="G24" i="1"/>
  <c r="F22" i="1"/>
  <c r="W15" i="1"/>
  <c r="V13" i="1"/>
  <c r="O15" i="1"/>
  <c r="N13" i="1"/>
  <c r="F15" i="1"/>
  <c r="E13" i="1"/>
  <c r="W40" i="1" l="1"/>
  <c r="X42" i="1"/>
  <c r="O40" i="1"/>
  <c r="P42" i="1"/>
  <c r="G40" i="1"/>
  <c r="H42" i="1"/>
  <c r="W31" i="1"/>
  <c r="X33" i="1"/>
  <c r="O31" i="1"/>
  <c r="P33" i="1"/>
  <c r="G31" i="1"/>
  <c r="H33" i="1"/>
  <c r="W22" i="1"/>
  <c r="X24" i="1"/>
  <c r="O22" i="1"/>
  <c r="P24" i="1"/>
  <c r="G22" i="1"/>
  <c r="H24" i="1"/>
  <c r="W13" i="1"/>
  <c r="X15" i="1"/>
  <c r="O13" i="1"/>
  <c r="P15" i="1"/>
  <c r="G15" i="1"/>
  <c r="F13" i="1"/>
  <c r="Y42" i="1" l="1"/>
  <c r="X40" i="1"/>
  <c r="Q42" i="1"/>
  <c r="P40" i="1"/>
  <c r="I42" i="1"/>
  <c r="H40" i="1"/>
  <c r="Y33" i="1"/>
  <c r="X31" i="1"/>
  <c r="Q33" i="1"/>
  <c r="P31" i="1"/>
  <c r="I33" i="1"/>
  <c r="H31" i="1"/>
  <c r="Y24" i="1"/>
  <c r="X22" i="1"/>
  <c r="Q24" i="1"/>
  <c r="P22" i="1"/>
  <c r="I24" i="1"/>
  <c r="H22" i="1"/>
  <c r="Y15" i="1"/>
  <c r="X13" i="1"/>
  <c r="Q15" i="1"/>
  <c r="P13" i="1"/>
  <c r="H15" i="1"/>
  <c r="G13" i="1"/>
  <c r="Y40" i="1" l="1"/>
  <c r="S43" i="1"/>
  <c r="T43" i="1" s="1"/>
  <c r="U43" i="1" s="1"/>
  <c r="V43" i="1" s="1"/>
  <c r="W43" i="1" s="1"/>
  <c r="X43" i="1" s="1"/>
  <c r="Y43" i="1" s="1"/>
  <c r="S44" i="1" s="1"/>
  <c r="T44" i="1" s="1"/>
  <c r="U44" i="1" s="1"/>
  <c r="V44" i="1" s="1"/>
  <c r="W44" i="1" s="1"/>
  <c r="X44" i="1" s="1"/>
  <c r="Y44" i="1" s="1"/>
  <c r="S45" i="1" s="1"/>
  <c r="T45" i="1" s="1"/>
  <c r="U45" i="1" s="1"/>
  <c r="V45" i="1" s="1"/>
  <c r="W45" i="1" s="1"/>
  <c r="X45" i="1" s="1"/>
  <c r="Y45" i="1" s="1"/>
  <c r="S46" i="1" s="1"/>
  <c r="T46" i="1" s="1"/>
  <c r="U46" i="1" s="1"/>
  <c r="V46" i="1" s="1"/>
  <c r="W46" i="1" s="1"/>
  <c r="X46" i="1" s="1"/>
  <c r="Y46" i="1" s="1"/>
  <c r="Q40" i="1"/>
  <c r="K43" i="1"/>
  <c r="L43" i="1" s="1"/>
  <c r="M43" i="1" s="1"/>
  <c r="N43" i="1" s="1"/>
  <c r="O43" i="1" s="1"/>
  <c r="P43" i="1" s="1"/>
  <c r="Q43" i="1" s="1"/>
  <c r="K44" i="1" s="1"/>
  <c r="L44" i="1" s="1"/>
  <c r="M44" i="1" s="1"/>
  <c r="N44" i="1" s="1"/>
  <c r="O44" i="1" s="1"/>
  <c r="P44" i="1" s="1"/>
  <c r="Q44" i="1" s="1"/>
  <c r="K45" i="1" s="1"/>
  <c r="L45" i="1" s="1"/>
  <c r="M45" i="1" s="1"/>
  <c r="N45" i="1" s="1"/>
  <c r="O45" i="1" s="1"/>
  <c r="P45" i="1" s="1"/>
  <c r="Q45" i="1" s="1"/>
  <c r="K46" i="1" s="1"/>
  <c r="L46" i="1" s="1"/>
  <c r="M46" i="1" s="1"/>
  <c r="N46" i="1" s="1"/>
  <c r="O46" i="1" s="1"/>
  <c r="P46" i="1" s="1"/>
  <c r="Q46" i="1" s="1"/>
  <c r="I40" i="1"/>
  <c r="C43" i="1"/>
  <c r="D43" i="1" s="1"/>
  <c r="E43" i="1" s="1"/>
  <c r="F43" i="1" s="1"/>
  <c r="G43" i="1" s="1"/>
  <c r="H43" i="1" s="1"/>
  <c r="I43" i="1" s="1"/>
  <c r="C44" i="1" s="1"/>
  <c r="D44" i="1" s="1"/>
  <c r="E44" i="1" s="1"/>
  <c r="F44" i="1" s="1"/>
  <c r="G44" i="1" s="1"/>
  <c r="H44" i="1" s="1"/>
  <c r="I44" i="1" s="1"/>
  <c r="C45" i="1" s="1"/>
  <c r="D45" i="1" s="1"/>
  <c r="E45" i="1" s="1"/>
  <c r="F45" i="1" s="1"/>
  <c r="G45" i="1" s="1"/>
  <c r="H45" i="1" s="1"/>
  <c r="I45" i="1" s="1"/>
  <c r="C46" i="1" s="1"/>
  <c r="D46" i="1" s="1"/>
  <c r="E46" i="1" s="1"/>
  <c r="F46" i="1" s="1"/>
  <c r="G46" i="1" s="1"/>
  <c r="H46" i="1" s="1"/>
  <c r="I46" i="1" s="1"/>
  <c r="Y31" i="1"/>
  <c r="S34" i="1"/>
  <c r="T34" i="1" s="1"/>
  <c r="U34" i="1" s="1"/>
  <c r="V34" i="1" s="1"/>
  <c r="W34" i="1" s="1"/>
  <c r="X34" i="1" s="1"/>
  <c r="Y34" i="1" s="1"/>
  <c r="S35" i="1" s="1"/>
  <c r="T35" i="1" s="1"/>
  <c r="U35" i="1" s="1"/>
  <c r="V35" i="1" s="1"/>
  <c r="W35" i="1" s="1"/>
  <c r="X35" i="1" s="1"/>
  <c r="Y35" i="1" s="1"/>
  <c r="S36" i="1" s="1"/>
  <c r="T36" i="1" s="1"/>
  <c r="U36" i="1" s="1"/>
  <c r="V36" i="1" s="1"/>
  <c r="W36" i="1" s="1"/>
  <c r="X36" i="1" s="1"/>
  <c r="Y36" i="1" s="1"/>
  <c r="S37" i="1" s="1"/>
  <c r="T37" i="1" s="1"/>
  <c r="U37" i="1" s="1"/>
  <c r="V37" i="1" s="1"/>
  <c r="W37" i="1" s="1"/>
  <c r="X37" i="1" s="1"/>
  <c r="Y37" i="1" s="1"/>
  <c r="Q31" i="1"/>
  <c r="K34" i="1"/>
  <c r="L34" i="1" s="1"/>
  <c r="M34" i="1" s="1"/>
  <c r="N34" i="1" s="1"/>
  <c r="O34" i="1" s="1"/>
  <c r="P34" i="1" s="1"/>
  <c r="Q34" i="1" s="1"/>
  <c r="K35" i="1" s="1"/>
  <c r="L35" i="1" s="1"/>
  <c r="M35" i="1" s="1"/>
  <c r="N35" i="1" s="1"/>
  <c r="O35" i="1" s="1"/>
  <c r="P35" i="1" s="1"/>
  <c r="Q35" i="1" s="1"/>
  <c r="K36" i="1" s="1"/>
  <c r="L36" i="1" s="1"/>
  <c r="M36" i="1" s="1"/>
  <c r="N36" i="1" s="1"/>
  <c r="O36" i="1" s="1"/>
  <c r="P36" i="1" s="1"/>
  <c r="Q36" i="1" s="1"/>
  <c r="K37" i="1" s="1"/>
  <c r="L37" i="1" s="1"/>
  <c r="M37" i="1" s="1"/>
  <c r="N37" i="1" s="1"/>
  <c r="O37" i="1" s="1"/>
  <c r="P37" i="1" s="1"/>
  <c r="Q37" i="1" s="1"/>
  <c r="I31" i="1"/>
  <c r="C34" i="1"/>
  <c r="D34" i="1" s="1"/>
  <c r="E34" i="1" s="1"/>
  <c r="F34" i="1" s="1"/>
  <c r="G34" i="1" s="1"/>
  <c r="H34" i="1" s="1"/>
  <c r="I34" i="1" s="1"/>
  <c r="C35" i="1" s="1"/>
  <c r="D35" i="1" s="1"/>
  <c r="E35" i="1" s="1"/>
  <c r="F35" i="1" s="1"/>
  <c r="G35" i="1" s="1"/>
  <c r="H35" i="1" s="1"/>
  <c r="I35" i="1" s="1"/>
  <c r="C36" i="1" s="1"/>
  <c r="D36" i="1" s="1"/>
  <c r="E36" i="1" s="1"/>
  <c r="F36" i="1" s="1"/>
  <c r="G36" i="1" s="1"/>
  <c r="H36" i="1" s="1"/>
  <c r="I36" i="1" s="1"/>
  <c r="C37" i="1" s="1"/>
  <c r="D37" i="1" s="1"/>
  <c r="E37" i="1" s="1"/>
  <c r="F37" i="1" s="1"/>
  <c r="G37" i="1" s="1"/>
  <c r="H37" i="1" s="1"/>
  <c r="I37" i="1" s="1"/>
  <c r="Y22" i="1"/>
  <c r="S25" i="1"/>
  <c r="T25" i="1" s="1"/>
  <c r="U25" i="1" s="1"/>
  <c r="V25" i="1" s="1"/>
  <c r="W25" i="1" s="1"/>
  <c r="X25" i="1" s="1"/>
  <c r="Y25" i="1" s="1"/>
  <c r="S26" i="1" s="1"/>
  <c r="T26" i="1" s="1"/>
  <c r="U26" i="1" s="1"/>
  <c r="V26" i="1" s="1"/>
  <c r="W26" i="1" s="1"/>
  <c r="X26" i="1" s="1"/>
  <c r="Y26" i="1" s="1"/>
  <c r="S27" i="1" s="1"/>
  <c r="T27" i="1" s="1"/>
  <c r="U27" i="1" s="1"/>
  <c r="V27" i="1" s="1"/>
  <c r="W27" i="1" s="1"/>
  <c r="X27" i="1" s="1"/>
  <c r="Y27" i="1" s="1"/>
  <c r="S28" i="1" s="1"/>
  <c r="T28" i="1" s="1"/>
  <c r="U28" i="1" s="1"/>
  <c r="V28" i="1" s="1"/>
  <c r="W28" i="1" s="1"/>
  <c r="X28" i="1" s="1"/>
  <c r="Y28" i="1" s="1"/>
  <c r="Q22" i="1"/>
  <c r="K25" i="1"/>
  <c r="L25" i="1" s="1"/>
  <c r="M25" i="1" s="1"/>
  <c r="N25" i="1" s="1"/>
  <c r="O25" i="1" s="1"/>
  <c r="P25" i="1" s="1"/>
  <c r="Q25" i="1" s="1"/>
  <c r="K26" i="1" s="1"/>
  <c r="L26" i="1" s="1"/>
  <c r="M26" i="1" s="1"/>
  <c r="N26" i="1" s="1"/>
  <c r="O26" i="1" s="1"/>
  <c r="P26" i="1" s="1"/>
  <c r="Q26" i="1" s="1"/>
  <c r="K27" i="1" s="1"/>
  <c r="L27" i="1" s="1"/>
  <c r="M27" i="1" s="1"/>
  <c r="N27" i="1" s="1"/>
  <c r="O27" i="1" s="1"/>
  <c r="P27" i="1" s="1"/>
  <c r="Q27" i="1" s="1"/>
  <c r="K28" i="1" s="1"/>
  <c r="L28" i="1" s="1"/>
  <c r="M28" i="1" s="1"/>
  <c r="N28" i="1" s="1"/>
  <c r="O28" i="1" s="1"/>
  <c r="P28" i="1" s="1"/>
  <c r="Q28" i="1" s="1"/>
  <c r="I22" i="1"/>
  <c r="C25" i="1"/>
  <c r="D25" i="1" s="1"/>
  <c r="E25" i="1" s="1"/>
  <c r="F25" i="1" s="1"/>
  <c r="G25" i="1" s="1"/>
  <c r="H25" i="1" s="1"/>
  <c r="I25" i="1" s="1"/>
  <c r="C26" i="1" s="1"/>
  <c r="D26" i="1" s="1"/>
  <c r="E26" i="1" s="1"/>
  <c r="F26" i="1" s="1"/>
  <c r="G26" i="1" s="1"/>
  <c r="H26" i="1" s="1"/>
  <c r="I26" i="1" s="1"/>
  <c r="C27" i="1" s="1"/>
  <c r="D27" i="1" s="1"/>
  <c r="E27" i="1" s="1"/>
  <c r="F27" i="1" s="1"/>
  <c r="G27" i="1" s="1"/>
  <c r="H27" i="1" s="1"/>
  <c r="I27" i="1" s="1"/>
  <c r="C28" i="1" s="1"/>
  <c r="D28" i="1" s="1"/>
  <c r="E28" i="1" s="1"/>
  <c r="F28" i="1" s="1"/>
  <c r="G28" i="1" s="1"/>
  <c r="H28" i="1" s="1"/>
  <c r="I28" i="1" s="1"/>
  <c r="Y13" i="1"/>
  <c r="S16" i="1"/>
  <c r="T16" i="1" s="1"/>
  <c r="U16" i="1" s="1"/>
  <c r="V16" i="1" s="1"/>
  <c r="W16" i="1" s="1"/>
  <c r="X16" i="1" s="1"/>
  <c r="Y16" i="1" s="1"/>
  <c r="S17" i="1" s="1"/>
  <c r="T17" i="1" s="1"/>
  <c r="U17" i="1" s="1"/>
  <c r="V17" i="1" s="1"/>
  <c r="W17" i="1" s="1"/>
  <c r="X17" i="1" s="1"/>
  <c r="Y17" i="1" s="1"/>
  <c r="S18" i="1" s="1"/>
  <c r="T18" i="1" s="1"/>
  <c r="U18" i="1" s="1"/>
  <c r="V18" i="1" s="1"/>
  <c r="W18" i="1" s="1"/>
  <c r="X18" i="1" s="1"/>
  <c r="Y18" i="1" s="1"/>
  <c r="S19" i="1" s="1"/>
  <c r="T19" i="1" s="1"/>
  <c r="U19" i="1" s="1"/>
  <c r="V19" i="1" s="1"/>
  <c r="W19" i="1" s="1"/>
  <c r="X19" i="1" s="1"/>
  <c r="Y19" i="1" s="1"/>
  <c r="Q13" i="1"/>
  <c r="K16" i="1"/>
  <c r="L16" i="1" s="1"/>
  <c r="M16" i="1" s="1"/>
  <c r="N16" i="1" s="1"/>
  <c r="O16" i="1" s="1"/>
  <c r="P16" i="1" s="1"/>
  <c r="Q16" i="1" s="1"/>
  <c r="K17" i="1" s="1"/>
  <c r="L17" i="1" s="1"/>
  <c r="M17" i="1" s="1"/>
  <c r="N17" i="1" s="1"/>
  <c r="O17" i="1" s="1"/>
  <c r="P17" i="1" s="1"/>
  <c r="Q17" i="1" s="1"/>
  <c r="K18" i="1" s="1"/>
  <c r="L18" i="1" s="1"/>
  <c r="M18" i="1" s="1"/>
  <c r="N18" i="1" s="1"/>
  <c r="O18" i="1" s="1"/>
  <c r="P18" i="1" s="1"/>
  <c r="Q18" i="1" s="1"/>
  <c r="K19" i="1" s="1"/>
  <c r="L19" i="1" s="1"/>
  <c r="M19" i="1" s="1"/>
  <c r="N19" i="1" s="1"/>
  <c r="O19" i="1" s="1"/>
  <c r="P19" i="1" s="1"/>
  <c r="Q19" i="1" s="1"/>
  <c r="I15" i="1"/>
  <c r="H13" i="1"/>
  <c r="C16" i="1" l="1"/>
  <c r="D16" i="1" s="1"/>
  <c r="E16" i="1" s="1"/>
  <c r="I13" i="1"/>
  <c r="F16" i="1" l="1"/>
  <c r="G16" i="1" l="1"/>
  <c r="H16" i="1" s="1"/>
  <c r="I16" i="1" s="1"/>
  <c r="C17" i="1" s="1"/>
  <c r="D17" i="1" s="1"/>
  <c r="E17" i="1" s="1"/>
  <c r="F17" i="1" s="1"/>
  <c r="G17" i="1" s="1"/>
  <c r="H17" i="1" s="1"/>
  <c r="I17" i="1" s="1"/>
  <c r="C18" i="1" s="1"/>
  <c r="D18" i="1" s="1"/>
  <c r="E18" i="1" s="1"/>
  <c r="F18" i="1" s="1"/>
  <c r="G18" i="1" l="1"/>
  <c r="H18" i="1" s="1"/>
  <c r="I18" i="1" s="1"/>
  <c r="C19" i="1" s="1"/>
  <c r="D19" i="1" s="1"/>
  <c r="E19" i="1" s="1"/>
  <c r="F19" i="1" s="1"/>
  <c r="G19" i="1" s="1"/>
  <c r="H19" i="1" s="1"/>
  <c r="I19" i="1" s="1"/>
  <c r="AG5" i="1" l="1"/>
</calcChain>
</file>

<file path=xl/sharedStrings.xml><?xml version="1.0" encoding="utf-8"?>
<sst xmlns="http://schemas.openxmlformats.org/spreadsheetml/2006/main" count="15" uniqueCount="15">
  <si>
    <t>Jour de l'an:</t>
  </si>
  <si>
    <t>1er mai:</t>
  </si>
  <si>
    <t>8 mai:</t>
  </si>
  <si>
    <t>15 aout</t>
  </si>
  <si>
    <t>jour férié fixe</t>
  </si>
  <si>
    <t>jour férié variable</t>
  </si>
  <si>
    <t>lundi pâques</t>
  </si>
  <si>
    <t>jeudi ascension</t>
  </si>
  <si>
    <t>lundi pentecôte</t>
  </si>
  <si>
    <t>dimanche de pâques</t>
  </si>
  <si>
    <t>Date</t>
  </si>
  <si>
    <t>Initiation sophrologie 14h30 à 16h salle n°2 M.A</t>
  </si>
  <si>
    <t>Réunion Echange Familial de 19h à 23h maison du bénévolat</t>
  </si>
  <si>
    <t>Soirée festive salle réservée à partir de 18h Pont du Buy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</si>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</sst>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mm"/>
    <numFmt numFmtId="165" formatCode="d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16" fontId="0" fillId="0" borderId="0" xfId="0" applyNumberFormat="1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165" fontId="0" fillId="0" borderId="10" xfId="0" applyNumberForma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0" fontId="3" fillId="0" borderId="12" xfId="0" applyFont="1" applyBorder="1"/>
    <xf numFmtId="0" fontId="0" fillId="4" borderId="3" xfId="0" applyFill="1" applyBorder="1" applyAlignment="1">
      <alignment vertical="center"/>
    </xf>
    <xf numFmtId="0" fontId="0" fillId="4" borderId="13" xfId="0" applyFill="1" applyBorder="1"/>
    <xf numFmtId="0" fontId="0" fillId="4" borderId="6" xfId="0" applyFill="1" applyBorder="1"/>
    <xf numFmtId="14" fontId="0" fillId="4" borderId="14" xfId="0" applyNumberFormat="1" applyFill="1" applyBorder="1"/>
    <xf numFmtId="14" fontId="0" fillId="4" borderId="15" xfId="0" applyNumberFormat="1" applyFill="1" applyBorder="1"/>
    <xf numFmtId="0" fontId="0" fillId="4" borderId="15" xfId="0" applyFill="1" applyBorder="1"/>
    <xf numFmtId="0" fontId="0" fillId="4" borderId="16" xfId="0" applyFill="1" applyBorder="1"/>
  </cellXfs>
  <cellStyles count="1">
    <cellStyle name="Normal" xfId="0" builtinId="0"/>
  </cellStyles>
  <dxfs count="88"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theme="0"/>
      </font>
      <fill>
        <gradientFill degree="90">
          <stop position="0">
            <color rgb="FF7030A0"/>
          </stop>
          <stop position="0.5">
            <color theme="4"/>
          </stop>
          <stop position="1">
            <color rgb="FF7030A0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rgb="FF9C6500"/>
      </font>
      <fill>
        <patternFill>
          <bgColor rgb="FFFFEB9C"/>
        </pattern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ill>
        <patternFill>
          <bgColor theme="9" tint="-0.499984740745262"/>
        </patternFill>
      </fill>
    </dxf>
    <dxf>
      <fill>
        <patternFill>
          <bgColor rgb="FFFFC7CE"/>
        </pattern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  <dxf>
      <font>
        <color theme="1" tint="0.14996795556505021"/>
      </font>
      <fill>
        <gradientFill degree="90">
          <stop position="0">
            <color theme="0" tint="-0.1490218817712943"/>
          </stop>
          <stop position="1">
            <color theme="0" tint="-0.25098422193060094"/>
          </stop>
        </gradientFill>
      </fill>
    </dxf>
    <dxf>
      <fill>
        <patternFill>
          <bgColor theme="0" tint="-4.9989318521683403E-2"/>
        </patternFill>
      </fill>
    </dxf>
    <dxf>
      <font>
        <color auto="1"/>
      </font>
      <fill>
        <gradientFill degree="90">
          <stop position="0">
            <color theme="8" tint="0.80001220740379042"/>
          </stop>
          <stop position="0.5">
            <color theme="8" tint="0.59999389629810485"/>
          </stop>
          <stop position="1">
            <color theme="8" tint="0.80001220740379042"/>
          </stop>
        </gradientFill>
      </fill>
    </dxf>
    <dxf>
      <fill>
        <gradientFill degree="90">
          <stop position="0">
            <color theme="8" tint="0.80001220740379042"/>
          </stop>
          <stop position="0.5">
            <color theme="8" tint="0.40000610370189521"/>
          </stop>
          <stop position="1">
            <color theme="8" tint="0.80001220740379042"/>
          </stop>
        </gradientFill>
      </fill>
    </dxf>
    <dxf>
      <fill>
        <patternFill>
          <bgColor theme="8" tint="0.79998168889431442"/>
        </patternFill>
      </fill>
    </dxf>
    <dxf>
      <font>
        <color theme="0"/>
      </font>
      <fill>
        <gradientFill degree="90">
          <stop position="0">
            <color rgb="FFCC0000"/>
          </stop>
          <stop position="0.5">
            <color rgb="FFFF0000"/>
          </stop>
          <stop position="1">
            <color rgb="FFCC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ont>
        <color theme="0"/>
      </font>
      <fill>
        <gradientFill degree="90">
          <stop position="0">
            <color theme="8"/>
          </stop>
          <stop position="0.5">
            <color theme="4"/>
          </stop>
          <stop position="1">
            <color theme="8"/>
          </stop>
        </gradientFill>
      </fill>
    </dxf>
  </dxfs>
  <tableStyles count="0" defaultTableStyle="TableStyleMedium2" defaultPivotStyle="PivotStyleLight16"/>
  <colors>
    <mruColors>
      <color rgb="FF0000FF"/>
      <color rgb="FFFFFFCC"/>
      <color rgb="FF20B2E0"/>
      <color rgb="FFCC0000"/>
      <color rgb="FFFF3300"/>
    </mruColors>
  </colors>
  <extLst>
    <ext xmlns:x14="http://schemas.microsoft.com/office/spreadsheetml/2009/9/main" uri="{46F421CA-312F-682f-3DD2-61675219B42D}">
      <x14:dxfs count="1">
        <dxf>
          <fill>
            <patternFill>
              <bgColor rgb="FF92D050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C$8" max="3000" min="1900" page="10" val="2014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19050</xdr:colOff>
          <xdr:row>7</xdr:row>
          <xdr:rowOff>28575</xdr:rowOff>
        </xdr:from>
        <xdr:to>
          <xdr:col>26</xdr:col>
          <xdr:colOff>28575</xdr:colOff>
          <xdr:row>8</xdr:row>
          <xdr:rowOff>180975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261938</xdr:colOff>
      <xdr:row>0</xdr:row>
      <xdr:rowOff>119063</xdr:rowOff>
    </xdr:from>
    <xdr:to>
      <xdr:col>22</xdr:col>
      <xdr:colOff>190500</xdr:colOff>
      <xdr:row>6</xdr:row>
      <xdr:rowOff>23813</xdr:rowOff>
    </xdr:to>
    <xdr:sp macro="" textlink="$AG$5">
      <xdr:nvSpPr>
        <xdr:cNvPr id="2" name="Rectangle à coins arrondis 1"/>
        <xdr:cNvSpPr/>
      </xdr:nvSpPr>
      <xdr:spPr>
        <a:xfrm>
          <a:off x="1416844" y="119063"/>
          <a:ext cx="5393531" cy="1047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EAB18F7-78D3-4591-9069-28610C0E9E9A}" type="TxLink">
            <a:rPr lang="en-US" sz="1400" b="0" i="0" u="none" strike="noStrike">
              <a:solidFill>
                <a:schemeClr val="bg1"/>
              </a:solidFill>
              <a:latin typeface="Calibri"/>
            </a:rPr>
            <a:t>Réunion Echange Familial de 19h à 23h maison du bénévolat</a:t>
          </a:fld>
          <a:endParaRPr lang="fr-FR" sz="1800">
            <a:solidFill>
              <a:schemeClr val="bg1"/>
            </a:solidFill>
          </a:endParaRPr>
        </a:p>
      </xdr:txBody>
    </xdr:sp>
    <xdr:clientData/>
  </xdr:twoCellAnchor>
  <xdr:twoCellAnchor>
    <xdr:from>
      <xdr:col>35</xdr:col>
      <xdr:colOff>511968</xdr:colOff>
      <xdr:row>1</xdr:row>
      <xdr:rowOff>47625</xdr:rowOff>
    </xdr:from>
    <xdr:to>
      <xdr:col>35</xdr:col>
      <xdr:colOff>4619625</xdr:colOff>
      <xdr:row>6</xdr:row>
      <xdr:rowOff>166688</xdr:rowOff>
    </xdr:to>
    <xdr:sp macro="" textlink="">
      <xdr:nvSpPr>
        <xdr:cNvPr id="3" name="Rectangle à coins arrondis 2"/>
        <xdr:cNvSpPr/>
      </xdr:nvSpPr>
      <xdr:spPr>
        <a:xfrm>
          <a:off x="14489906" y="238125"/>
          <a:ext cx="4107657" cy="1071563"/>
        </a:xfrm>
        <a:prstGeom prst="wedgeRound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>
              <a:solidFill>
                <a:schemeClr val="bg1"/>
              </a:solidFill>
            </a:rPr>
            <a:t>Insérer</a:t>
          </a:r>
          <a:r>
            <a:rPr lang="fr-FR" sz="2000" baseline="0">
              <a:solidFill>
                <a:schemeClr val="bg1"/>
              </a:solidFill>
            </a:rPr>
            <a:t> ci dessous les commentaires avec la date</a:t>
          </a:r>
          <a:r>
            <a:rPr lang="fr-FR" sz="1100" baseline="0"/>
            <a:t>.</a:t>
          </a:r>
          <a:endParaRPr lang="fr-FR" sz="1100"/>
        </a:p>
      </xdr:txBody>
    </xdr:sp>
    <xdr:clientData/>
  </xdr:twoCellAnchor>
  <xdr:twoCellAnchor>
    <xdr:from>
      <xdr:col>4</xdr:col>
      <xdr:colOff>250032</xdr:colOff>
      <xdr:row>0</xdr:row>
      <xdr:rowOff>107156</xdr:rowOff>
    </xdr:from>
    <xdr:to>
      <xdr:col>22</xdr:col>
      <xdr:colOff>202406</xdr:colOff>
      <xdr:row>2</xdr:row>
      <xdr:rowOff>71438</xdr:rowOff>
    </xdr:to>
    <xdr:sp macro="" textlink="">
      <xdr:nvSpPr>
        <xdr:cNvPr id="4" name="Rectangle à coins arrondis 3"/>
        <xdr:cNvSpPr/>
      </xdr:nvSpPr>
      <xdr:spPr>
        <a:xfrm>
          <a:off x="1404938" y="107156"/>
          <a:ext cx="5417343" cy="34528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Cliquer sur les dates,</a:t>
          </a:r>
          <a:r>
            <a:rPr lang="fr-FR" sz="1100" baseline="0"/>
            <a:t> </a:t>
          </a:r>
          <a:r>
            <a:rPr lang="fr-FR" sz="1100"/>
            <a:t>en orange pour visionner le commentaire du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AJ47"/>
  <sheetViews>
    <sheetView showGridLines="0" showRowColHeaders="0" tabSelected="1" zoomScale="80" zoomScaleNormal="80" workbookViewId="0">
      <selection activeCell="G17" sqref="G17"/>
    </sheetView>
  </sheetViews>
  <sheetFormatPr baseColWidth="10" defaultColWidth="3.7109375" defaultRowHeight="15" x14ac:dyDescent="0.25"/>
  <cols>
    <col min="3" max="3" width="4.5703125" style="2" bestFit="1" customWidth="1"/>
    <col min="4" max="4" width="5.140625" style="2" bestFit="1" customWidth="1"/>
    <col min="5" max="5" width="4.85546875" style="2" bestFit="1" customWidth="1"/>
    <col min="6" max="6" width="4" style="2" bestFit="1" customWidth="1"/>
    <col min="7" max="7" width="4.7109375" style="2" bestFit="1" customWidth="1"/>
    <col min="8" max="8" width="5" style="2" bestFit="1" customWidth="1"/>
    <col min="9" max="9" width="4.5703125" style="2" bestFit="1" customWidth="1"/>
    <col min="11" max="11" width="4.5703125" bestFit="1" customWidth="1"/>
    <col min="12" max="12" width="5.140625" bestFit="1" customWidth="1"/>
    <col min="13" max="13" width="4.85546875" bestFit="1" customWidth="1"/>
    <col min="14" max="14" width="4" bestFit="1" customWidth="1"/>
    <col min="15" max="15" width="4.7109375" bestFit="1" customWidth="1"/>
    <col min="16" max="16" width="5" bestFit="1" customWidth="1"/>
    <col min="17" max="17" width="4.5703125" bestFit="1" customWidth="1"/>
    <col min="19" max="19" width="4.5703125" bestFit="1" customWidth="1"/>
    <col min="20" max="20" width="5.140625" bestFit="1" customWidth="1"/>
    <col min="21" max="21" width="4.85546875" bestFit="1" customWidth="1"/>
    <col min="22" max="22" width="4" bestFit="1" customWidth="1"/>
    <col min="23" max="23" width="4.7109375" bestFit="1" customWidth="1"/>
    <col min="24" max="24" width="5" bestFit="1" customWidth="1"/>
    <col min="25" max="25" width="4.5703125" bestFit="1" customWidth="1"/>
    <col min="27" max="27" width="6.5703125" bestFit="1" customWidth="1"/>
    <col min="28" max="28" width="112.28515625" customWidth="1"/>
    <col min="29" max="29" width="8" bestFit="1" customWidth="1"/>
    <col min="31" max="31" width="4.7109375" customWidth="1"/>
    <col min="32" max="32" width="19.5703125" style="4" customWidth="1"/>
    <col min="33" max="33" width="27" customWidth="1"/>
    <col min="35" max="35" width="15.140625" customWidth="1"/>
    <col min="36" max="36" width="90.42578125" customWidth="1"/>
  </cols>
  <sheetData>
    <row r="5" spans="2:36" x14ac:dyDescent="0.25">
      <c r="AF5" s="1">
        <v>41663</v>
      </c>
      <c r="AG5" t="str">
        <f ca="1">IFERROR(VLOOKUP(AF5,comments,2,FALSE),"Pas de commantaire")</f>
        <v>Réunion Echange Familial de 19h à 23h maison du bénévolat</v>
      </c>
    </row>
    <row r="6" spans="2:36" x14ac:dyDescent="0.25">
      <c r="B6" s="1"/>
    </row>
    <row r="7" spans="2:36" ht="15.75" thickBot="1" x14ac:dyDescent="0.3"/>
    <row r="8" spans="2:36" ht="15.75" thickBot="1" x14ac:dyDescent="0.3">
      <c r="C8" s="11">
        <v>2014</v>
      </c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3"/>
      <c r="AF8" s="4" t="s">
        <v>4</v>
      </c>
    </row>
    <row r="9" spans="2:36" ht="15.75" thickBot="1" x14ac:dyDescent="0.3"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6"/>
      <c r="AI9" s="20" t="s">
        <v>10</v>
      </c>
      <c r="AJ9" s="21" t="s">
        <v>14</v>
      </c>
    </row>
    <row r="10" spans="2:36" x14ac:dyDescent="0.25">
      <c r="AF10" s="4" t="s">
        <v>0</v>
      </c>
      <c r="AG10" s="1">
        <f>DATE(An_ref,1,1)</f>
        <v>41640</v>
      </c>
      <c r="AI10" s="25">
        <v>41656</v>
      </c>
      <c r="AJ10" s="22" t="s">
        <v>11</v>
      </c>
    </row>
    <row r="11" spans="2:36" ht="15.75" thickBot="1" x14ac:dyDescent="0.3">
      <c r="AF11" s="4" t="s">
        <v>1</v>
      </c>
      <c r="AG11" s="1">
        <f>DATE(An_ref,5,1)</f>
        <v>41760</v>
      </c>
      <c r="AI11" s="26">
        <v>41663</v>
      </c>
      <c r="AJ11" s="23" t="s">
        <v>12</v>
      </c>
    </row>
    <row r="12" spans="2:36" ht="15.75" thickBot="1" x14ac:dyDescent="0.3">
      <c r="C12" s="17">
        <f>EDATE(DATE(An_ref,1,1),0)</f>
        <v>41640</v>
      </c>
      <c r="D12" s="18"/>
      <c r="E12" s="18"/>
      <c r="F12" s="18"/>
      <c r="G12" s="18"/>
      <c r="H12" s="18"/>
      <c r="I12" s="19"/>
      <c r="K12" s="17">
        <f>EDATE(DATE(An_ref,1,1),1)</f>
        <v>41671</v>
      </c>
      <c r="L12" s="18"/>
      <c r="M12" s="18"/>
      <c r="N12" s="18"/>
      <c r="O12" s="18"/>
      <c r="P12" s="18"/>
      <c r="Q12" s="19"/>
      <c r="S12" s="17">
        <f>EDATE(DATE(An_ref,1,1),2)</f>
        <v>41699</v>
      </c>
      <c r="T12" s="18"/>
      <c r="U12" s="18"/>
      <c r="V12" s="18"/>
      <c r="W12" s="18"/>
      <c r="X12" s="18"/>
      <c r="Y12" s="19"/>
      <c r="AF12" s="4" t="s">
        <v>2</v>
      </c>
      <c r="AG12" s="1">
        <f>DATE(An_ref,5,8)</f>
        <v>41767</v>
      </c>
      <c r="AI12" s="26">
        <v>41670</v>
      </c>
      <c r="AJ12" s="23" t="s">
        <v>13</v>
      </c>
    </row>
    <row r="13" spans="2:36" x14ac:dyDescent="0.25">
      <c r="C13" s="9" t="str">
        <f>UPPER(TEXT(C15,"jjj"))</f>
        <v>LUN</v>
      </c>
      <c r="D13" s="9" t="str">
        <f t="shared" ref="D13:I13" si="0">UPPER(TEXT(D15,"jjj"))</f>
        <v>MAR</v>
      </c>
      <c r="E13" s="9" t="str">
        <f t="shared" si="0"/>
        <v>MER</v>
      </c>
      <c r="F13" s="9" t="str">
        <f t="shared" si="0"/>
        <v>JEU</v>
      </c>
      <c r="G13" s="9" t="str">
        <f t="shared" si="0"/>
        <v>VEN</v>
      </c>
      <c r="H13" s="9" t="str">
        <f t="shared" si="0"/>
        <v>SAM</v>
      </c>
      <c r="I13" s="9" t="str">
        <f t="shared" si="0"/>
        <v>DIM</v>
      </c>
      <c r="K13" s="9" t="str">
        <f>UPPER(TEXT(K15,"jjj"))</f>
        <v>LUN</v>
      </c>
      <c r="L13" s="9" t="str">
        <f t="shared" ref="L13:Q13" si="1">UPPER(TEXT(L15,"jjj"))</f>
        <v>MAR</v>
      </c>
      <c r="M13" s="9" t="str">
        <f t="shared" si="1"/>
        <v>MER</v>
      </c>
      <c r="N13" s="9" t="str">
        <f t="shared" si="1"/>
        <v>JEU</v>
      </c>
      <c r="O13" s="9" t="str">
        <f t="shared" si="1"/>
        <v>VEN</v>
      </c>
      <c r="P13" s="9" t="str">
        <f t="shared" si="1"/>
        <v>SAM</v>
      </c>
      <c r="Q13" s="9" t="str">
        <f t="shared" si="1"/>
        <v>DIM</v>
      </c>
      <c r="S13" s="9" t="str">
        <f>UPPER(TEXT(S15,"jjj"))</f>
        <v>LUN</v>
      </c>
      <c r="T13" s="9" t="str">
        <f t="shared" ref="T13:Y13" si="2">UPPER(TEXT(T15,"jjj"))</f>
        <v>MAR</v>
      </c>
      <c r="U13" s="9" t="str">
        <f t="shared" si="2"/>
        <v>MER</v>
      </c>
      <c r="V13" s="9" t="str">
        <f t="shared" si="2"/>
        <v>JEU</v>
      </c>
      <c r="W13" s="9" t="str">
        <f t="shared" si="2"/>
        <v>VEN</v>
      </c>
      <c r="X13" s="9" t="str">
        <f t="shared" si="2"/>
        <v>SAM</v>
      </c>
      <c r="Y13" s="9" t="str">
        <f t="shared" si="2"/>
        <v>DIM</v>
      </c>
      <c r="AC13" t="b">
        <f>OR(C14=$AG$10,C14=$AG$11,C14=$AG$12,C14=$AG$13,C14=$AG$14,C14=$AG$15,C14=$AG$16,C14=$AG$17,C14=$AG$22,C14=$AG$23,C14=$AG$24)</f>
        <v>0</v>
      </c>
      <c r="AF13" s="5">
        <v>41469</v>
      </c>
      <c r="AG13" s="1">
        <f>DATE(An_ref,7,14)</f>
        <v>41834</v>
      </c>
      <c r="AI13" s="27"/>
      <c r="AJ13" s="23"/>
    </row>
    <row r="14" spans="2:36" x14ac:dyDescent="0.25">
      <c r="C14" s="8" t="str">
        <f>IF(WEEKDAY(C12)=2,C12,"")</f>
        <v/>
      </c>
      <c r="D14" s="8" t="str">
        <f>IF(C14&lt;&gt;"",C14+1,IF(WEEKDAY(C12)=3,C12,""))</f>
        <v/>
      </c>
      <c r="E14" s="8">
        <f>IF(D14&lt;&gt;"",D14+1,IF(WEEKDAY(C12)=4,C12,""))</f>
        <v>41640</v>
      </c>
      <c r="F14" s="8">
        <f>IF(E14&lt;&gt;"",E14+1,IF(WEEKDAY(C12)=5,C12,""))</f>
        <v>41641</v>
      </c>
      <c r="G14" s="8">
        <f>IF(F14&lt;&gt;"",F14+1,IF(WEEKDAY(C12)=6,C12,""))</f>
        <v>41642</v>
      </c>
      <c r="H14" s="8">
        <f>IF(G14&lt;&gt;"",G14+1,IF(WEEKDAY(C12)=7,C12,""))</f>
        <v>41643</v>
      </c>
      <c r="I14" s="8">
        <f>IF(H14&lt;&gt;"",H14+1,IF(WEEKDAY(C12)=1,C12,""))</f>
        <v>41644</v>
      </c>
      <c r="J14" s="6"/>
      <c r="K14" s="8" t="str">
        <f>IF(WEEKDAY(K12)=2,K12,"")</f>
        <v/>
      </c>
      <c r="L14" s="8" t="str">
        <f>IF(K14&lt;&gt;"",K14+1,IF(WEEKDAY(K12)=3,K12,""))</f>
        <v/>
      </c>
      <c r="M14" s="8" t="str">
        <f>IF(L14&lt;&gt;"",L14+1,IF(WEEKDAY(K12)=4,K12,""))</f>
        <v/>
      </c>
      <c r="N14" s="8" t="str">
        <f>IF(M14&lt;&gt;"",M14+1,IF(WEEKDAY(K12)=5,K12,""))</f>
        <v/>
      </c>
      <c r="O14" s="8" t="str">
        <f>IF(N14&lt;&gt;"",N14+1,IF(WEEKDAY(K12)=6,K12,""))</f>
        <v/>
      </c>
      <c r="P14" s="8">
        <f>IF(O14&lt;&gt;"",O14+1,IF(WEEKDAY(K12)=7,K12,""))</f>
        <v>41671</v>
      </c>
      <c r="Q14" s="8">
        <f>IF(P14&lt;&gt;"",P14+1,IF(WEEKDAY(K12)=1,K12,""))</f>
        <v>41672</v>
      </c>
      <c r="S14" s="8" t="str">
        <f>IF(WEEKDAY(S12)=2,S12,"")</f>
        <v/>
      </c>
      <c r="T14" s="8" t="str">
        <f>IF(S14&lt;&gt;"",S14+1,IF(WEEKDAY(S12)=3,S12,""))</f>
        <v/>
      </c>
      <c r="U14" s="8" t="str">
        <f>IF(T14&lt;&gt;"",T14+1,IF(WEEKDAY(S12)=4,S12,""))</f>
        <v/>
      </c>
      <c r="V14" s="8" t="str">
        <f>IF(U14&lt;&gt;"",U14+1,IF(WEEKDAY(S12)=5,S12,""))</f>
        <v/>
      </c>
      <c r="W14" s="8" t="str">
        <f>IF(V14&lt;&gt;"",V14+1,IF(WEEKDAY(S12)=6,S12,""))</f>
        <v/>
      </c>
      <c r="X14" s="8">
        <f>IF(W14&lt;&gt;"",W14+1,IF(WEEKDAY(S12)=7,S12,""))</f>
        <v>41699</v>
      </c>
      <c r="Y14" s="8">
        <f>IF(X14&lt;&gt;"",X14+1,IF(WEEKDAY(S12)=1,S12,""))</f>
        <v>41700</v>
      </c>
      <c r="AF14" s="5">
        <v>41589</v>
      </c>
      <c r="AG14" s="1">
        <f>DATE(An_ref,11,11)</f>
        <v>41954</v>
      </c>
      <c r="AI14" s="27"/>
      <c r="AJ14" s="23"/>
    </row>
    <row r="15" spans="2:36" x14ac:dyDescent="0.25">
      <c r="B15" s="6"/>
      <c r="C15" s="8">
        <f>I14+1</f>
        <v>41645</v>
      </c>
      <c r="D15" s="8">
        <f>C15+1</f>
        <v>41646</v>
      </c>
      <c r="E15" s="8">
        <f t="shared" ref="E15:I15" si="3">D15+1</f>
        <v>41647</v>
      </c>
      <c r="F15" s="8">
        <f t="shared" si="3"/>
        <v>41648</v>
      </c>
      <c r="G15" s="8">
        <f t="shared" si="3"/>
        <v>41649</v>
      </c>
      <c r="H15" s="8">
        <f t="shared" si="3"/>
        <v>41650</v>
      </c>
      <c r="I15" s="8">
        <f t="shared" si="3"/>
        <v>41651</v>
      </c>
      <c r="K15" s="8">
        <f>Q14+1</f>
        <v>41673</v>
      </c>
      <c r="L15" s="8">
        <f>K15+1</f>
        <v>41674</v>
      </c>
      <c r="M15" s="8">
        <f t="shared" ref="M15:Q15" si="4">L15+1</f>
        <v>41675</v>
      </c>
      <c r="N15" s="8">
        <f t="shared" si="4"/>
        <v>41676</v>
      </c>
      <c r="O15" s="8">
        <f t="shared" si="4"/>
        <v>41677</v>
      </c>
      <c r="P15" s="8">
        <f t="shared" si="4"/>
        <v>41678</v>
      </c>
      <c r="Q15" s="8">
        <f t="shared" si="4"/>
        <v>41679</v>
      </c>
      <c r="S15" s="8">
        <f>Y14+1</f>
        <v>41701</v>
      </c>
      <c r="T15" s="8">
        <f>S15+1</f>
        <v>41702</v>
      </c>
      <c r="U15" s="8">
        <f t="shared" ref="U15:Y15" si="5">T15+1</f>
        <v>41703</v>
      </c>
      <c r="V15" s="8">
        <f t="shared" si="5"/>
        <v>41704</v>
      </c>
      <c r="W15" s="8">
        <f t="shared" si="5"/>
        <v>41705</v>
      </c>
      <c r="X15" s="8">
        <f t="shared" si="5"/>
        <v>41706</v>
      </c>
      <c r="Y15" s="8">
        <f t="shared" si="5"/>
        <v>41707</v>
      </c>
      <c r="AF15" s="4" t="s">
        <v>3</v>
      </c>
      <c r="AG15" s="1">
        <f>DATE(An_ref,8,15)</f>
        <v>41866</v>
      </c>
      <c r="AI15" s="27"/>
      <c r="AJ15" s="23"/>
    </row>
    <row r="16" spans="2:36" x14ac:dyDescent="0.25">
      <c r="C16" s="8">
        <f t="shared" ref="C16:C17" si="6">I15+1</f>
        <v>41652</v>
      </c>
      <c r="D16" s="8">
        <f t="shared" ref="D16:I16" si="7">C16+1</f>
        <v>41653</v>
      </c>
      <c r="E16" s="8">
        <f t="shared" si="7"/>
        <v>41654</v>
      </c>
      <c r="F16" s="8">
        <f t="shared" si="7"/>
        <v>41655</v>
      </c>
      <c r="G16" s="8">
        <f>F16+1</f>
        <v>41656</v>
      </c>
      <c r="H16" s="8">
        <f t="shared" si="7"/>
        <v>41657</v>
      </c>
      <c r="I16" s="8">
        <f t="shared" si="7"/>
        <v>41658</v>
      </c>
      <c r="K16" s="8">
        <f t="shared" ref="K16:K17" si="8">Q15+1</f>
        <v>41680</v>
      </c>
      <c r="L16" s="8">
        <f t="shared" ref="L16:Q16" si="9">K16+1</f>
        <v>41681</v>
      </c>
      <c r="M16" s="8">
        <f t="shared" si="9"/>
        <v>41682</v>
      </c>
      <c r="N16" s="8">
        <f t="shared" si="9"/>
        <v>41683</v>
      </c>
      <c r="O16" s="8">
        <f t="shared" si="9"/>
        <v>41684</v>
      </c>
      <c r="P16" s="8">
        <f t="shared" si="9"/>
        <v>41685</v>
      </c>
      <c r="Q16" s="8">
        <f t="shared" si="9"/>
        <v>41686</v>
      </c>
      <c r="S16" s="8">
        <f t="shared" ref="S16:S17" si="10">Y15+1</f>
        <v>41708</v>
      </c>
      <c r="T16" s="8">
        <f t="shared" ref="T16:Y16" si="11">S16+1</f>
        <v>41709</v>
      </c>
      <c r="U16" s="8">
        <f t="shared" si="11"/>
        <v>41710</v>
      </c>
      <c r="V16" s="8">
        <f t="shared" si="11"/>
        <v>41711</v>
      </c>
      <c r="W16" s="8">
        <f t="shared" si="11"/>
        <v>41712</v>
      </c>
      <c r="X16" s="8">
        <f t="shared" si="11"/>
        <v>41713</v>
      </c>
      <c r="Y16" s="8">
        <f t="shared" si="11"/>
        <v>41714</v>
      </c>
      <c r="AF16" s="5">
        <v>41579</v>
      </c>
      <c r="AG16" s="1">
        <f>DATE(An_ref,11,1)</f>
        <v>41944</v>
      </c>
      <c r="AI16" s="27"/>
      <c r="AJ16" s="23"/>
    </row>
    <row r="17" spans="3:36" x14ac:dyDescent="0.25">
      <c r="C17" s="8">
        <f t="shared" si="6"/>
        <v>41659</v>
      </c>
      <c r="D17" s="8">
        <f t="shared" ref="D17:I17" si="12">C17+1</f>
        <v>41660</v>
      </c>
      <c r="E17" s="8">
        <f t="shared" si="12"/>
        <v>41661</v>
      </c>
      <c r="F17" s="8">
        <f t="shared" si="12"/>
        <v>41662</v>
      </c>
      <c r="G17" s="8">
        <f t="shared" si="12"/>
        <v>41663</v>
      </c>
      <c r="H17" s="8">
        <f t="shared" si="12"/>
        <v>41664</v>
      </c>
      <c r="I17" s="8">
        <f t="shared" si="12"/>
        <v>41665</v>
      </c>
      <c r="K17" s="8">
        <f t="shared" si="8"/>
        <v>41687</v>
      </c>
      <c r="L17" s="8">
        <f t="shared" ref="L17:Q17" si="13">K17+1</f>
        <v>41688</v>
      </c>
      <c r="M17" s="8">
        <f t="shared" si="13"/>
        <v>41689</v>
      </c>
      <c r="N17" s="8">
        <f t="shared" si="13"/>
        <v>41690</v>
      </c>
      <c r="O17" s="8">
        <f t="shared" si="13"/>
        <v>41691</v>
      </c>
      <c r="P17" s="8">
        <f t="shared" si="13"/>
        <v>41692</v>
      </c>
      <c r="Q17" s="8">
        <f t="shared" si="13"/>
        <v>41693</v>
      </c>
      <c r="S17" s="8">
        <f t="shared" si="10"/>
        <v>41715</v>
      </c>
      <c r="T17" s="8">
        <f t="shared" ref="T17:Y17" si="14">S17+1</f>
        <v>41716</v>
      </c>
      <c r="U17" s="8">
        <f t="shared" si="14"/>
        <v>41717</v>
      </c>
      <c r="V17" s="8">
        <f t="shared" si="14"/>
        <v>41718</v>
      </c>
      <c r="W17" s="8">
        <f t="shared" si="14"/>
        <v>41719</v>
      </c>
      <c r="X17" s="8">
        <f t="shared" si="14"/>
        <v>41720</v>
      </c>
      <c r="Y17" s="8">
        <f t="shared" si="14"/>
        <v>41721</v>
      </c>
      <c r="AF17" s="5">
        <v>41633</v>
      </c>
      <c r="AG17" s="1">
        <f>DATE(An_ref,12,25)</f>
        <v>41998</v>
      </c>
      <c r="AI17" s="27"/>
      <c r="AJ17" s="23"/>
    </row>
    <row r="18" spans="3:36" x14ac:dyDescent="0.25">
      <c r="C18" s="8">
        <f>IF(I17&lt;EOMONTH(C12,0),I17+1,"")</f>
        <v>41666</v>
      </c>
      <c r="D18" s="8">
        <f>IF(C18&lt;EOMONTH(C12,0),C18+1,"")</f>
        <v>41667</v>
      </c>
      <c r="E18" s="8">
        <f>IF(D18&lt;EOMONTH(C12,0),D18+1,"")</f>
        <v>41668</v>
      </c>
      <c r="F18" s="8">
        <f>IF(E18&lt;EOMONTH(C12,0),E18+1,"")</f>
        <v>41669</v>
      </c>
      <c r="G18" s="8">
        <f>IF(F18&lt;EOMONTH(C12,0),F18+1,"")</f>
        <v>41670</v>
      </c>
      <c r="H18" s="8" t="str">
        <f>IF(G18&lt;EOMONTH(C12,0),G18+1,"")</f>
        <v/>
      </c>
      <c r="I18" s="8" t="str">
        <f>IF(H18&lt;EOMONTH(C12,0),H18+1,"")</f>
        <v/>
      </c>
      <c r="J18" s="6"/>
      <c r="K18" s="8">
        <f>IF(Q17&lt;EOMONTH(K12,0),Q17+1,"")</f>
        <v>41694</v>
      </c>
      <c r="L18" s="8">
        <f>IF(K18&lt;EOMONTH(K12,0),K18+1,"")</f>
        <v>41695</v>
      </c>
      <c r="M18" s="8">
        <f>IF(L18&lt;EOMONTH(K12,0),L18+1,"")</f>
        <v>41696</v>
      </c>
      <c r="N18" s="8">
        <f>IF(M18&lt;EOMONTH(K12,0),M18+1,"")</f>
        <v>41697</v>
      </c>
      <c r="O18" s="8">
        <f>IF(N18&lt;EOMONTH(K12,0),N18+1,"")</f>
        <v>41698</v>
      </c>
      <c r="P18" s="8" t="str">
        <f>IF(O18&lt;EOMONTH(K12,0),O18+1,"")</f>
        <v/>
      </c>
      <c r="Q18" s="8" t="str">
        <f>IF(P18&lt;EOMONTH(K12,0),P18+1,"")</f>
        <v/>
      </c>
      <c r="S18" s="8">
        <f>IF(Y17&lt;EOMONTH(S12,0),Y17+1,"")</f>
        <v>41722</v>
      </c>
      <c r="T18" s="8">
        <f>IF(S18&lt;EOMONTH(S12,0),S18+1,"")</f>
        <v>41723</v>
      </c>
      <c r="U18" s="8">
        <f>IF(T18&lt;EOMONTH(S12,0),T18+1,"")</f>
        <v>41724</v>
      </c>
      <c r="V18" s="8">
        <f>IF(U18&lt;EOMONTH(S12,0),U18+1,"")</f>
        <v>41725</v>
      </c>
      <c r="W18" s="8">
        <f>IF(V18&lt;EOMONTH(S12,0),V18+1,"")</f>
        <v>41726</v>
      </c>
      <c r="X18" s="8">
        <f>IF(W18&lt;EOMONTH(S12,0),W18+1,"")</f>
        <v>41727</v>
      </c>
      <c r="Y18" s="8">
        <f>IF(X18&lt;EOMONTH(S12,0),X18+1,"")</f>
        <v>41728</v>
      </c>
      <c r="AG18" s="1"/>
      <c r="AI18" s="27"/>
      <c r="AJ18" s="23"/>
    </row>
    <row r="19" spans="3:36" x14ac:dyDescent="0.25">
      <c r="C19" s="8" t="str">
        <f>IF(I18&lt;EOMONTH(C12,0),I18+1,"")</f>
        <v/>
      </c>
      <c r="D19" s="8" t="str">
        <f>IF(C19&lt;EOMONTH(C12,0),C19+1,"")</f>
        <v/>
      </c>
      <c r="E19" s="8" t="str">
        <f>IF(D19&lt;EOMONTH(C12,0),D19+1,"")</f>
        <v/>
      </c>
      <c r="F19" s="8" t="str">
        <f>IF(E19&lt;EOMONTH(C12,0),E19+1,"")</f>
        <v/>
      </c>
      <c r="G19" s="8" t="str">
        <f>IF(F19&lt;EOMONTH(C12,0),F19+1,"")</f>
        <v/>
      </c>
      <c r="H19" s="8" t="str">
        <f>IF(G19&lt;EOMONTH(C12,0),G19+1,"")</f>
        <v/>
      </c>
      <c r="I19" s="8" t="str">
        <f>IF(H19&lt;EOMONTH(C12,0),H19+1,"")</f>
        <v/>
      </c>
      <c r="K19" s="8" t="str">
        <f>IF(Q18&lt;EOMONTH(K12,0),Q18+1,"")</f>
        <v/>
      </c>
      <c r="L19" s="8" t="str">
        <f>IF(K19&lt;EOMONTH(K12,0),K19+1,"")</f>
        <v/>
      </c>
      <c r="M19" s="8" t="str">
        <f>IF(L19&lt;EOMONTH(K12,0),L19+1,"")</f>
        <v/>
      </c>
      <c r="N19" s="8" t="str">
        <f>IF(M19&lt;EOMONTH(K12,0),M19+1,"")</f>
        <v/>
      </c>
      <c r="O19" s="8" t="str">
        <f>IF(N19&lt;EOMONTH(K12,0),N19+1,"")</f>
        <v/>
      </c>
      <c r="P19" s="8" t="str">
        <f>IF(O19&lt;EOMONTH(K12,0),O19+1,"")</f>
        <v/>
      </c>
      <c r="Q19" s="8" t="str">
        <f>IF(P19&lt;EOMONTH(K12,0),P19+1,"")</f>
        <v/>
      </c>
      <c r="S19" s="8">
        <f>IF(Y18&lt;EOMONTH(S12,0),Y18+1,"")</f>
        <v>41729</v>
      </c>
      <c r="T19" s="8" t="str">
        <f>IF(S19&lt;EOMONTH(S12,0),S19+1,"")</f>
        <v/>
      </c>
      <c r="U19" s="8" t="str">
        <f>IF(T19&lt;EOMONTH(S12,0),T19+1,"")</f>
        <v/>
      </c>
      <c r="V19" s="8" t="str">
        <f>IF(U19&lt;EOMONTH(S12,0),U19+1,"")</f>
        <v/>
      </c>
      <c r="W19" s="8" t="str">
        <f>IF(V19&lt;EOMONTH(S12,0),V19+1,"")</f>
        <v/>
      </c>
      <c r="X19" s="8" t="str">
        <f>IF(W19&lt;EOMONTH(S12,0),W19+1,"")</f>
        <v/>
      </c>
      <c r="Y19" s="8" t="str">
        <f>IF(X19&lt;EOMONTH(S12,0),X19+1,"")</f>
        <v/>
      </c>
      <c r="AF19" s="4" t="s">
        <v>5</v>
      </c>
      <c r="AG19" s="1"/>
      <c r="AI19" s="27"/>
      <c r="AJ19" s="23"/>
    </row>
    <row r="20" spans="3:36" ht="15.75" thickBot="1" x14ac:dyDescent="0.3">
      <c r="C20" s="7"/>
      <c r="D20" s="7"/>
      <c r="E20" s="7"/>
      <c r="F20" s="7"/>
      <c r="G20" s="7"/>
      <c r="H20" s="7"/>
      <c r="I20" s="7"/>
      <c r="AG20" s="1"/>
      <c r="AI20" s="27"/>
      <c r="AJ20" s="23"/>
    </row>
    <row r="21" spans="3:36" ht="15.75" thickBot="1" x14ac:dyDescent="0.3">
      <c r="C21" s="17">
        <f>EDATE(DATE(An_ref,1,1),3)</f>
        <v>41730</v>
      </c>
      <c r="D21" s="18"/>
      <c r="E21" s="18"/>
      <c r="F21" s="18"/>
      <c r="G21" s="18"/>
      <c r="H21" s="18"/>
      <c r="I21" s="19"/>
      <c r="K21" s="17">
        <f>EDATE(DATE(An_ref,1,1),4)</f>
        <v>41760</v>
      </c>
      <c r="L21" s="18"/>
      <c r="M21" s="18"/>
      <c r="N21" s="18"/>
      <c r="O21" s="18"/>
      <c r="P21" s="18"/>
      <c r="Q21" s="19"/>
      <c r="S21" s="17">
        <f>EDATE(DATE(An_ref,1,1),5)</f>
        <v>41791</v>
      </c>
      <c r="T21" s="18"/>
      <c r="U21" s="18"/>
      <c r="V21" s="18"/>
      <c r="W21" s="18"/>
      <c r="X21" s="18"/>
      <c r="Y21" s="19"/>
      <c r="AF21" s="4" t="s">
        <v>9</v>
      </c>
      <c r="AG21" s="1">
        <f>FLOOR(DAY(MINUTE(An_ref/38)/2+56)&amp;"/5/"&amp;An_ref,7)-34</f>
        <v>41749</v>
      </c>
      <c r="AI21" s="27"/>
      <c r="AJ21" s="23"/>
    </row>
    <row r="22" spans="3:36" x14ac:dyDescent="0.25">
      <c r="C22" s="9" t="str">
        <f>UPPER(TEXT(C24,"jjj"))</f>
        <v>LUN</v>
      </c>
      <c r="D22" s="9" t="str">
        <f t="shared" ref="D22:I22" si="15">UPPER(TEXT(D24,"jjj"))</f>
        <v>MAR</v>
      </c>
      <c r="E22" s="9" t="str">
        <f t="shared" si="15"/>
        <v>MER</v>
      </c>
      <c r="F22" s="9" t="str">
        <f t="shared" si="15"/>
        <v>JEU</v>
      </c>
      <c r="G22" s="9" t="str">
        <f t="shared" si="15"/>
        <v>VEN</v>
      </c>
      <c r="H22" s="9" t="str">
        <f t="shared" si="15"/>
        <v>SAM</v>
      </c>
      <c r="I22" s="9" t="str">
        <f t="shared" si="15"/>
        <v>DIM</v>
      </c>
      <c r="K22" s="9" t="str">
        <f>UPPER(TEXT(K24,"jjj"))</f>
        <v>LUN</v>
      </c>
      <c r="L22" s="9" t="str">
        <f t="shared" ref="L22:Q22" si="16">UPPER(TEXT(L24,"jjj"))</f>
        <v>MAR</v>
      </c>
      <c r="M22" s="9" t="str">
        <f t="shared" si="16"/>
        <v>MER</v>
      </c>
      <c r="N22" s="9" t="str">
        <f t="shared" si="16"/>
        <v>JEU</v>
      </c>
      <c r="O22" s="9" t="str">
        <f t="shared" si="16"/>
        <v>VEN</v>
      </c>
      <c r="P22" s="9" t="str">
        <f t="shared" si="16"/>
        <v>SAM</v>
      </c>
      <c r="Q22" s="9" t="str">
        <f t="shared" si="16"/>
        <v>DIM</v>
      </c>
      <c r="S22" s="9" t="str">
        <f>UPPER(TEXT(S24,"jjj"))</f>
        <v>LUN</v>
      </c>
      <c r="T22" s="9" t="str">
        <f t="shared" ref="T22:Y22" si="17">UPPER(TEXT(T24,"jjj"))</f>
        <v>MAR</v>
      </c>
      <c r="U22" s="9" t="str">
        <f t="shared" si="17"/>
        <v>MER</v>
      </c>
      <c r="V22" s="9" t="str">
        <f t="shared" si="17"/>
        <v>JEU</v>
      </c>
      <c r="W22" s="9" t="str">
        <f t="shared" si="17"/>
        <v>VEN</v>
      </c>
      <c r="X22" s="9" t="str">
        <f t="shared" si="17"/>
        <v>SAM</v>
      </c>
      <c r="Y22" s="9" t="str">
        <f t="shared" si="17"/>
        <v>DIM</v>
      </c>
      <c r="AF22" s="4" t="s">
        <v>6</v>
      </c>
      <c r="AG22" s="1">
        <f>FLOOR(DAY(MINUTE(An_ref/38)/2+56)&amp;"/5/"&amp;An_ref,7)-34+1</f>
        <v>41750</v>
      </c>
      <c r="AI22" s="27"/>
      <c r="AJ22" s="23"/>
    </row>
    <row r="23" spans="3:36" x14ac:dyDescent="0.25">
      <c r="C23" s="8" t="str">
        <f>IF(WEEKDAY(C21)=2,C21,"")</f>
        <v/>
      </c>
      <c r="D23" s="8">
        <f>IF(C23&lt;&gt;"",C23+1,IF(WEEKDAY(C21)=3,C21,""))</f>
        <v>41730</v>
      </c>
      <c r="E23" s="8">
        <f>IF(D23&lt;&gt;"",D23+1,IF(WEEKDAY(C21)=4,C21,""))</f>
        <v>41731</v>
      </c>
      <c r="F23" s="8">
        <f>IF(E23&lt;&gt;"",E23+1,IF(WEEKDAY(C21)=5,C21,""))</f>
        <v>41732</v>
      </c>
      <c r="G23" s="8">
        <f>IF(F23&lt;&gt;"",F23+1,IF(WEEKDAY(C21)=6,C21,""))</f>
        <v>41733</v>
      </c>
      <c r="H23" s="8">
        <f>IF(G23&lt;&gt;"",G23+1,IF(WEEKDAY(C21)=7,C21,""))</f>
        <v>41734</v>
      </c>
      <c r="I23" s="8">
        <f>IF(H23&lt;&gt;"",H23+1,IF(WEEKDAY(C21)=1,C21,""))</f>
        <v>41735</v>
      </c>
      <c r="K23" s="8" t="str">
        <f>IF(WEEKDAY(K21)=2,K21,"")</f>
        <v/>
      </c>
      <c r="L23" s="8" t="str">
        <f>IF(K23&lt;&gt;"",K23+1,IF(WEEKDAY(K21)=3,K21,""))</f>
        <v/>
      </c>
      <c r="M23" s="8" t="str">
        <f>IF(L23&lt;&gt;"",L23+1,IF(WEEKDAY(K21)=4,K21,""))</f>
        <v/>
      </c>
      <c r="N23" s="8">
        <f>IF(M23&lt;&gt;"",M23+1,IF(WEEKDAY(K21)=5,K21,""))</f>
        <v>41760</v>
      </c>
      <c r="O23" s="8">
        <f>IF(N23&lt;&gt;"",N23+1,IF(WEEKDAY(K21)=6,K21,""))</f>
        <v>41761</v>
      </c>
      <c r="P23" s="8">
        <f>IF(O23&lt;&gt;"",O23+1,IF(WEEKDAY(K21)=7,K21,""))</f>
        <v>41762</v>
      </c>
      <c r="Q23" s="8">
        <f>IF(P23&lt;&gt;"",P23+1,IF(WEEKDAY(K21)=1,K21,""))</f>
        <v>41763</v>
      </c>
      <c r="S23" s="8" t="str">
        <f>IF(WEEKDAY(S21)=2,S21,"")</f>
        <v/>
      </c>
      <c r="T23" s="8" t="str">
        <f>IF(S23&lt;&gt;"",S23+1,IF(WEEKDAY(S21)=3,S21,""))</f>
        <v/>
      </c>
      <c r="U23" s="8" t="str">
        <f>IF(T23&lt;&gt;"",T23+1,IF(WEEKDAY(S21)=4,S21,""))</f>
        <v/>
      </c>
      <c r="V23" s="8" t="str">
        <f>IF(U23&lt;&gt;"",U23+1,IF(WEEKDAY(S21)=5,S21,""))</f>
        <v/>
      </c>
      <c r="W23" s="8" t="str">
        <f>IF(V23&lt;&gt;"",V23+1,IF(WEEKDAY(S21)=6,S21,""))</f>
        <v/>
      </c>
      <c r="X23" s="8" t="str">
        <f>IF(W23&lt;&gt;"",W23+1,IF(WEEKDAY(S21)=7,S21,""))</f>
        <v/>
      </c>
      <c r="Y23" s="8">
        <f>IF(X23&lt;&gt;"",X23+1,IF(WEEKDAY(S21)=1,S21,""))</f>
        <v>41791</v>
      </c>
      <c r="AF23" s="4" t="s">
        <v>7</v>
      </c>
      <c r="AG23" s="1">
        <f>FLOOR(DAY(MINUTE(An_ref/38)/2+56)&amp;"/5/"&amp;An_ref,7)-34+39</f>
        <v>41788</v>
      </c>
      <c r="AI23" s="27"/>
      <c r="AJ23" s="23"/>
    </row>
    <row r="24" spans="3:36" x14ac:dyDescent="0.25">
      <c r="C24" s="8">
        <f>I23+1</f>
        <v>41736</v>
      </c>
      <c r="D24" s="8">
        <f>C24+1</f>
        <v>41737</v>
      </c>
      <c r="E24" s="8">
        <f t="shared" ref="E24:I24" si="18">D24+1</f>
        <v>41738</v>
      </c>
      <c r="F24" s="8">
        <f t="shared" si="18"/>
        <v>41739</v>
      </c>
      <c r="G24" s="8">
        <f t="shared" si="18"/>
        <v>41740</v>
      </c>
      <c r="H24" s="8">
        <f t="shared" si="18"/>
        <v>41741</v>
      </c>
      <c r="I24" s="8">
        <f t="shared" si="18"/>
        <v>41742</v>
      </c>
      <c r="K24" s="8">
        <f>Q23+1</f>
        <v>41764</v>
      </c>
      <c r="L24" s="8">
        <f>K24+1</f>
        <v>41765</v>
      </c>
      <c r="M24" s="8">
        <f t="shared" ref="M24:Q24" si="19">L24+1</f>
        <v>41766</v>
      </c>
      <c r="N24" s="8">
        <f t="shared" si="19"/>
        <v>41767</v>
      </c>
      <c r="O24" s="8">
        <f t="shared" si="19"/>
        <v>41768</v>
      </c>
      <c r="P24" s="8">
        <f t="shared" si="19"/>
        <v>41769</v>
      </c>
      <c r="Q24" s="8">
        <f t="shared" si="19"/>
        <v>41770</v>
      </c>
      <c r="S24" s="8">
        <f>Y23+1</f>
        <v>41792</v>
      </c>
      <c r="T24" s="8">
        <f>S24+1</f>
        <v>41793</v>
      </c>
      <c r="U24" s="8">
        <f t="shared" ref="U24:Y24" si="20">T24+1</f>
        <v>41794</v>
      </c>
      <c r="V24" s="8">
        <f t="shared" si="20"/>
        <v>41795</v>
      </c>
      <c r="W24" s="8">
        <f t="shared" si="20"/>
        <v>41796</v>
      </c>
      <c r="X24" s="8">
        <f t="shared" si="20"/>
        <v>41797</v>
      </c>
      <c r="Y24" s="8">
        <f t="shared" si="20"/>
        <v>41798</v>
      </c>
      <c r="AF24" s="4" t="s">
        <v>8</v>
      </c>
      <c r="AG24" s="1">
        <f>FLOOR(DAY(MINUTE(An_ref/38)/2+56)&amp;"/5/"&amp;An_ref,7)-34+50</f>
        <v>41799</v>
      </c>
      <c r="AI24" s="27"/>
      <c r="AJ24" s="23"/>
    </row>
    <row r="25" spans="3:36" x14ac:dyDescent="0.25">
      <c r="C25" s="8">
        <f t="shared" ref="C25:C26" si="21">I24+1</f>
        <v>41743</v>
      </c>
      <c r="D25" s="8">
        <f t="shared" ref="D25:I25" si="22">C25+1</f>
        <v>41744</v>
      </c>
      <c r="E25" s="8">
        <f t="shared" si="22"/>
        <v>41745</v>
      </c>
      <c r="F25" s="8">
        <f t="shared" si="22"/>
        <v>41746</v>
      </c>
      <c r="G25" s="8">
        <f t="shared" si="22"/>
        <v>41747</v>
      </c>
      <c r="H25" s="8">
        <f t="shared" si="22"/>
        <v>41748</v>
      </c>
      <c r="I25" s="8">
        <f t="shared" si="22"/>
        <v>41749</v>
      </c>
      <c r="K25" s="8">
        <f t="shared" ref="K25:K26" si="23">Q24+1</f>
        <v>41771</v>
      </c>
      <c r="L25" s="8">
        <f t="shared" ref="L25:Q25" si="24">K25+1</f>
        <v>41772</v>
      </c>
      <c r="M25" s="8">
        <f t="shared" si="24"/>
        <v>41773</v>
      </c>
      <c r="N25" s="8">
        <f t="shared" si="24"/>
        <v>41774</v>
      </c>
      <c r="O25" s="8">
        <f t="shared" si="24"/>
        <v>41775</v>
      </c>
      <c r="P25" s="8">
        <f t="shared" si="24"/>
        <v>41776</v>
      </c>
      <c r="Q25" s="8">
        <f t="shared" si="24"/>
        <v>41777</v>
      </c>
      <c r="S25" s="8">
        <f t="shared" ref="S25:S26" si="25">Y24+1</f>
        <v>41799</v>
      </c>
      <c r="T25" s="8">
        <f t="shared" ref="T25:Y25" si="26">S25+1</f>
        <v>41800</v>
      </c>
      <c r="U25" s="8">
        <f t="shared" si="26"/>
        <v>41801</v>
      </c>
      <c r="V25" s="8">
        <f t="shared" si="26"/>
        <v>41802</v>
      </c>
      <c r="W25" s="8">
        <f t="shared" si="26"/>
        <v>41803</v>
      </c>
      <c r="X25" s="8">
        <f t="shared" si="26"/>
        <v>41804</v>
      </c>
      <c r="Y25" s="8">
        <f t="shared" si="26"/>
        <v>41805</v>
      </c>
      <c r="AI25" s="27"/>
      <c r="AJ25" s="23"/>
    </row>
    <row r="26" spans="3:36" x14ac:dyDescent="0.25">
      <c r="C26" s="8">
        <f t="shared" si="21"/>
        <v>41750</v>
      </c>
      <c r="D26" s="8">
        <f t="shared" ref="D26:I26" si="27">C26+1</f>
        <v>41751</v>
      </c>
      <c r="E26" s="8">
        <f t="shared" si="27"/>
        <v>41752</v>
      </c>
      <c r="F26" s="8">
        <f t="shared" si="27"/>
        <v>41753</v>
      </c>
      <c r="G26" s="8">
        <f t="shared" si="27"/>
        <v>41754</v>
      </c>
      <c r="H26" s="8">
        <f t="shared" si="27"/>
        <v>41755</v>
      </c>
      <c r="I26" s="8">
        <f t="shared" si="27"/>
        <v>41756</v>
      </c>
      <c r="K26" s="8">
        <f t="shared" si="23"/>
        <v>41778</v>
      </c>
      <c r="L26" s="8">
        <f t="shared" ref="L26:Q26" si="28">K26+1</f>
        <v>41779</v>
      </c>
      <c r="M26" s="8">
        <f t="shared" si="28"/>
        <v>41780</v>
      </c>
      <c r="N26" s="8">
        <f t="shared" si="28"/>
        <v>41781</v>
      </c>
      <c r="O26" s="8">
        <f t="shared" si="28"/>
        <v>41782</v>
      </c>
      <c r="P26" s="8">
        <f t="shared" si="28"/>
        <v>41783</v>
      </c>
      <c r="Q26" s="8">
        <f t="shared" si="28"/>
        <v>41784</v>
      </c>
      <c r="S26" s="8">
        <f t="shared" si="25"/>
        <v>41806</v>
      </c>
      <c r="T26" s="8">
        <f t="shared" ref="T26:Y26" si="29">S26+1</f>
        <v>41807</v>
      </c>
      <c r="U26" s="8">
        <f t="shared" si="29"/>
        <v>41808</v>
      </c>
      <c r="V26" s="8">
        <f t="shared" si="29"/>
        <v>41809</v>
      </c>
      <c r="W26" s="8">
        <f t="shared" si="29"/>
        <v>41810</v>
      </c>
      <c r="X26" s="8">
        <f t="shared" si="29"/>
        <v>41811</v>
      </c>
      <c r="Y26" s="8">
        <f t="shared" si="29"/>
        <v>41812</v>
      </c>
      <c r="AC26" s="10"/>
      <c r="AI26" s="27"/>
      <c r="AJ26" s="23"/>
    </row>
    <row r="27" spans="3:36" x14ac:dyDescent="0.25">
      <c r="C27" s="8">
        <f>IF(I26&lt;EOMONTH(C21,0),I26+1,"")</f>
        <v>41757</v>
      </c>
      <c r="D27" s="8">
        <f>IF(C27&lt;EOMONTH(C21,0),C27+1,"")</f>
        <v>41758</v>
      </c>
      <c r="E27" s="8">
        <f>IF(D27&lt;EOMONTH(C21,0),D27+1,"")</f>
        <v>41759</v>
      </c>
      <c r="F27" s="8" t="str">
        <f>IF(E27&lt;EOMONTH(C21,0),E27+1,"")</f>
        <v/>
      </c>
      <c r="G27" s="8" t="str">
        <f>IF(F27&lt;EOMONTH(C21,0),F27+1,"")</f>
        <v/>
      </c>
      <c r="H27" s="8" t="str">
        <f>IF(G27&lt;EOMONTH(C21,0),G27+1,"")</f>
        <v/>
      </c>
      <c r="I27" s="8" t="str">
        <f>IF(H27&lt;EOMONTH(C21,0),H27+1,"")</f>
        <v/>
      </c>
      <c r="K27" s="8">
        <f>IF(Q26&lt;EOMONTH(K21,0),Q26+1,"")</f>
        <v>41785</v>
      </c>
      <c r="L27" s="8">
        <f>IF(K27&lt;EOMONTH(K21,0),K27+1,"")</f>
        <v>41786</v>
      </c>
      <c r="M27" s="8">
        <f>IF(L27&lt;EOMONTH(K21,0),L27+1,"")</f>
        <v>41787</v>
      </c>
      <c r="N27" s="8">
        <f>IF(M27&lt;EOMONTH(K21,0),M27+1,"")</f>
        <v>41788</v>
      </c>
      <c r="O27" s="8">
        <f>IF(N27&lt;EOMONTH(K21,0),N27+1,"")</f>
        <v>41789</v>
      </c>
      <c r="P27" s="8">
        <f>IF(O27&lt;EOMONTH(K21,0),O27+1,"")</f>
        <v>41790</v>
      </c>
      <c r="Q27" s="8" t="str">
        <f>IF(P27&lt;EOMONTH(K21,0),P27+1,"")</f>
        <v/>
      </c>
      <c r="S27" s="8">
        <f>IF(Y26&lt;EOMONTH(S21,0),Y26+1,"")</f>
        <v>41813</v>
      </c>
      <c r="T27" s="8">
        <f>IF(S27&lt;EOMONTH(S21,0),S27+1,"")</f>
        <v>41814</v>
      </c>
      <c r="U27" s="8">
        <f>IF(T27&lt;EOMONTH(S21,0),T27+1,"")</f>
        <v>41815</v>
      </c>
      <c r="V27" s="8">
        <f>IF(U27&lt;EOMONTH(S21,0),U27+1,"")</f>
        <v>41816</v>
      </c>
      <c r="W27" s="8">
        <f>IF(V27&lt;EOMONTH(S21,0),V27+1,"")</f>
        <v>41817</v>
      </c>
      <c r="X27" s="8">
        <f>IF(W27&lt;EOMONTH(S21,0),W27+1,"")</f>
        <v>41818</v>
      </c>
      <c r="Y27" s="8">
        <f>IF(X27&lt;EOMONTH(S21,0),X27+1,"")</f>
        <v>41819</v>
      </c>
      <c r="AC27" s="10"/>
      <c r="AI27" s="27"/>
      <c r="AJ27" s="23"/>
    </row>
    <row r="28" spans="3:36" x14ac:dyDescent="0.25">
      <c r="C28" s="8" t="str">
        <f>IF(I27&lt;EOMONTH(C21,0),I27+1,"")</f>
        <v/>
      </c>
      <c r="D28" s="8" t="str">
        <f>IF(C28&lt;EOMONTH(C21,0),C28+1,"")</f>
        <v/>
      </c>
      <c r="E28" s="8" t="str">
        <f>IF(D28&lt;EOMONTH(C21,0),D28+1,"")</f>
        <v/>
      </c>
      <c r="F28" s="8" t="str">
        <f>IF(E28&lt;EOMONTH(C21,0),E28+1,"")</f>
        <v/>
      </c>
      <c r="G28" s="8" t="str">
        <f>IF(F28&lt;EOMONTH(C21,0),F28+1,"")</f>
        <v/>
      </c>
      <c r="H28" s="8" t="str">
        <f>IF(G28&lt;EOMONTH(C21,0),G28+1,"")</f>
        <v/>
      </c>
      <c r="I28" s="8" t="str">
        <f>IF(H28&lt;EOMONTH(C21,0),H28+1,"")</f>
        <v/>
      </c>
      <c r="K28" s="8" t="str">
        <f>IF(Q27&lt;EOMONTH(K21,0),Q27+1,"")</f>
        <v/>
      </c>
      <c r="L28" s="8" t="str">
        <f>IF(K28&lt;EOMONTH(K21,0),K28+1,"")</f>
        <v/>
      </c>
      <c r="M28" s="8" t="str">
        <f>IF(L28&lt;EOMONTH(K21,0),L28+1,"")</f>
        <v/>
      </c>
      <c r="N28" s="8" t="str">
        <f>IF(M28&lt;EOMONTH(K21,0),M28+1,"")</f>
        <v/>
      </c>
      <c r="O28" s="8" t="str">
        <f>IF(N28&lt;EOMONTH(K21,0),N28+1,"")</f>
        <v/>
      </c>
      <c r="P28" s="8" t="str">
        <f>IF(O28&lt;EOMONTH(K21,0),O28+1,"")</f>
        <v/>
      </c>
      <c r="Q28" s="8" t="str">
        <f>IF(P28&lt;EOMONTH(K21,0),P28+1,"")</f>
        <v/>
      </c>
      <c r="S28" s="8">
        <f>IF(Y27&lt;EOMONTH(S21,0),Y27+1,"")</f>
        <v>41820</v>
      </c>
      <c r="T28" s="8" t="str">
        <f>IF(S28&lt;EOMONTH(S21,0),S28+1,"")</f>
        <v/>
      </c>
      <c r="U28" s="8" t="str">
        <f>IF(T28&lt;EOMONTH(S21,0),T28+1,"")</f>
        <v/>
      </c>
      <c r="V28" s="8" t="str">
        <f>IF(U28&lt;EOMONTH(S21,0),U28+1,"")</f>
        <v/>
      </c>
      <c r="W28" s="8" t="str">
        <f>IF(V28&lt;EOMONTH(S21,0),V28+1,"")</f>
        <v/>
      </c>
      <c r="X28" s="8" t="str">
        <f>IF(W28&lt;EOMONTH(S21,0),W28+1,"")</f>
        <v/>
      </c>
      <c r="Y28" s="8" t="str">
        <f>IF(X28&lt;EOMONTH(S21,0),X28+1,"")</f>
        <v/>
      </c>
      <c r="AF28"/>
      <c r="AG28" s="1"/>
      <c r="AI28" s="27"/>
      <c r="AJ28" s="23"/>
    </row>
    <row r="29" spans="3:36" ht="15.75" thickBot="1" x14ac:dyDescent="0.3">
      <c r="AC29" s="10"/>
      <c r="AF29"/>
      <c r="AI29" s="27"/>
      <c r="AJ29" s="23"/>
    </row>
    <row r="30" spans="3:36" ht="15.75" thickBot="1" x14ac:dyDescent="0.3">
      <c r="C30" s="17">
        <f>EDATE(DATE(An_ref,1,1),6)</f>
        <v>41821</v>
      </c>
      <c r="D30" s="18"/>
      <c r="E30" s="18"/>
      <c r="F30" s="18"/>
      <c r="G30" s="18"/>
      <c r="H30" s="18"/>
      <c r="I30" s="19"/>
      <c r="K30" s="17">
        <f>EDATE(DATE(An_ref,1,1),7)</f>
        <v>41852</v>
      </c>
      <c r="L30" s="18"/>
      <c r="M30" s="18"/>
      <c r="N30" s="18"/>
      <c r="O30" s="18"/>
      <c r="P30" s="18"/>
      <c r="Q30" s="19"/>
      <c r="S30" s="17">
        <f>EDATE(DATE(An_ref,1,1),8)</f>
        <v>41883</v>
      </c>
      <c r="T30" s="18"/>
      <c r="U30" s="18"/>
      <c r="V30" s="18"/>
      <c r="W30" s="18"/>
      <c r="X30" s="18"/>
      <c r="Y30" s="19"/>
      <c r="AF30"/>
      <c r="AI30" s="27"/>
      <c r="AJ30" s="23"/>
    </row>
    <row r="31" spans="3:36" x14ac:dyDescent="0.25">
      <c r="C31" s="9" t="str">
        <f>UPPER(TEXT(C33,"jjj"))</f>
        <v>LUN</v>
      </c>
      <c r="D31" s="9" t="str">
        <f t="shared" ref="D31:I31" si="30">UPPER(TEXT(D33,"jjj"))</f>
        <v>MAR</v>
      </c>
      <c r="E31" s="9" t="str">
        <f t="shared" si="30"/>
        <v>MER</v>
      </c>
      <c r="F31" s="9" t="str">
        <f t="shared" si="30"/>
        <v>JEU</v>
      </c>
      <c r="G31" s="9" t="str">
        <f t="shared" si="30"/>
        <v>VEN</v>
      </c>
      <c r="H31" s="9" t="str">
        <f t="shared" si="30"/>
        <v>SAM</v>
      </c>
      <c r="I31" s="9" t="str">
        <f t="shared" si="30"/>
        <v>DIM</v>
      </c>
      <c r="K31" s="9" t="str">
        <f>UPPER(TEXT(K33,"jjj"))</f>
        <v>LUN</v>
      </c>
      <c r="L31" s="9" t="str">
        <f t="shared" ref="L31:Q31" si="31">UPPER(TEXT(L33,"jjj"))</f>
        <v>MAR</v>
      </c>
      <c r="M31" s="9" t="str">
        <f t="shared" si="31"/>
        <v>MER</v>
      </c>
      <c r="N31" s="9" t="str">
        <f t="shared" si="31"/>
        <v>JEU</v>
      </c>
      <c r="O31" s="9" t="str">
        <f t="shared" si="31"/>
        <v>VEN</v>
      </c>
      <c r="P31" s="9" t="str">
        <f t="shared" si="31"/>
        <v>SAM</v>
      </c>
      <c r="Q31" s="9" t="str">
        <f t="shared" si="31"/>
        <v>DIM</v>
      </c>
      <c r="S31" s="9" t="str">
        <f>UPPER(TEXT(S33,"jjj"))</f>
        <v>LUN</v>
      </c>
      <c r="T31" s="9" t="str">
        <f t="shared" ref="T31:Y31" si="32">UPPER(TEXT(T33,"jjj"))</f>
        <v>MAR</v>
      </c>
      <c r="U31" s="9" t="str">
        <f t="shared" si="32"/>
        <v>MER</v>
      </c>
      <c r="V31" s="9" t="str">
        <f t="shared" si="32"/>
        <v>JEU</v>
      </c>
      <c r="W31" s="9" t="str">
        <f t="shared" si="32"/>
        <v>VEN</v>
      </c>
      <c r="X31" s="9" t="str">
        <f t="shared" si="32"/>
        <v>SAM</v>
      </c>
      <c r="Y31" s="9" t="str">
        <f t="shared" si="32"/>
        <v>DIM</v>
      </c>
      <c r="AI31" s="27"/>
      <c r="AJ31" s="23"/>
    </row>
    <row r="32" spans="3:36" x14ac:dyDescent="0.25">
      <c r="C32" s="8" t="str">
        <f>IF(WEEKDAY(C30)=2,C30,"")</f>
        <v/>
      </c>
      <c r="D32" s="8">
        <f>IF(C32&lt;&gt;"",C32+1,IF(WEEKDAY(C30)=3,C30,""))</f>
        <v>41821</v>
      </c>
      <c r="E32" s="8">
        <f>IF(D32&lt;&gt;"",D32+1,IF(WEEKDAY(C30)=4,C30,""))</f>
        <v>41822</v>
      </c>
      <c r="F32" s="8">
        <f>IF(E32&lt;&gt;"",E32+1,IF(WEEKDAY(C30)=5,C30,""))</f>
        <v>41823</v>
      </c>
      <c r="G32" s="8">
        <f>IF(F32&lt;&gt;"",F32+1,IF(WEEKDAY(C30)=6,C30,""))</f>
        <v>41824</v>
      </c>
      <c r="H32" s="8">
        <f>IF(G32&lt;&gt;"",G32+1,IF(WEEKDAY(C30)=7,C30,""))</f>
        <v>41825</v>
      </c>
      <c r="I32" s="8">
        <f>IF(H32&lt;&gt;"",H32+1,IF(WEEKDAY(C30)=1,C30,""))</f>
        <v>41826</v>
      </c>
      <c r="J32" s="6"/>
      <c r="K32" s="8" t="str">
        <f>IF(WEEKDAY(K30)=2,K30,"")</f>
        <v/>
      </c>
      <c r="L32" s="8" t="str">
        <f>IF(K32&lt;&gt;"",K32+1,IF(WEEKDAY(K30)=3,K30,""))</f>
        <v/>
      </c>
      <c r="M32" s="8" t="str">
        <f>IF(L32&lt;&gt;"",L32+1,IF(WEEKDAY(K30)=4,K30,""))</f>
        <v/>
      </c>
      <c r="N32" s="8" t="str">
        <f>IF(M32&lt;&gt;"",M32+1,IF(WEEKDAY(K30)=5,K30,""))</f>
        <v/>
      </c>
      <c r="O32" s="8">
        <f>IF(N32&lt;&gt;"",N32+1,IF(WEEKDAY(K30)=6,K30,""))</f>
        <v>41852</v>
      </c>
      <c r="P32" s="8">
        <f>IF(O32&lt;&gt;"",O32+1,IF(WEEKDAY(K30)=7,K30,""))</f>
        <v>41853</v>
      </c>
      <c r="Q32" s="8">
        <f>IF(P32&lt;&gt;"",P32+1,IF(WEEKDAY(K30)=1,K30,""))</f>
        <v>41854</v>
      </c>
      <c r="S32" s="8">
        <f>IF(WEEKDAY(S30)=2,S30,"")</f>
        <v>41883</v>
      </c>
      <c r="T32" s="8">
        <f>IF(S32&lt;&gt;"",S32+1,IF(WEEKDAY(S30)=3,S30,""))</f>
        <v>41884</v>
      </c>
      <c r="U32" s="8">
        <f>IF(T32&lt;&gt;"",T32+1,IF(WEEKDAY(S30)=4,S30,""))</f>
        <v>41885</v>
      </c>
      <c r="V32" s="8">
        <f>IF(U32&lt;&gt;"",U32+1,IF(WEEKDAY(S30)=5,S30,""))</f>
        <v>41886</v>
      </c>
      <c r="W32" s="8">
        <f>IF(V32&lt;&gt;"",V32+1,IF(WEEKDAY(S30)=6,S30,""))</f>
        <v>41887</v>
      </c>
      <c r="X32" s="8">
        <f>IF(W32&lt;&gt;"",W32+1,IF(WEEKDAY(S30)=7,S30,""))</f>
        <v>41888</v>
      </c>
      <c r="Y32" s="8">
        <f>IF(X32&lt;&gt;"",X32+1,IF(WEEKDAY(S30)=1,S30,""))</f>
        <v>41889</v>
      </c>
      <c r="AI32" s="27"/>
      <c r="AJ32" s="23"/>
    </row>
    <row r="33" spans="3:36" x14ac:dyDescent="0.25">
      <c r="C33" s="8">
        <f>I32+1</f>
        <v>41827</v>
      </c>
      <c r="D33" s="8">
        <f>C33+1</f>
        <v>41828</v>
      </c>
      <c r="E33" s="8">
        <f t="shared" ref="E33:I33" si="33">D33+1</f>
        <v>41829</v>
      </c>
      <c r="F33" s="8">
        <f t="shared" si="33"/>
        <v>41830</v>
      </c>
      <c r="G33" s="8">
        <f t="shared" si="33"/>
        <v>41831</v>
      </c>
      <c r="H33" s="8">
        <f t="shared" si="33"/>
        <v>41832</v>
      </c>
      <c r="I33" s="8">
        <f t="shared" si="33"/>
        <v>41833</v>
      </c>
      <c r="K33" s="8">
        <f>Q32+1</f>
        <v>41855</v>
      </c>
      <c r="L33" s="8">
        <f>K33+1</f>
        <v>41856</v>
      </c>
      <c r="M33" s="8">
        <f t="shared" ref="M33:Q33" si="34">L33+1</f>
        <v>41857</v>
      </c>
      <c r="N33" s="8">
        <f t="shared" si="34"/>
        <v>41858</v>
      </c>
      <c r="O33" s="8">
        <f t="shared" si="34"/>
        <v>41859</v>
      </c>
      <c r="P33" s="8">
        <f t="shared" si="34"/>
        <v>41860</v>
      </c>
      <c r="Q33" s="8">
        <f t="shared" si="34"/>
        <v>41861</v>
      </c>
      <c r="S33" s="8">
        <f>Y32+1</f>
        <v>41890</v>
      </c>
      <c r="T33" s="8">
        <f>S33+1</f>
        <v>41891</v>
      </c>
      <c r="U33" s="8">
        <f t="shared" ref="U33:Y33" si="35">T33+1</f>
        <v>41892</v>
      </c>
      <c r="V33" s="8">
        <f t="shared" si="35"/>
        <v>41893</v>
      </c>
      <c r="W33" s="8">
        <f t="shared" si="35"/>
        <v>41894</v>
      </c>
      <c r="X33" s="8">
        <f t="shared" si="35"/>
        <v>41895</v>
      </c>
      <c r="Y33" s="8">
        <f t="shared" si="35"/>
        <v>41896</v>
      </c>
      <c r="AI33" s="27"/>
      <c r="AJ33" s="23"/>
    </row>
    <row r="34" spans="3:36" x14ac:dyDescent="0.25">
      <c r="C34" s="8">
        <f t="shared" ref="C34:C35" si="36">I33+1</f>
        <v>41834</v>
      </c>
      <c r="D34" s="8">
        <f t="shared" ref="D34:I34" si="37">C34+1</f>
        <v>41835</v>
      </c>
      <c r="E34" s="8">
        <f t="shared" si="37"/>
        <v>41836</v>
      </c>
      <c r="F34" s="8">
        <f t="shared" si="37"/>
        <v>41837</v>
      </c>
      <c r="G34" s="8">
        <f t="shared" si="37"/>
        <v>41838</v>
      </c>
      <c r="H34" s="8">
        <f t="shared" si="37"/>
        <v>41839</v>
      </c>
      <c r="I34" s="8">
        <f t="shared" si="37"/>
        <v>41840</v>
      </c>
      <c r="K34" s="8">
        <f t="shared" ref="K34:K35" si="38">Q33+1</f>
        <v>41862</v>
      </c>
      <c r="L34" s="8">
        <f t="shared" ref="L34:Q34" si="39">K34+1</f>
        <v>41863</v>
      </c>
      <c r="M34" s="8">
        <f t="shared" si="39"/>
        <v>41864</v>
      </c>
      <c r="N34" s="8">
        <f t="shared" si="39"/>
        <v>41865</v>
      </c>
      <c r="O34" s="8">
        <f t="shared" si="39"/>
        <v>41866</v>
      </c>
      <c r="P34" s="8">
        <f t="shared" si="39"/>
        <v>41867</v>
      </c>
      <c r="Q34" s="8">
        <f t="shared" si="39"/>
        <v>41868</v>
      </c>
      <c r="S34" s="8">
        <f t="shared" ref="S34:S35" si="40">Y33+1</f>
        <v>41897</v>
      </c>
      <c r="T34" s="8">
        <f t="shared" ref="T34:Y34" si="41">S34+1</f>
        <v>41898</v>
      </c>
      <c r="U34" s="8">
        <f t="shared" si="41"/>
        <v>41899</v>
      </c>
      <c r="V34" s="8">
        <f t="shared" si="41"/>
        <v>41900</v>
      </c>
      <c r="W34" s="8">
        <f t="shared" si="41"/>
        <v>41901</v>
      </c>
      <c r="X34" s="8">
        <f t="shared" si="41"/>
        <v>41902</v>
      </c>
      <c r="Y34" s="8">
        <f t="shared" si="41"/>
        <v>41903</v>
      </c>
      <c r="AI34" s="27"/>
      <c r="AJ34" s="23"/>
    </row>
    <row r="35" spans="3:36" x14ac:dyDescent="0.25">
      <c r="C35" s="8">
        <f t="shared" si="36"/>
        <v>41841</v>
      </c>
      <c r="D35" s="8">
        <f t="shared" ref="D35:I35" si="42">C35+1</f>
        <v>41842</v>
      </c>
      <c r="E35" s="8">
        <f t="shared" si="42"/>
        <v>41843</v>
      </c>
      <c r="F35" s="8">
        <f t="shared" si="42"/>
        <v>41844</v>
      </c>
      <c r="G35" s="8">
        <f t="shared" si="42"/>
        <v>41845</v>
      </c>
      <c r="H35" s="8">
        <f t="shared" si="42"/>
        <v>41846</v>
      </c>
      <c r="I35" s="8">
        <f t="shared" si="42"/>
        <v>41847</v>
      </c>
      <c r="K35" s="8">
        <f t="shared" si="38"/>
        <v>41869</v>
      </c>
      <c r="L35" s="8">
        <f t="shared" ref="L35:Q35" si="43">K35+1</f>
        <v>41870</v>
      </c>
      <c r="M35" s="8">
        <f t="shared" si="43"/>
        <v>41871</v>
      </c>
      <c r="N35" s="8">
        <f t="shared" si="43"/>
        <v>41872</v>
      </c>
      <c r="O35" s="8">
        <f t="shared" si="43"/>
        <v>41873</v>
      </c>
      <c r="P35" s="8">
        <f t="shared" si="43"/>
        <v>41874</v>
      </c>
      <c r="Q35" s="8">
        <f t="shared" si="43"/>
        <v>41875</v>
      </c>
      <c r="S35" s="8">
        <f t="shared" si="40"/>
        <v>41904</v>
      </c>
      <c r="T35" s="8">
        <f t="shared" ref="T35:Y35" si="44">S35+1</f>
        <v>41905</v>
      </c>
      <c r="U35" s="8">
        <f t="shared" si="44"/>
        <v>41906</v>
      </c>
      <c r="V35" s="8">
        <f t="shared" si="44"/>
        <v>41907</v>
      </c>
      <c r="W35" s="8">
        <f t="shared" si="44"/>
        <v>41908</v>
      </c>
      <c r="X35" s="8">
        <f t="shared" si="44"/>
        <v>41909</v>
      </c>
      <c r="Y35" s="8">
        <f t="shared" si="44"/>
        <v>41910</v>
      </c>
      <c r="AI35" s="27"/>
      <c r="AJ35" s="23"/>
    </row>
    <row r="36" spans="3:36" x14ac:dyDescent="0.25">
      <c r="C36" s="8">
        <f>IF(I35&lt;EOMONTH(C30,0),I35+1,"")</f>
        <v>41848</v>
      </c>
      <c r="D36" s="8">
        <f>IF(C36&lt;EOMONTH(C30,0),C36+1,"")</f>
        <v>41849</v>
      </c>
      <c r="E36" s="8">
        <f>IF(D36&lt;EOMONTH(C30,0),D36+1,"")</f>
        <v>41850</v>
      </c>
      <c r="F36" s="8">
        <f>IF(E36&lt;EOMONTH(C30,0),E36+1,"")</f>
        <v>41851</v>
      </c>
      <c r="G36" s="8" t="str">
        <f>IF(F36&lt;EOMONTH(C30,0),F36+1,"")</f>
        <v/>
      </c>
      <c r="H36" s="8" t="str">
        <f>IF(G36&lt;EOMONTH(C30,0),G36+1,"")</f>
        <v/>
      </c>
      <c r="I36" s="8" t="str">
        <f>IF(H36&lt;EOMONTH(C30,0),H36+1,"")</f>
        <v/>
      </c>
      <c r="J36" s="6"/>
      <c r="K36" s="8">
        <f>IF(Q35&lt;EOMONTH(K30,0),Q35+1,"")</f>
        <v>41876</v>
      </c>
      <c r="L36" s="8">
        <f>IF(K36&lt;EOMONTH(K30,0),K36+1,"")</f>
        <v>41877</v>
      </c>
      <c r="M36" s="8">
        <f>IF(L36&lt;EOMONTH(K30,0),L36+1,"")</f>
        <v>41878</v>
      </c>
      <c r="N36" s="8">
        <f>IF(M36&lt;EOMONTH(K30,0),M36+1,"")</f>
        <v>41879</v>
      </c>
      <c r="O36" s="8">
        <f>IF(N36&lt;EOMONTH(K30,0),N36+1,"")</f>
        <v>41880</v>
      </c>
      <c r="P36" s="8">
        <f>IF(O36&lt;EOMONTH(K30,0),O36+1,"")</f>
        <v>41881</v>
      </c>
      <c r="Q36" s="8">
        <f>IF(P36&lt;EOMONTH(K30,0),P36+1,"")</f>
        <v>41882</v>
      </c>
      <c r="S36" s="8">
        <f>IF(Y35&lt;EOMONTH(S30,0),Y35+1,"")</f>
        <v>41911</v>
      </c>
      <c r="T36" s="8">
        <f>IF(S36&lt;EOMONTH(S30,0),S36+1,"")</f>
        <v>41912</v>
      </c>
      <c r="U36" s="8" t="str">
        <f>IF(T36&lt;EOMONTH(S30,0),T36+1,"")</f>
        <v/>
      </c>
      <c r="V36" s="8" t="str">
        <f>IF(U36&lt;EOMONTH(S30,0),U36+1,"")</f>
        <v/>
      </c>
      <c r="W36" s="8" t="str">
        <f>IF(V36&lt;EOMONTH(S30,0),V36+1,"")</f>
        <v/>
      </c>
      <c r="X36" s="8" t="str">
        <f>IF(W36&lt;EOMONTH(S30,0),W36+1,"")</f>
        <v/>
      </c>
      <c r="Y36" s="8" t="str">
        <f>IF(X36&lt;EOMONTH(S30,0),X36+1,"")</f>
        <v/>
      </c>
      <c r="AI36" s="27"/>
      <c r="AJ36" s="23"/>
    </row>
    <row r="37" spans="3:36" x14ac:dyDescent="0.25">
      <c r="C37" s="8" t="str">
        <f>IF(I36&lt;EOMONTH(C30,0),I36+1,"")</f>
        <v/>
      </c>
      <c r="D37" s="8" t="str">
        <f>IF(C37&lt;EOMONTH(C30,0),C37+1,"")</f>
        <v/>
      </c>
      <c r="E37" s="8" t="str">
        <f>IF(D37&lt;EOMONTH(C30,0),D37+1,"")</f>
        <v/>
      </c>
      <c r="F37" s="8" t="str">
        <f>IF(E37&lt;EOMONTH(C30,0),E37+1,"")</f>
        <v/>
      </c>
      <c r="G37" s="8" t="str">
        <f>IF(F37&lt;EOMONTH(C30,0),F37+1,"")</f>
        <v/>
      </c>
      <c r="H37" s="8" t="str">
        <f>IF(G37&lt;EOMONTH(C30,0),G37+1,"")</f>
        <v/>
      </c>
      <c r="I37" s="8" t="str">
        <f>IF(H37&lt;EOMONTH(C30,0),H37+1,"")</f>
        <v/>
      </c>
      <c r="K37" s="8" t="str">
        <f>IF(Q36&lt;EOMONTH(K30,0),Q36+1,"")</f>
        <v/>
      </c>
      <c r="L37" s="8" t="str">
        <f>IF(K37&lt;EOMONTH(K30,0),K37+1,"")</f>
        <v/>
      </c>
      <c r="M37" s="8" t="str">
        <f>IF(L37&lt;EOMONTH(K30,0),L37+1,"")</f>
        <v/>
      </c>
      <c r="N37" s="8" t="str">
        <f>IF(M37&lt;EOMONTH(K30,0),M37+1,"")</f>
        <v/>
      </c>
      <c r="O37" s="8" t="str">
        <f>IF(N37&lt;EOMONTH(K30,0),N37+1,"")</f>
        <v/>
      </c>
      <c r="P37" s="8" t="str">
        <f>IF(O37&lt;EOMONTH(K30,0),O37+1,"")</f>
        <v/>
      </c>
      <c r="Q37" s="8" t="str">
        <f>IF(P37&lt;EOMONTH(K30,0),P37+1,"")</f>
        <v/>
      </c>
      <c r="S37" s="8" t="str">
        <f>IF(Y36&lt;EOMONTH(S30,0),Y36+1,"")</f>
        <v/>
      </c>
      <c r="T37" s="8" t="str">
        <f>IF(S37&lt;EOMONTH(S30,0),S37+1,"")</f>
        <v/>
      </c>
      <c r="U37" s="8" t="str">
        <f>IF(T37&lt;EOMONTH(S30,0),T37+1,"")</f>
        <v/>
      </c>
      <c r="V37" s="8" t="str">
        <f>IF(U37&lt;EOMONTH(S30,0),U37+1,"")</f>
        <v/>
      </c>
      <c r="W37" s="8" t="str">
        <f>IF(V37&lt;EOMONTH(S30,0),V37+1,"")</f>
        <v/>
      </c>
      <c r="X37" s="8" t="str">
        <f>IF(W37&lt;EOMONTH(S30,0),W37+1,"")</f>
        <v/>
      </c>
      <c r="Y37" s="8" t="str">
        <f>IF(X37&lt;EOMONTH(S30,0),X37+1,"")</f>
        <v/>
      </c>
      <c r="AI37" s="27"/>
      <c r="AJ37" s="23"/>
    </row>
    <row r="38" spans="3:36" ht="15.75" thickBot="1" x14ac:dyDescent="0.3">
      <c r="C38" s="7"/>
      <c r="D38" s="7"/>
      <c r="E38" s="7"/>
      <c r="F38" s="7"/>
      <c r="G38" s="7"/>
      <c r="H38" s="7"/>
      <c r="I38" s="7"/>
      <c r="AI38" s="27"/>
      <c r="AJ38" s="23"/>
    </row>
    <row r="39" spans="3:36" ht="15.75" thickBot="1" x14ac:dyDescent="0.3">
      <c r="C39" s="17">
        <f>EDATE(DATE(An_ref,1,1),9)</f>
        <v>41913</v>
      </c>
      <c r="D39" s="18"/>
      <c r="E39" s="18"/>
      <c r="F39" s="18"/>
      <c r="G39" s="18"/>
      <c r="H39" s="18"/>
      <c r="I39" s="19"/>
      <c r="K39" s="17">
        <f>EDATE(DATE(An_ref,1,1),10)</f>
        <v>41944</v>
      </c>
      <c r="L39" s="18"/>
      <c r="M39" s="18"/>
      <c r="N39" s="18"/>
      <c r="O39" s="18"/>
      <c r="P39" s="18"/>
      <c r="Q39" s="19"/>
      <c r="S39" s="17">
        <f>EDATE(DATE(An_ref,1,1),11)</f>
        <v>41974</v>
      </c>
      <c r="T39" s="18"/>
      <c r="U39" s="18"/>
      <c r="V39" s="18"/>
      <c r="W39" s="18"/>
      <c r="X39" s="18"/>
      <c r="Y39" s="19"/>
      <c r="AI39" s="27"/>
      <c r="AJ39" s="23"/>
    </row>
    <row r="40" spans="3:36" x14ac:dyDescent="0.25">
      <c r="C40" s="9" t="str">
        <f>UPPER(TEXT(C42,"jjj"))</f>
        <v>LUN</v>
      </c>
      <c r="D40" s="9" t="str">
        <f t="shared" ref="D40:I40" si="45">UPPER(TEXT(D42,"jjj"))</f>
        <v>MAR</v>
      </c>
      <c r="E40" s="9" t="str">
        <f t="shared" si="45"/>
        <v>MER</v>
      </c>
      <c r="F40" s="9" t="str">
        <f t="shared" si="45"/>
        <v>JEU</v>
      </c>
      <c r="G40" s="9" t="str">
        <f t="shared" si="45"/>
        <v>VEN</v>
      </c>
      <c r="H40" s="9" t="str">
        <f t="shared" si="45"/>
        <v>SAM</v>
      </c>
      <c r="I40" s="9" t="str">
        <f t="shared" si="45"/>
        <v>DIM</v>
      </c>
      <c r="K40" s="9" t="str">
        <f>UPPER(TEXT(K42,"jjj"))</f>
        <v>LUN</v>
      </c>
      <c r="L40" s="9" t="str">
        <f t="shared" ref="L40:Q40" si="46">UPPER(TEXT(L42,"jjj"))</f>
        <v>MAR</v>
      </c>
      <c r="M40" s="9" t="str">
        <f t="shared" si="46"/>
        <v>MER</v>
      </c>
      <c r="N40" s="9" t="str">
        <f t="shared" si="46"/>
        <v>JEU</v>
      </c>
      <c r="O40" s="9" t="str">
        <f t="shared" si="46"/>
        <v>VEN</v>
      </c>
      <c r="P40" s="9" t="str">
        <f t="shared" si="46"/>
        <v>SAM</v>
      </c>
      <c r="Q40" s="9" t="str">
        <f t="shared" si="46"/>
        <v>DIM</v>
      </c>
      <c r="S40" s="9" t="str">
        <f>UPPER(TEXT(S42,"jjj"))</f>
        <v>LUN</v>
      </c>
      <c r="T40" s="9" t="str">
        <f t="shared" ref="T40:Y40" si="47">UPPER(TEXT(T42,"jjj"))</f>
        <v>MAR</v>
      </c>
      <c r="U40" s="9" t="str">
        <f t="shared" si="47"/>
        <v>MER</v>
      </c>
      <c r="V40" s="9" t="str">
        <f t="shared" si="47"/>
        <v>JEU</v>
      </c>
      <c r="W40" s="9" t="str">
        <f t="shared" si="47"/>
        <v>VEN</v>
      </c>
      <c r="X40" s="9" t="str">
        <f t="shared" si="47"/>
        <v>SAM</v>
      </c>
      <c r="Y40" s="9" t="str">
        <f t="shared" si="47"/>
        <v>DIM</v>
      </c>
      <c r="AI40" s="27"/>
      <c r="AJ40" s="23"/>
    </row>
    <row r="41" spans="3:36" x14ac:dyDescent="0.25">
      <c r="C41" s="8" t="str">
        <f>IF(WEEKDAY(C39)=2,C39,"")</f>
        <v/>
      </c>
      <c r="D41" s="8" t="str">
        <f>IF(C41&lt;&gt;"",C41+1,IF(WEEKDAY(C39)=3,C39,""))</f>
        <v/>
      </c>
      <c r="E41" s="8">
        <f>IF(D41&lt;&gt;"",D41+1,IF(WEEKDAY(C39)=4,C39,""))</f>
        <v>41913</v>
      </c>
      <c r="F41" s="8">
        <f>IF(E41&lt;&gt;"",E41+1,IF(WEEKDAY(C39)=5,C39,""))</f>
        <v>41914</v>
      </c>
      <c r="G41" s="8">
        <f>IF(F41&lt;&gt;"",F41+1,IF(WEEKDAY(C39)=6,C39,""))</f>
        <v>41915</v>
      </c>
      <c r="H41" s="8">
        <f>IF(G41&lt;&gt;"",G41+1,IF(WEEKDAY(C39)=7,C39,""))</f>
        <v>41916</v>
      </c>
      <c r="I41" s="8">
        <f>IF(H41&lt;&gt;"",H41+1,IF(WEEKDAY(C39)=1,C39,""))</f>
        <v>41917</v>
      </c>
      <c r="K41" s="8" t="str">
        <f>IF(WEEKDAY(K39)=2,K39,"")</f>
        <v/>
      </c>
      <c r="L41" s="8" t="str">
        <f>IF(K41&lt;&gt;"",K41+1,IF(WEEKDAY(K39)=3,K39,""))</f>
        <v/>
      </c>
      <c r="M41" s="8" t="str">
        <f>IF(L41&lt;&gt;"",L41+1,IF(WEEKDAY(K39)=4,K39,""))</f>
        <v/>
      </c>
      <c r="N41" s="8" t="str">
        <f>IF(M41&lt;&gt;"",M41+1,IF(WEEKDAY(K39)=5,K39,""))</f>
        <v/>
      </c>
      <c r="O41" s="8" t="str">
        <f>IF(N41&lt;&gt;"",N41+1,IF(WEEKDAY(K39)=6,K39,""))</f>
        <v/>
      </c>
      <c r="P41" s="8">
        <f>IF(O41&lt;&gt;"",O41+1,IF(WEEKDAY(K39)=7,K39,""))</f>
        <v>41944</v>
      </c>
      <c r="Q41" s="8">
        <f>IF(P41&lt;&gt;"",P41+1,IF(WEEKDAY(K39)=1,K39,""))</f>
        <v>41945</v>
      </c>
      <c r="S41" s="8">
        <f>IF(WEEKDAY(S39)=2,S39,"")</f>
        <v>41974</v>
      </c>
      <c r="T41" s="8">
        <f>IF(S41&lt;&gt;"",S41+1,IF(WEEKDAY(S39)=3,S39,""))</f>
        <v>41975</v>
      </c>
      <c r="U41" s="8">
        <f>IF(T41&lt;&gt;"",T41+1,IF(WEEKDAY(S39)=4,S39,""))</f>
        <v>41976</v>
      </c>
      <c r="V41" s="8">
        <f>IF(U41&lt;&gt;"",U41+1,IF(WEEKDAY(S39)=5,S39,""))</f>
        <v>41977</v>
      </c>
      <c r="W41" s="8">
        <f>IF(V41&lt;&gt;"",V41+1,IF(WEEKDAY(S39)=6,S39,""))</f>
        <v>41978</v>
      </c>
      <c r="X41" s="8">
        <f>IF(W41&lt;&gt;"",W41+1,IF(WEEKDAY(S39)=7,S39,""))</f>
        <v>41979</v>
      </c>
      <c r="Y41" s="8">
        <f>IF(X41&lt;&gt;"",X41+1,IF(WEEKDAY(S39)=1,S39,""))</f>
        <v>41980</v>
      </c>
      <c r="AI41" s="27"/>
      <c r="AJ41" s="23"/>
    </row>
    <row r="42" spans="3:36" x14ac:dyDescent="0.25">
      <c r="C42" s="8">
        <f>I41+1</f>
        <v>41918</v>
      </c>
      <c r="D42" s="8">
        <f>C42+1</f>
        <v>41919</v>
      </c>
      <c r="E42" s="8">
        <f t="shared" ref="E42:I42" si="48">D42+1</f>
        <v>41920</v>
      </c>
      <c r="F42" s="8">
        <f t="shared" si="48"/>
        <v>41921</v>
      </c>
      <c r="G42" s="8">
        <f t="shared" si="48"/>
        <v>41922</v>
      </c>
      <c r="H42" s="8">
        <f t="shared" si="48"/>
        <v>41923</v>
      </c>
      <c r="I42" s="8">
        <f t="shared" si="48"/>
        <v>41924</v>
      </c>
      <c r="K42" s="8">
        <f>Q41+1</f>
        <v>41946</v>
      </c>
      <c r="L42" s="8">
        <f>K42+1</f>
        <v>41947</v>
      </c>
      <c r="M42" s="8">
        <f t="shared" ref="M42:Q42" si="49">L42+1</f>
        <v>41948</v>
      </c>
      <c r="N42" s="8">
        <f t="shared" si="49"/>
        <v>41949</v>
      </c>
      <c r="O42" s="8">
        <f t="shared" si="49"/>
        <v>41950</v>
      </c>
      <c r="P42" s="8">
        <f t="shared" si="49"/>
        <v>41951</v>
      </c>
      <c r="Q42" s="8">
        <f t="shared" si="49"/>
        <v>41952</v>
      </c>
      <c r="S42" s="8">
        <f>Y41+1</f>
        <v>41981</v>
      </c>
      <c r="T42" s="8">
        <f>S42+1</f>
        <v>41982</v>
      </c>
      <c r="U42" s="8">
        <f t="shared" ref="U42:Y42" si="50">T42+1</f>
        <v>41983</v>
      </c>
      <c r="V42" s="8">
        <f t="shared" si="50"/>
        <v>41984</v>
      </c>
      <c r="W42" s="8">
        <f t="shared" si="50"/>
        <v>41985</v>
      </c>
      <c r="X42" s="8">
        <f t="shared" si="50"/>
        <v>41986</v>
      </c>
      <c r="Y42" s="8">
        <f t="shared" si="50"/>
        <v>41987</v>
      </c>
      <c r="AI42" s="27"/>
      <c r="AJ42" s="23"/>
    </row>
    <row r="43" spans="3:36" x14ac:dyDescent="0.25">
      <c r="C43" s="8">
        <f t="shared" ref="C43:C44" si="51">I42+1</f>
        <v>41925</v>
      </c>
      <c r="D43" s="8">
        <f t="shared" ref="D43:I43" si="52">C43+1</f>
        <v>41926</v>
      </c>
      <c r="E43" s="8">
        <f t="shared" si="52"/>
        <v>41927</v>
      </c>
      <c r="F43" s="8">
        <f t="shared" si="52"/>
        <v>41928</v>
      </c>
      <c r="G43" s="8">
        <f t="shared" si="52"/>
        <v>41929</v>
      </c>
      <c r="H43" s="8">
        <f t="shared" si="52"/>
        <v>41930</v>
      </c>
      <c r="I43" s="8">
        <f t="shared" si="52"/>
        <v>41931</v>
      </c>
      <c r="K43" s="8">
        <f t="shared" ref="K43:K44" si="53">Q42+1</f>
        <v>41953</v>
      </c>
      <c r="L43" s="8">
        <f t="shared" ref="L43:Q43" si="54">K43+1</f>
        <v>41954</v>
      </c>
      <c r="M43" s="8">
        <f t="shared" si="54"/>
        <v>41955</v>
      </c>
      <c r="N43" s="8">
        <f t="shared" si="54"/>
        <v>41956</v>
      </c>
      <c r="O43" s="8">
        <f t="shared" si="54"/>
        <v>41957</v>
      </c>
      <c r="P43" s="8">
        <f t="shared" si="54"/>
        <v>41958</v>
      </c>
      <c r="Q43" s="8">
        <f t="shared" si="54"/>
        <v>41959</v>
      </c>
      <c r="S43" s="8">
        <f t="shared" ref="S43:S44" si="55">Y42+1</f>
        <v>41988</v>
      </c>
      <c r="T43" s="8">
        <f t="shared" ref="T43:Y43" si="56">S43+1</f>
        <v>41989</v>
      </c>
      <c r="U43" s="8">
        <f t="shared" si="56"/>
        <v>41990</v>
      </c>
      <c r="V43" s="8">
        <f t="shared" si="56"/>
        <v>41991</v>
      </c>
      <c r="W43" s="8">
        <f t="shared" si="56"/>
        <v>41992</v>
      </c>
      <c r="X43" s="8">
        <f t="shared" si="56"/>
        <v>41993</v>
      </c>
      <c r="Y43" s="8">
        <f t="shared" si="56"/>
        <v>41994</v>
      </c>
      <c r="AI43" s="27"/>
      <c r="AJ43" s="23"/>
    </row>
    <row r="44" spans="3:36" x14ac:dyDescent="0.25">
      <c r="C44" s="8">
        <f t="shared" si="51"/>
        <v>41932</v>
      </c>
      <c r="D44" s="8">
        <f t="shared" ref="D44:I44" si="57">C44+1</f>
        <v>41933</v>
      </c>
      <c r="E44" s="8">
        <f t="shared" si="57"/>
        <v>41934</v>
      </c>
      <c r="F44" s="8">
        <f t="shared" si="57"/>
        <v>41935</v>
      </c>
      <c r="G44" s="8">
        <f t="shared" si="57"/>
        <v>41936</v>
      </c>
      <c r="H44" s="8">
        <f t="shared" si="57"/>
        <v>41937</v>
      </c>
      <c r="I44" s="8">
        <f t="shared" si="57"/>
        <v>41938</v>
      </c>
      <c r="K44" s="8">
        <f t="shared" si="53"/>
        <v>41960</v>
      </c>
      <c r="L44" s="8">
        <f t="shared" ref="L44:Q44" si="58">K44+1</f>
        <v>41961</v>
      </c>
      <c r="M44" s="8">
        <f t="shared" si="58"/>
        <v>41962</v>
      </c>
      <c r="N44" s="8">
        <f t="shared" si="58"/>
        <v>41963</v>
      </c>
      <c r="O44" s="8">
        <f t="shared" si="58"/>
        <v>41964</v>
      </c>
      <c r="P44" s="8">
        <f t="shared" si="58"/>
        <v>41965</v>
      </c>
      <c r="Q44" s="8">
        <f t="shared" si="58"/>
        <v>41966</v>
      </c>
      <c r="S44" s="8">
        <f t="shared" si="55"/>
        <v>41995</v>
      </c>
      <c r="T44" s="8">
        <f t="shared" ref="T44:Y44" si="59">S44+1</f>
        <v>41996</v>
      </c>
      <c r="U44" s="8">
        <f t="shared" si="59"/>
        <v>41997</v>
      </c>
      <c r="V44" s="8">
        <f t="shared" si="59"/>
        <v>41998</v>
      </c>
      <c r="W44" s="8">
        <f t="shared" si="59"/>
        <v>41999</v>
      </c>
      <c r="X44" s="8">
        <f t="shared" si="59"/>
        <v>42000</v>
      </c>
      <c r="Y44" s="8">
        <f t="shared" si="59"/>
        <v>42001</v>
      </c>
      <c r="AI44" s="27"/>
      <c r="AJ44" s="23"/>
    </row>
    <row r="45" spans="3:36" x14ac:dyDescent="0.25">
      <c r="C45" s="8">
        <f>IF(I44&lt;EOMONTH(C39,0),I44+1,"")</f>
        <v>41939</v>
      </c>
      <c r="D45" s="8">
        <f>IF(C45&lt;EOMONTH(C39,0),C45+1,"")</f>
        <v>41940</v>
      </c>
      <c r="E45" s="8">
        <f>IF(D45&lt;EOMONTH(C39,0),D45+1,"")</f>
        <v>41941</v>
      </c>
      <c r="F45" s="8">
        <f>IF(E45&lt;EOMONTH(C39,0),E45+1,"")</f>
        <v>41942</v>
      </c>
      <c r="G45" s="8">
        <f>IF(F45&lt;EOMONTH(C39,0),F45+1,"")</f>
        <v>41943</v>
      </c>
      <c r="H45" s="8" t="str">
        <f>IF(G45&lt;EOMONTH(C39,0),G45+1,"")</f>
        <v/>
      </c>
      <c r="I45" s="8" t="str">
        <f>IF(H45&lt;EOMONTH(C39,0),H45+1,"")</f>
        <v/>
      </c>
      <c r="K45" s="8">
        <f>IF(Q44&lt;EOMONTH(K39,0),Q44+1,"")</f>
        <v>41967</v>
      </c>
      <c r="L45" s="8">
        <f>IF(K45&lt;EOMONTH(K39,0),K45+1,"")</f>
        <v>41968</v>
      </c>
      <c r="M45" s="8">
        <f>IF(L45&lt;EOMONTH(K39,0),L45+1,"")</f>
        <v>41969</v>
      </c>
      <c r="N45" s="8">
        <f>IF(M45&lt;EOMONTH(K39,0),M45+1,"")</f>
        <v>41970</v>
      </c>
      <c r="O45" s="8">
        <f>IF(N45&lt;EOMONTH(K39,0),N45+1,"")</f>
        <v>41971</v>
      </c>
      <c r="P45" s="8">
        <f>IF(O45&lt;EOMONTH(K39,0),O45+1,"")</f>
        <v>41972</v>
      </c>
      <c r="Q45" s="8">
        <f>IF(P45&lt;EOMONTH(K39,0),P45+1,"")</f>
        <v>41973</v>
      </c>
      <c r="S45" s="8">
        <f>IF(Y44&lt;EOMONTH(S39,0),Y44+1,"")</f>
        <v>42002</v>
      </c>
      <c r="T45" s="8">
        <f>IF(S45&lt;EOMONTH(S39,0),S45+1,"")</f>
        <v>42003</v>
      </c>
      <c r="U45" s="8">
        <f>IF(T45&lt;EOMONTH(S39,0),T45+1,"")</f>
        <v>42004</v>
      </c>
      <c r="V45" s="8" t="str">
        <f>IF(U45&lt;EOMONTH(S39,0),U45+1,"")</f>
        <v/>
      </c>
      <c r="W45" s="8" t="str">
        <f>IF(V45&lt;EOMONTH(S39,0),V45+1,"")</f>
        <v/>
      </c>
      <c r="X45" s="8" t="str">
        <f>IF(W45&lt;EOMONTH(S39,0),W45+1,"")</f>
        <v/>
      </c>
      <c r="Y45" s="8" t="str">
        <f>IF(X45&lt;EOMONTH(S39,0),X45+1,"")</f>
        <v/>
      </c>
      <c r="AI45" s="27"/>
      <c r="AJ45" s="23"/>
    </row>
    <row r="46" spans="3:36" ht="15.75" thickBot="1" x14ac:dyDescent="0.3">
      <c r="C46" s="8" t="str">
        <f>IF(I45&lt;EOMONTH(C39,0),I45+1,"")</f>
        <v/>
      </c>
      <c r="D46" s="8" t="str">
        <f>IF(C46&lt;EOMONTH(C39,0),C46+1,"")</f>
        <v/>
      </c>
      <c r="E46" s="8" t="str">
        <f>IF(D46&lt;EOMONTH(C39,0),D46+1,"")</f>
        <v/>
      </c>
      <c r="F46" s="8" t="str">
        <f>IF(E46&lt;EOMONTH(C39,0),E46+1,"")</f>
        <v/>
      </c>
      <c r="G46" s="8" t="str">
        <f>IF(F46&lt;EOMONTH(C39,0),F46+1,"")</f>
        <v/>
      </c>
      <c r="H46" s="8" t="str">
        <f>IF(G46&lt;EOMONTH(C39,0),G46+1,"")</f>
        <v/>
      </c>
      <c r="I46" s="8" t="str">
        <f>IF(H46&lt;EOMONTH(C39,0),H46+1,"")</f>
        <v/>
      </c>
      <c r="K46" s="8" t="str">
        <f>IF(Q45&lt;EOMONTH(K39,0),Q45+1,"")</f>
        <v/>
      </c>
      <c r="L46" s="8" t="str">
        <f>IF(K46&lt;EOMONTH(K39,0),K46+1,"")</f>
        <v/>
      </c>
      <c r="M46" s="8" t="str">
        <f>IF(L46&lt;EOMONTH(K39,0),L46+1,"")</f>
        <v/>
      </c>
      <c r="N46" s="8" t="str">
        <f>IF(M46&lt;EOMONTH(K39,0),M46+1,"")</f>
        <v/>
      </c>
      <c r="O46" s="8" t="str">
        <f>IF(N46&lt;EOMONTH(K39,0),N46+1,"")</f>
        <v/>
      </c>
      <c r="P46" s="8" t="str">
        <f>IF(O46&lt;EOMONTH(K39,0),O46+1,"")</f>
        <v/>
      </c>
      <c r="Q46" s="8" t="str">
        <f>IF(P46&lt;EOMONTH(K39,0),P46+1,"")</f>
        <v/>
      </c>
      <c r="S46" s="8" t="str">
        <f>IF(Y45&lt;EOMONTH(S39,0),Y45+1,"")</f>
        <v/>
      </c>
      <c r="T46" s="8" t="str">
        <f>IF(S46&lt;EOMONTH(S39,0),S46+1,"")</f>
        <v/>
      </c>
      <c r="U46" s="8" t="str">
        <f>IF(T46&lt;EOMONTH(S39,0),T46+1,"")</f>
        <v/>
      </c>
      <c r="V46" s="8" t="str">
        <f>IF(U46&lt;EOMONTH(S39,0),U46+1,"")</f>
        <v/>
      </c>
      <c r="W46" s="8" t="str">
        <f>IF(V46&lt;EOMONTH(S39,0),V46+1,"")</f>
        <v/>
      </c>
      <c r="X46" s="8" t="str">
        <f>IF(W46&lt;EOMONTH(S39,0),W46+1,"")</f>
        <v/>
      </c>
      <c r="Y46" s="8" t="str">
        <f>IF(X46&lt;EOMONTH(S39,0),X46+1,"")</f>
        <v/>
      </c>
      <c r="AI46" s="28"/>
      <c r="AJ46" s="24"/>
    </row>
    <row r="47" spans="3:36" x14ac:dyDescent="0.25">
      <c r="K47" s="3"/>
      <c r="L47" s="3"/>
      <c r="M47" s="3"/>
      <c r="N47" s="3"/>
      <c r="O47" s="3"/>
      <c r="P47" s="3"/>
      <c r="Q47" s="3"/>
      <c r="S47" s="3"/>
      <c r="T47" s="3"/>
      <c r="U47" s="3"/>
      <c r="V47" s="3"/>
      <c r="W47" s="3"/>
      <c r="X47" s="3"/>
      <c r="Y47" s="3"/>
    </row>
  </sheetData>
  <mergeCells count="13">
    <mergeCell ref="C8:Y9"/>
    <mergeCell ref="C30:I30"/>
    <mergeCell ref="C39:I39"/>
    <mergeCell ref="K30:Q30"/>
    <mergeCell ref="S30:Y30"/>
    <mergeCell ref="K39:Q39"/>
    <mergeCell ref="S39:Y39"/>
    <mergeCell ref="C12:I12"/>
    <mergeCell ref="K12:Q12"/>
    <mergeCell ref="S12:Y12"/>
    <mergeCell ref="C21:I21"/>
    <mergeCell ref="K21:Q21"/>
    <mergeCell ref="S21:Y21"/>
  </mergeCells>
  <conditionalFormatting sqref="C12:I12">
    <cfRule type="notContainsBlanks" dxfId="87" priority="300">
      <formula>LEN(TRIM(C12))&gt;0</formula>
    </cfRule>
  </conditionalFormatting>
  <conditionalFormatting sqref="C14:I19">
    <cfRule type="expression" dxfId="86" priority="1">
      <formula>AND(C14&lt;&gt;"",COUNTIF($AI$10:$AI$24,C14)&gt;0)</formula>
    </cfRule>
    <cfRule type="expression" dxfId="85" priority="225">
      <formula>OR(C14=$AG$10,C14=$AG$11,C14=$AG$12,C14=$AG$13,C14=$AG$14,C14=$AG$15,C14=$AG$16,C14=$AG$17,C14=$AG$22,C14=$AG$23,C14=$AG$24)</formula>
    </cfRule>
    <cfRule type="containsBlanks" dxfId="84" priority="295">
      <formula>LEN(TRIM(C14))=0</formula>
    </cfRule>
    <cfRule type="notContainsBlanks" dxfId="83" priority="296">
      <formula>LEN(TRIM(C14))&gt;0</formula>
    </cfRule>
    <cfRule type="timePeriod" dxfId="82" priority="297" timePeriod="today">
      <formula>FLOOR(C14,1)=TODAY()</formula>
    </cfRule>
    <cfRule type="containsBlanks" dxfId="81" priority="298">
      <formula>LEN(TRIM(C14))=0</formula>
    </cfRule>
    <cfRule type="notContainsBlanks" dxfId="80" priority="299">
      <formula>LEN(TRIM(C14))&gt;0</formula>
    </cfRule>
  </conditionalFormatting>
  <conditionalFormatting sqref="K12:Q12">
    <cfRule type="notContainsBlanks" dxfId="79" priority="294">
      <formula>LEN(TRIM(K12))&gt;0</formula>
    </cfRule>
  </conditionalFormatting>
  <conditionalFormatting sqref="S12:Y12">
    <cfRule type="notContainsBlanks" dxfId="78" priority="288">
      <formula>LEN(TRIM(S12))&gt;0</formula>
    </cfRule>
  </conditionalFormatting>
  <conditionalFormatting sqref="C21:I21">
    <cfRule type="notContainsBlanks" dxfId="77" priority="282">
      <formula>LEN(TRIM(C21))&gt;0</formula>
    </cfRule>
  </conditionalFormatting>
  <conditionalFormatting sqref="K21:Q21">
    <cfRule type="notContainsBlanks" dxfId="76" priority="276">
      <formula>LEN(TRIM(K21))&gt;0</formula>
    </cfRule>
  </conditionalFormatting>
  <conditionalFormatting sqref="C30:I30">
    <cfRule type="notContainsBlanks" dxfId="75" priority="270">
      <formula>LEN(TRIM(C30))&gt;0</formula>
    </cfRule>
  </conditionalFormatting>
  <conditionalFormatting sqref="K30:Q30">
    <cfRule type="notContainsBlanks" dxfId="74" priority="264">
      <formula>LEN(TRIM(K30))&gt;0</formula>
    </cfRule>
  </conditionalFormatting>
  <conditionalFormatting sqref="C39:I39">
    <cfRule type="notContainsBlanks" dxfId="73" priority="258">
      <formula>LEN(TRIM(C39))&gt;0</formula>
    </cfRule>
  </conditionalFormatting>
  <conditionalFormatting sqref="K39:Q39">
    <cfRule type="notContainsBlanks" dxfId="72" priority="252">
      <formula>LEN(TRIM(K39))&gt;0</formula>
    </cfRule>
  </conditionalFormatting>
  <conditionalFormatting sqref="S21:Y21">
    <cfRule type="notContainsBlanks" dxfId="71" priority="246">
      <formula>LEN(TRIM(S21))&gt;0</formula>
    </cfRule>
  </conditionalFormatting>
  <conditionalFormatting sqref="S30:Y30">
    <cfRule type="notContainsBlanks" dxfId="70" priority="240">
      <formula>LEN(TRIM(S30))&gt;0</formula>
    </cfRule>
  </conditionalFormatting>
  <conditionalFormatting sqref="S39:Y39">
    <cfRule type="notContainsBlanks" dxfId="69" priority="234">
      <formula>LEN(TRIM(S39))&gt;0</formula>
    </cfRule>
  </conditionalFormatting>
  <conditionalFormatting sqref="Q11">
    <cfRule type="timePeriod" dxfId="68" priority="228" timePeriod="today">
      <formula>FLOOR(Q11,1)=TODAY()</formula>
    </cfRule>
  </conditionalFormatting>
  <conditionalFormatting sqref="AF26">
    <cfRule type="expression" dxfId="67" priority="226">
      <formula>$AF$26</formula>
    </cfRule>
  </conditionalFormatting>
  <conditionalFormatting sqref="K14:Q19">
    <cfRule type="expression" dxfId="66" priority="81">
      <formula>OR(K14=$AG$10,K14=$AG$11,K14=$AG$12,K14=$AG$13,K14=$AG$14,K14=$AG$15,K14=$AG$16,K14=$AG$17,K14=$AG$22,K14=$AG$23,K14=$AG$24)</formula>
    </cfRule>
    <cfRule type="containsBlanks" dxfId="65" priority="82">
      <formula>LEN(TRIM(K14))=0</formula>
    </cfRule>
    <cfRule type="notContainsBlanks" dxfId="64" priority="83">
      <formula>LEN(TRIM(K14))&gt;0</formula>
    </cfRule>
    <cfRule type="timePeriod" dxfId="63" priority="84" timePeriod="today">
      <formula>FLOOR(K14,1)=TODAY()</formula>
    </cfRule>
    <cfRule type="containsBlanks" dxfId="62" priority="85">
      <formula>LEN(TRIM(K14))=0</formula>
    </cfRule>
    <cfRule type="notContainsBlanks" dxfId="61" priority="86">
      <formula>LEN(TRIM(K14))&gt;0</formula>
    </cfRule>
  </conditionalFormatting>
  <conditionalFormatting sqref="S14:Y19">
    <cfRule type="expression" dxfId="60" priority="75">
      <formula>OR(S14=$AG$10,S14=$AG$11,S14=$AG$12,S14=$AG$13,S14=$AG$14,S14=$AG$15,S14=$AG$16,S14=$AG$17,S14=$AG$22,S14=$AG$23,S14=$AG$24)</formula>
    </cfRule>
    <cfRule type="containsBlanks" dxfId="59" priority="76">
      <formula>LEN(TRIM(S14))=0</formula>
    </cfRule>
    <cfRule type="notContainsBlanks" dxfId="58" priority="77">
      <formula>LEN(TRIM(S14))&gt;0</formula>
    </cfRule>
    <cfRule type="timePeriod" dxfId="57" priority="78" timePeriod="today">
      <formula>FLOOR(S14,1)=TODAY()</formula>
    </cfRule>
    <cfRule type="containsBlanks" dxfId="56" priority="79">
      <formula>LEN(TRIM(S14))=0</formula>
    </cfRule>
    <cfRule type="notContainsBlanks" dxfId="55" priority="80">
      <formula>LEN(TRIM(S14))&gt;0</formula>
    </cfRule>
  </conditionalFormatting>
  <conditionalFormatting sqref="C23:I28">
    <cfRule type="expression" dxfId="54" priority="69">
      <formula>OR(C23=$AG$10,C23=$AG$11,C23=$AG$12,C23=$AG$13,C23=$AG$14,C23=$AG$15,C23=$AG$16,C23=$AG$17,C23=$AG$22,C23=$AG$23,C23=$AG$24)</formula>
    </cfRule>
    <cfRule type="containsBlanks" dxfId="53" priority="70">
      <formula>LEN(TRIM(C23))=0</formula>
    </cfRule>
    <cfRule type="notContainsBlanks" dxfId="52" priority="71">
      <formula>LEN(TRIM(C23))&gt;0</formula>
    </cfRule>
    <cfRule type="timePeriod" dxfId="51" priority="72" timePeriod="today">
      <formula>FLOOR(C23,1)=TODAY()</formula>
    </cfRule>
    <cfRule type="containsBlanks" dxfId="50" priority="73">
      <formula>LEN(TRIM(C23))=0</formula>
    </cfRule>
    <cfRule type="notContainsBlanks" dxfId="49" priority="74">
      <formula>LEN(TRIM(C23))&gt;0</formula>
    </cfRule>
  </conditionalFormatting>
  <conditionalFormatting sqref="K23:Q28">
    <cfRule type="expression" dxfId="48" priority="63">
      <formula>OR(K23=$AG$10,K23=$AG$11,K23=$AG$12,K23=$AG$13,K23=$AG$14,K23=$AG$15,K23=$AG$16,K23=$AG$17,K23=$AG$22,K23=$AG$23,K23=$AG$24)</formula>
    </cfRule>
    <cfRule type="containsBlanks" dxfId="47" priority="64">
      <formula>LEN(TRIM(K23))=0</formula>
    </cfRule>
    <cfRule type="notContainsBlanks" dxfId="46" priority="65">
      <formula>LEN(TRIM(K23))&gt;0</formula>
    </cfRule>
    <cfRule type="timePeriod" dxfId="45" priority="66" timePeriod="today">
      <formula>FLOOR(K23,1)=TODAY()</formula>
    </cfRule>
    <cfRule type="containsBlanks" dxfId="44" priority="67">
      <formula>LEN(TRIM(K23))=0</formula>
    </cfRule>
    <cfRule type="notContainsBlanks" dxfId="43" priority="68">
      <formula>LEN(TRIM(K23))&gt;0</formula>
    </cfRule>
  </conditionalFormatting>
  <conditionalFormatting sqref="S23:Y28">
    <cfRule type="expression" dxfId="42" priority="57">
      <formula>OR(S23=$AG$10,S23=$AG$11,S23=$AG$12,S23=$AG$13,S23=$AG$14,S23=$AG$15,S23=$AG$16,S23=$AG$17,S23=$AG$22,S23=$AG$23,S23=$AG$24)</formula>
    </cfRule>
    <cfRule type="containsBlanks" dxfId="41" priority="58">
      <formula>LEN(TRIM(S23))=0</formula>
    </cfRule>
    <cfRule type="notContainsBlanks" dxfId="40" priority="59">
      <formula>LEN(TRIM(S23))&gt;0</formula>
    </cfRule>
    <cfRule type="timePeriod" dxfId="39" priority="60" timePeriod="today">
      <formula>FLOOR(S23,1)=TODAY()</formula>
    </cfRule>
    <cfRule type="containsBlanks" dxfId="38" priority="61">
      <formula>LEN(TRIM(S23))=0</formula>
    </cfRule>
    <cfRule type="notContainsBlanks" dxfId="37" priority="62">
      <formula>LEN(TRIM(S23))&gt;0</formula>
    </cfRule>
  </conditionalFormatting>
  <conditionalFormatting sqref="C32:I37">
    <cfRule type="expression" dxfId="36" priority="51">
      <formula>OR(C32=$AG$10,C32=$AG$11,C32=$AG$12,C32=$AG$13,C32=$AG$14,C32=$AG$15,C32=$AG$16,C32=$AG$17,C32=$AG$22,C32=$AG$23,C32=$AG$24)</formula>
    </cfRule>
    <cfRule type="containsBlanks" dxfId="35" priority="52">
      <formula>LEN(TRIM(C32))=0</formula>
    </cfRule>
    <cfRule type="notContainsBlanks" dxfId="34" priority="53">
      <formula>LEN(TRIM(C32))&gt;0</formula>
    </cfRule>
    <cfRule type="timePeriod" dxfId="33" priority="54" timePeriod="today">
      <formula>FLOOR(C32,1)=TODAY()</formula>
    </cfRule>
    <cfRule type="containsBlanks" dxfId="32" priority="55">
      <formula>LEN(TRIM(C32))=0</formula>
    </cfRule>
    <cfRule type="notContainsBlanks" dxfId="31" priority="56">
      <formula>LEN(TRIM(C32))&gt;0</formula>
    </cfRule>
  </conditionalFormatting>
  <conditionalFormatting sqref="K32:Q37">
    <cfRule type="expression" dxfId="30" priority="45">
      <formula>OR(K32=$AG$10,K32=$AG$11,K32=$AG$12,K32=$AG$13,K32=$AG$14,K32=$AG$15,K32=$AG$16,K32=$AG$17,K32=$AG$22,K32=$AG$23,K32=$AG$24)</formula>
    </cfRule>
    <cfRule type="containsBlanks" dxfId="29" priority="46">
      <formula>LEN(TRIM(K32))=0</formula>
    </cfRule>
    <cfRule type="notContainsBlanks" dxfId="28" priority="47">
      <formula>LEN(TRIM(K32))&gt;0</formula>
    </cfRule>
    <cfRule type="timePeriod" dxfId="27" priority="48" timePeriod="today">
      <formula>FLOOR(K32,1)=TODAY()</formula>
    </cfRule>
    <cfRule type="containsBlanks" dxfId="26" priority="49">
      <formula>LEN(TRIM(K32))=0</formula>
    </cfRule>
    <cfRule type="notContainsBlanks" dxfId="25" priority="50">
      <formula>LEN(TRIM(K32))&gt;0</formula>
    </cfRule>
  </conditionalFormatting>
  <conditionalFormatting sqref="S32:Y37">
    <cfRule type="expression" dxfId="24" priority="39">
      <formula>OR(S32=$AG$10,S32=$AG$11,S32=$AG$12,S32=$AG$13,S32=$AG$14,S32=$AG$15,S32=$AG$16,S32=$AG$17,S32=$AG$22,S32=$AG$23,S32=$AG$24)</formula>
    </cfRule>
    <cfRule type="containsBlanks" dxfId="23" priority="40">
      <formula>LEN(TRIM(S32))=0</formula>
    </cfRule>
    <cfRule type="notContainsBlanks" dxfId="22" priority="41">
      <formula>LEN(TRIM(S32))&gt;0</formula>
    </cfRule>
    <cfRule type="timePeriod" dxfId="21" priority="42" timePeriod="today">
      <formula>FLOOR(S32,1)=TODAY()</formula>
    </cfRule>
    <cfRule type="containsBlanks" dxfId="20" priority="43">
      <formula>LEN(TRIM(S32))=0</formula>
    </cfRule>
    <cfRule type="notContainsBlanks" dxfId="19" priority="44">
      <formula>LEN(TRIM(S32))&gt;0</formula>
    </cfRule>
  </conditionalFormatting>
  <conditionalFormatting sqref="C41:I46">
    <cfRule type="expression" dxfId="18" priority="33">
      <formula>OR(C41=$AG$10,C41=$AG$11,C41=$AG$12,C41=$AG$13,C41=$AG$14,C41=$AG$15,C41=$AG$16,C41=$AG$17,C41=$AG$22,C41=$AG$23,C41=$AG$24)</formula>
    </cfRule>
    <cfRule type="containsBlanks" dxfId="17" priority="34">
      <formula>LEN(TRIM(C41))=0</formula>
    </cfRule>
    <cfRule type="notContainsBlanks" dxfId="16" priority="35">
      <formula>LEN(TRIM(C41))&gt;0</formula>
    </cfRule>
    <cfRule type="timePeriod" dxfId="15" priority="36" timePeriod="today">
      <formula>FLOOR(C41,1)=TODAY()</formula>
    </cfRule>
    <cfRule type="containsBlanks" dxfId="14" priority="37">
      <formula>LEN(TRIM(C41))=0</formula>
    </cfRule>
    <cfRule type="notContainsBlanks" dxfId="13" priority="38">
      <formula>LEN(TRIM(C41))&gt;0</formula>
    </cfRule>
  </conditionalFormatting>
  <conditionalFormatting sqref="K41:Q46">
    <cfRule type="expression" dxfId="12" priority="27">
      <formula>OR(K41=$AG$10,K41=$AG$11,K41=$AG$12,K41=$AG$13,K41=$AG$14,K41=$AG$15,K41=$AG$16,K41=$AG$17,K41=$AG$22,K41=$AG$23,K41=$AG$24)</formula>
    </cfRule>
    <cfRule type="containsBlanks" dxfId="11" priority="28">
      <formula>LEN(TRIM(K41))=0</formula>
    </cfRule>
    <cfRule type="notContainsBlanks" dxfId="10" priority="29">
      <formula>LEN(TRIM(K41))&gt;0</formula>
    </cfRule>
    <cfRule type="timePeriod" dxfId="9" priority="30" timePeriod="today">
      <formula>FLOOR(K41,1)=TODAY()</formula>
    </cfRule>
    <cfRule type="containsBlanks" dxfId="8" priority="31">
      <formula>LEN(TRIM(K41))=0</formula>
    </cfRule>
    <cfRule type="notContainsBlanks" dxfId="7" priority="32">
      <formula>LEN(TRIM(K41))&gt;0</formula>
    </cfRule>
  </conditionalFormatting>
  <conditionalFormatting sqref="S41:Y46">
    <cfRule type="timePeriod" dxfId="6" priority="14" timePeriod="today">
      <formula>FLOOR(S41,1)=TODAY()</formula>
    </cfRule>
    <cfRule type="expression" dxfId="5" priority="15">
      <formula>OR(S41=$AG$10,S41=$AG$11,S41=$AG$12,S41=$AG$13,S41=$AG$14,S41=$AG$15,S41=$AG$16,S41=$AG$17,S41=$AG$22,S41=$AG$23,S41=$AG$24)</formula>
    </cfRule>
    <cfRule type="containsBlanks" dxfId="4" priority="16">
      <formula>LEN(TRIM(S41))=0</formula>
    </cfRule>
    <cfRule type="notContainsBlanks" dxfId="3" priority="17">
      <formula>LEN(TRIM(S41))&gt;0</formula>
    </cfRule>
    <cfRule type="timePeriod" dxfId="2" priority="18" timePeriod="today">
      <formula>FLOOR(S41,1)=TODAY()</formula>
    </cfRule>
    <cfRule type="containsBlanks" dxfId="1" priority="19">
      <formula>LEN(TRIM(S41))=0</formula>
    </cfRule>
    <cfRule type="notContainsBlanks" dxfId="0" priority="20">
      <formula>LEN(TRIM(S41))&gt;0</formula>
    </cfRule>
  </conditionalFormatting>
  <pageMargins left="0.7" right="0.7" top="0.75" bottom="0.75" header="0.3" footer="0.3"/>
  <pageSetup paperSize="9" orientation="portrait" horizont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25</xdr:col>
                    <xdr:colOff>19050</xdr:colOff>
                    <xdr:row>7</xdr:row>
                    <xdr:rowOff>28575</xdr:rowOff>
                  </from>
                  <to>
                    <xdr:col>26</xdr:col>
                    <xdr:colOff>28575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" operator="containsText" id="{795D5C57-6279-46F8-BC54-5DDE0268E61D}">
            <xm:f>NOT(ISERROR(SEARCH(AND($G$16&lt;DATE(YEAR(TODAY()),MONTH(TODAY())-3,DAY(TODAY()))),G16)))</xm:f>
            <xm:f>AND($G$16&lt;DATE(YEAR(TODAY()),MONTH(TODAY())-3,DAY(TODAY())))</xm:f>
            <x14:dxf>
              <fill>
                <patternFill>
                  <bgColor rgb="FF92D050"/>
                </patternFill>
              </fill>
            </x14:dxf>
          </x14:cfRule>
          <xm:sqref>G16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An_ref</vt:lpstr>
    </vt:vector>
  </TitlesOfParts>
  <Company>**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</dc:creator>
  <cp:lastModifiedBy>Mickaël BEAUDUSSEAU</cp:lastModifiedBy>
  <dcterms:created xsi:type="dcterms:W3CDTF">2013-12-10T11:04:38Z</dcterms:created>
  <dcterms:modified xsi:type="dcterms:W3CDTF">2013-12-13T18:07:59Z</dcterms:modified>
</cp:coreProperties>
</file>