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555" windowWidth="9180" windowHeight="4080" tabRatio="631"/>
  </bookViews>
  <sheets>
    <sheet name="Résidents à saisir - décompte" sheetId="1" r:id="rId1"/>
    <sheet name="Groupes par animateur" sheetId="5" r:id="rId2"/>
    <sheet name="Planning semaine (2)" sheetId="12" state="hidden" r:id="rId3"/>
    <sheet name="Planning jour (sem Impaire)" sheetId="8" state="hidden" r:id="rId4"/>
  </sheets>
  <definedNames>
    <definedName name="_xlnm._FilterDatabase" localSheetId="1" hidden="1">'Groupes par animateur'!#REF!</definedName>
    <definedName name="_xlnm._FilterDatabase" localSheetId="0" hidden="1">'Résidents à saisir - décompte'!$B$8:$B$138</definedName>
    <definedName name="AMPM">OFFSET('Résidents à saisir - décompte'!$A$10,,,COUNTA('Résidents à saisir - décompte'!$A$10:$A$200))</definedName>
    <definedName name="_xlnm.Print_Titles" localSheetId="1">'Groupes par animateur'!$A:$B,'Groupes par animateur'!$1:$4</definedName>
    <definedName name="_xlnm.Print_Titles" localSheetId="0">'Résidents à saisir - décompte'!$1:$8</definedName>
    <definedName name="noms_groupes">OFFSET(#REF!,,,,COUNTA(#REF!))</definedName>
    <definedName name="sem">OFFSET('Résidents à saisir - décompte'!$G$8,,,,COUNTA('Résidents à saisir - décompte'!$G$8:$NE$8)-5)</definedName>
  </definedNames>
  <calcPr calcId="145621"/>
</workbook>
</file>

<file path=xl/calcChain.xml><?xml version="1.0" encoding="utf-8"?>
<calcChain xmlns="http://schemas.openxmlformats.org/spreadsheetml/2006/main">
  <c r="G1" i="1" l="1"/>
  <c r="A3" i="1" l="1"/>
  <c r="N4" i="5" l="1"/>
  <c r="O4" i="5"/>
  <c r="P4" i="5"/>
  <c r="Q4" i="5"/>
  <c r="R4" i="5"/>
  <c r="S4" i="5"/>
  <c r="T4" i="5"/>
  <c r="U4" i="5"/>
  <c r="V4" i="5"/>
  <c r="M4" i="5"/>
  <c r="D4" i="5"/>
  <c r="E4" i="5"/>
  <c r="F4" i="5"/>
  <c r="G4" i="5"/>
  <c r="H4" i="5"/>
  <c r="I4" i="5"/>
  <c r="J4" i="5"/>
  <c r="K4" i="5"/>
  <c r="L4" i="5"/>
  <c r="C4" i="5"/>
  <c r="L124" i="12"/>
  <c r="K124" i="12"/>
  <c r="J124" i="12"/>
  <c r="H124" i="12"/>
  <c r="G124" i="12"/>
  <c r="F124" i="12"/>
  <c r="D124" i="12"/>
  <c r="C124" i="12"/>
  <c r="L117" i="12"/>
  <c r="K117" i="12"/>
  <c r="J117" i="12"/>
  <c r="H117" i="12"/>
  <c r="G117" i="12"/>
  <c r="F117" i="12"/>
  <c r="D117" i="12"/>
  <c r="C117" i="12"/>
  <c r="T113" i="12"/>
  <c r="S113" i="12"/>
  <c r="R113" i="12"/>
  <c r="P113" i="12"/>
  <c r="O113" i="12"/>
  <c r="N113" i="12"/>
  <c r="L110" i="12"/>
  <c r="K110" i="12"/>
  <c r="J110" i="12"/>
  <c r="H110" i="12"/>
  <c r="G110" i="12"/>
  <c r="F110" i="12"/>
  <c r="D110" i="12"/>
  <c r="C110" i="12"/>
  <c r="T106" i="12"/>
  <c r="S106" i="12"/>
  <c r="R106" i="12"/>
  <c r="P106" i="12"/>
  <c r="O106" i="12"/>
  <c r="N106" i="12"/>
  <c r="L103" i="12"/>
  <c r="K103" i="12"/>
  <c r="J103" i="12"/>
  <c r="H103" i="12"/>
  <c r="G103" i="12"/>
  <c r="F103" i="12"/>
  <c r="D103" i="12"/>
  <c r="C103" i="12"/>
  <c r="T99" i="12"/>
  <c r="S99" i="12"/>
  <c r="R99" i="12"/>
  <c r="P99" i="12"/>
  <c r="O99" i="12"/>
  <c r="N99" i="12"/>
  <c r="L96" i="12"/>
  <c r="K96" i="12"/>
  <c r="J96" i="12"/>
  <c r="H96" i="12"/>
  <c r="G96" i="12"/>
  <c r="F96" i="12"/>
  <c r="D96" i="12"/>
  <c r="C96" i="12"/>
  <c r="T92" i="12"/>
  <c r="S92" i="12"/>
  <c r="R92" i="12"/>
  <c r="P92" i="12"/>
  <c r="O92" i="12"/>
  <c r="N92" i="12"/>
  <c r="L89" i="12"/>
  <c r="K89" i="12"/>
  <c r="J89" i="12"/>
  <c r="H89" i="12"/>
  <c r="G89" i="12"/>
  <c r="F89" i="12"/>
  <c r="D89" i="12"/>
  <c r="C89" i="12"/>
  <c r="T85" i="12"/>
  <c r="S85" i="12"/>
  <c r="R85" i="12"/>
  <c r="P85" i="12"/>
  <c r="O85" i="12"/>
  <c r="N85" i="12"/>
  <c r="L82" i="12"/>
  <c r="K82" i="12"/>
  <c r="J82" i="12"/>
  <c r="H82" i="12"/>
  <c r="G82" i="12"/>
  <c r="F82" i="12"/>
  <c r="D82" i="12"/>
  <c r="C82" i="12"/>
  <c r="T78" i="12"/>
  <c r="S78" i="12"/>
  <c r="R78" i="12"/>
  <c r="P78" i="12"/>
  <c r="O78" i="12"/>
  <c r="N78" i="12"/>
  <c r="L75" i="12"/>
  <c r="K75" i="12"/>
  <c r="J75" i="12"/>
  <c r="H75" i="12"/>
  <c r="G75" i="12"/>
  <c r="F75" i="12"/>
  <c r="D75" i="12"/>
  <c r="C75" i="12"/>
  <c r="T71" i="12"/>
  <c r="S71" i="12"/>
  <c r="R71" i="12"/>
  <c r="P71" i="12"/>
  <c r="O71" i="12"/>
  <c r="N71" i="12"/>
  <c r="T64" i="12"/>
  <c r="S64" i="12"/>
  <c r="R64" i="12"/>
  <c r="P64" i="12"/>
  <c r="O64" i="12"/>
  <c r="N64" i="12"/>
  <c r="L64" i="12"/>
  <c r="K64" i="12"/>
  <c r="J64" i="12"/>
  <c r="H64" i="12"/>
  <c r="G64" i="12"/>
  <c r="F64" i="12"/>
  <c r="D64" i="12"/>
  <c r="C64" i="12"/>
  <c r="L57" i="12"/>
  <c r="K57" i="12"/>
  <c r="J57" i="12"/>
  <c r="H57" i="12"/>
  <c r="G57" i="12"/>
  <c r="F57" i="12"/>
  <c r="D57" i="12"/>
  <c r="C57" i="12"/>
  <c r="T53" i="12"/>
  <c r="S53" i="12"/>
  <c r="R53" i="12"/>
  <c r="P53" i="12"/>
  <c r="O53" i="12"/>
  <c r="N53" i="12"/>
  <c r="L50" i="12"/>
  <c r="K50" i="12"/>
  <c r="J50" i="12"/>
  <c r="H50" i="12"/>
  <c r="G50" i="12"/>
  <c r="F50" i="12"/>
  <c r="D50" i="12"/>
  <c r="C50" i="12"/>
  <c r="T46" i="12"/>
  <c r="S46" i="12"/>
  <c r="R46" i="12"/>
  <c r="P46" i="12"/>
  <c r="O46" i="12"/>
  <c r="N46" i="12"/>
  <c r="L43" i="12"/>
  <c r="K43" i="12"/>
  <c r="J43" i="12"/>
  <c r="H43" i="12"/>
  <c r="G43" i="12"/>
  <c r="F43" i="12"/>
  <c r="D43" i="12"/>
  <c r="C43" i="12"/>
  <c r="T39" i="12"/>
  <c r="S39" i="12"/>
  <c r="R39" i="12"/>
  <c r="P39" i="12"/>
  <c r="O39" i="12"/>
  <c r="N39" i="12"/>
  <c r="L36" i="12"/>
  <c r="K36" i="12"/>
  <c r="J36" i="12"/>
  <c r="H36" i="12"/>
  <c r="G36" i="12"/>
  <c r="F36" i="12"/>
  <c r="D36" i="12"/>
  <c r="C36" i="12"/>
  <c r="T32" i="12"/>
  <c r="S32" i="12"/>
  <c r="R32" i="12"/>
  <c r="P32" i="12"/>
  <c r="O32" i="12"/>
  <c r="N32" i="12"/>
  <c r="L29" i="12"/>
  <c r="K29" i="12"/>
  <c r="J29" i="12"/>
  <c r="H29" i="12"/>
  <c r="G29" i="12"/>
  <c r="F29" i="12"/>
  <c r="D29" i="12"/>
  <c r="C29" i="12"/>
  <c r="T25" i="12"/>
  <c r="S25" i="12"/>
  <c r="R25" i="12"/>
  <c r="P25" i="12"/>
  <c r="O25" i="12"/>
  <c r="N25" i="12"/>
  <c r="T18" i="12"/>
  <c r="S18" i="12"/>
  <c r="R18" i="12"/>
  <c r="P18" i="12"/>
  <c r="O18" i="12"/>
  <c r="N18" i="12"/>
  <c r="L17" i="12"/>
  <c r="K17" i="12"/>
  <c r="J17" i="12"/>
  <c r="H17" i="12"/>
  <c r="G17" i="12"/>
  <c r="F17" i="12"/>
  <c r="D17" i="12"/>
  <c r="C17" i="12"/>
  <c r="D16" i="12"/>
  <c r="D15" i="12"/>
  <c r="D14" i="12"/>
  <c r="D13" i="12"/>
  <c r="D12" i="12"/>
  <c r="T11" i="12"/>
  <c r="S11" i="12"/>
  <c r="R11" i="12"/>
  <c r="P11" i="12"/>
  <c r="O11" i="12"/>
  <c r="N11" i="12"/>
  <c r="D11" i="12"/>
  <c r="D10" i="12"/>
  <c r="D9" i="12"/>
  <c r="D8" i="12"/>
  <c r="D7" i="12"/>
  <c r="D6" i="12"/>
  <c r="D5" i="12"/>
  <c r="T4" i="12"/>
  <c r="S4" i="12"/>
  <c r="R4" i="12"/>
  <c r="P4" i="12"/>
  <c r="O4" i="12"/>
  <c r="N4" i="12"/>
  <c r="L4" i="12"/>
  <c r="K4" i="12"/>
  <c r="J4" i="12"/>
  <c r="H4" i="12"/>
  <c r="G4" i="12"/>
  <c r="F4" i="12"/>
  <c r="D4" i="12"/>
  <c r="C4" i="12"/>
  <c r="T3" i="12"/>
  <c r="S3" i="12"/>
  <c r="R3" i="12"/>
  <c r="L3" i="12"/>
  <c r="K3" i="12"/>
  <c r="J3" i="12"/>
  <c r="H3" i="12"/>
  <c r="G3" i="12"/>
  <c r="F3" i="12"/>
  <c r="M236" i="8" l="1"/>
  <c r="L236" i="8"/>
  <c r="K236" i="8"/>
  <c r="J236" i="8"/>
  <c r="F236" i="8"/>
  <c r="E236" i="8"/>
  <c r="D236" i="8"/>
  <c r="C236" i="8"/>
  <c r="N229" i="8"/>
  <c r="M229" i="8"/>
  <c r="L229" i="8"/>
  <c r="K229" i="8"/>
  <c r="J229" i="8"/>
  <c r="F229" i="8"/>
  <c r="E229" i="8"/>
  <c r="D229" i="8"/>
  <c r="C229" i="8"/>
  <c r="N222" i="8"/>
  <c r="M222" i="8"/>
  <c r="L222" i="8"/>
  <c r="K222" i="8"/>
  <c r="J222" i="8"/>
  <c r="F222" i="8"/>
  <c r="E222" i="8"/>
  <c r="D222" i="8"/>
  <c r="C222" i="8"/>
  <c r="N215" i="8"/>
  <c r="M215" i="8"/>
  <c r="L215" i="8"/>
  <c r="K215" i="8"/>
  <c r="J215" i="8"/>
  <c r="F215" i="8"/>
  <c r="E215" i="8"/>
  <c r="D215" i="8"/>
  <c r="C215" i="8"/>
  <c r="N208" i="8"/>
  <c r="M208" i="8"/>
  <c r="L208" i="8"/>
  <c r="K208" i="8"/>
  <c r="J208" i="8"/>
  <c r="F208" i="8"/>
  <c r="E208" i="8"/>
  <c r="D208" i="8"/>
  <c r="C208" i="8"/>
  <c r="N201" i="8"/>
  <c r="M201" i="8"/>
  <c r="L201" i="8"/>
  <c r="K201" i="8"/>
  <c r="J201" i="8"/>
  <c r="F201" i="8"/>
  <c r="E201" i="8"/>
  <c r="D201" i="8"/>
  <c r="C201" i="8"/>
  <c r="N194" i="8"/>
  <c r="M194" i="8"/>
  <c r="L194" i="8"/>
  <c r="K194" i="8"/>
  <c r="J194" i="8"/>
  <c r="F194" i="8"/>
  <c r="E194" i="8"/>
  <c r="D194" i="8"/>
  <c r="C194" i="8"/>
  <c r="N187" i="8"/>
  <c r="M187" i="8"/>
  <c r="L187" i="8"/>
  <c r="K187" i="8"/>
  <c r="J187" i="8"/>
  <c r="F187" i="8"/>
  <c r="E187" i="8"/>
  <c r="D187" i="8"/>
  <c r="C187" i="8"/>
  <c r="M176" i="8"/>
  <c r="L176" i="8"/>
  <c r="K176" i="8"/>
  <c r="J176" i="8"/>
  <c r="F176" i="8"/>
  <c r="E176" i="8"/>
  <c r="D176" i="8"/>
  <c r="C176" i="8"/>
  <c r="M169" i="8"/>
  <c r="L169" i="8"/>
  <c r="K169" i="8"/>
  <c r="J169" i="8"/>
  <c r="F169" i="8"/>
  <c r="E169" i="8"/>
  <c r="D169" i="8"/>
  <c r="C169" i="8"/>
  <c r="M162" i="8"/>
  <c r="L162" i="8"/>
  <c r="K162" i="8"/>
  <c r="J162" i="8"/>
  <c r="F162" i="8"/>
  <c r="E162" i="8"/>
  <c r="D162" i="8"/>
  <c r="C162" i="8"/>
  <c r="M155" i="8"/>
  <c r="L155" i="8"/>
  <c r="K155" i="8"/>
  <c r="J155" i="8"/>
  <c r="F155" i="8"/>
  <c r="E155" i="8"/>
  <c r="D155" i="8"/>
  <c r="C155" i="8"/>
  <c r="M148" i="8"/>
  <c r="L148" i="8"/>
  <c r="K148" i="8"/>
  <c r="J148" i="8"/>
  <c r="F148" i="8"/>
  <c r="E148" i="8"/>
  <c r="D148" i="8"/>
  <c r="C148" i="8"/>
  <c r="M141" i="8"/>
  <c r="L141" i="8"/>
  <c r="K141" i="8"/>
  <c r="J141" i="8"/>
  <c r="F141" i="8"/>
  <c r="E141" i="8"/>
  <c r="D141" i="8"/>
  <c r="C141" i="8"/>
  <c r="M134" i="8"/>
  <c r="L134" i="8"/>
  <c r="K134" i="8"/>
  <c r="J134" i="8"/>
  <c r="F134" i="8"/>
  <c r="E134" i="8"/>
  <c r="D134" i="8"/>
  <c r="C134" i="8"/>
  <c r="M127" i="8"/>
  <c r="L127" i="8"/>
  <c r="K127" i="8"/>
  <c r="J127" i="8"/>
  <c r="F127" i="8"/>
  <c r="E127" i="8"/>
  <c r="D127" i="8"/>
  <c r="C127" i="8"/>
  <c r="N126" i="8"/>
  <c r="M126" i="8"/>
  <c r="L126" i="8"/>
  <c r="K126" i="8"/>
  <c r="J126" i="8"/>
  <c r="G126" i="8"/>
  <c r="T113" i="8"/>
  <c r="S113" i="8"/>
  <c r="R113" i="8"/>
  <c r="Q113" i="8"/>
  <c r="M113" i="8"/>
  <c r="L113" i="8"/>
  <c r="K113" i="8"/>
  <c r="J113" i="8"/>
  <c r="F113" i="8"/>
  <c r="E113" i="8"/>
  <c r="D113" i="8"/>
  <c r="C113" i="8"/>
  <c r="U106" i="8"/>
  <c r="T106" i="8"/>
  <c r="S106" i="8"/>
  <c r="R106" i="8"/>
  <c r="Q106" i="8"/>
  <c r="M106" i="8"/>
  <c r="L106" i="8"/>
  <c r="K106" i="8"/>
  <c r="J106" i="8"/>
  <c r="G106" i="8"/>
  <c r="F106" i="8"/>
  <c r="E106" i="8"/>
  <c r="D106" i="8"/>
  <c r="C106" i="8"/>
  <c r="U99" i="8"/>
  <c r="T99" i="8"/>
  <c r="S99" i="8"/>
  <c r="R99" i="8"/>
  <c r="Q99" i="8"/>
  <c r="M99" i="8"/>
  <c r="L99" i="8"/>
  <c r="K99" i="8"/>
  <c r="J99" i="8"/>
  <c r="G99" i="8"/>
  <c r="F99" i="8"/>
  <c r="E99" i="8"/>
  <c r="D99" i="8"/>
  <c r="C99" i="8"/>
  <c r="U92" i="8"/>
  <c r="T92" i="8"/>
  <c r="S92" i="8"/>
  <c r="R92" i="8"/>
  <c r="Q92" i="8"/>
  <c r="M92" i="8"/>
  <c r="L92" i="8"/>
  <c r="K92" i="8"/>
  <c r="J92" i="8"/>
  <c r="G92" i="8"/>
  <c r="F92" i="8"/>
  <c r="E92" i="8"/>
  <c r="D92" i="8"/>
  <c r="C92" i="8"/>
  <c r="U85" i="8"/>
  <c r="T85" i="8"/>
  <c r="S85" i="8"/>
  <c r="R85" i="8"/>
  <c r="Q85" i="8"/>
  <c r="M85" i="8"/>
  <c r="L85" i="8"/>
  <c r="K85" i="8"/>
  <c r="J85" i="8"/>
  <c r="G85" i="8"/>
  <c r="F85" i="8"/>
  <c r="E85" i="8"/>
  <c r="D85" i="8"/>
  <c r="C85" i="8"/>
  <c r="U78" i="8"/>
  <c r="T78" i="8"/>
  <c r="S78" i="8"/>
  <c r="R78" i="8"/>
  <c r="Q78" i="8"/>
  <c r="M78" i="8"/>
  <c r="L78" i="8"/>
  <c r="K78" i="8"/>
  <c r="J78" i="8"/>
  <c r="G78" i="8"/>
  <c r="F78" i="8"/>
  <c r="E78" i="8"/>
  <c r="D78" i="8"/>
  <c r="C78" i="8"/>
  <c r="U71" i="8"/>
  <c r="T71" i="8"/>
  <c r="S71" i="8"/>
  <c r="R71" i="8"/>
  <c r="Q71" i="8"/>
  <c r="M71" i="8"/>
  <c r="L71" i="8"/>
  <c r="K71" i="8"/>
  <c r="J71" i="8"/>
  <c r="G71" i="8"/>
  <c r="F71" i="8"/>
  <c r="E71" i="8"/>
  <c r="D71" i="8"/>
  <c r="C71" i="8"/>
  <c r="U64" i="8"/>
  <c r="T64" i="8"/>
  <c r="S64" i="8"/>
  <c r="R64" i="8"/>
  <c r="Q64" i="8"/>
  <c r="M64" i="8"/>
  <c r="L64" i="8"/>
  <c r="K64" i="8"/>
  <c r="J64" i="8"/>
  <c r="G64" i="8"/>
  <c r="F64" i="8"/>
  <c r="E64" i="8"/>
  <c r="D64" i="8"/>
  <c r="C64" i="8"/>
  <c r="T53" i="8"/>
  <c r="S53" i="8"/>
  <c r="R53" i="8"/>
  <c r="Q53" i="8"/>
  <c r="M53" i="8"/>
  <c r="L53" i="8"/>
  <c r="K53" i="8"/>
  <c r="J53" i="8"/>
  <c r="F53" i="8"/>
  <c r="E53" i="8"/>
  <c r="D53" i="8"/>
  <c r="C53" i="8"/>
  <c r="T46" i="8"/>
  <c r="S46" i="8"/>
  <c r="R46" i="8"/>
  <c r="Q46" i="8"/>
  <c r="M46" i="8"/>
  <c r="L46" i="8"/>
  <c r="K46" i="8"/>
  <c r="J46" i="8"/>
  <c r="F46" i="8"/>
  <c r="E46" i="8"/>
  <c r="D46" i="8"/>
  <c r="C46" i="8"/>
  <c r="T39" i="8"/>
  <c r="S39" i="8"/>
  <c r="R39" i="8"/>
  <c r="Q39" i="8"/>
  <c r="M39" i="8"/>
  <c r="L39" i="8"/>
  <c r="K39" i="8"/>
  <c r="J39" i="8"/>
  <c r="F39" i="8"/>
  <c r="E39" i="8"/>
  <c r="D39" i="8"/>
  <c r="C39" i="8"/>
  <c r="T32" i="8"/>
  <c r="S32" i="8"/>
  <c r="R32" i="8"/>
  <c r="Q32" i="8"/>
  <c r="M32" i="8"/>
  <c r="L32" i="8"/>
  <c r="K32" i="8"/>
  <c r="J32" i="8"/>
  <c r="F32" i="8"/>
  <c r="E32" i="8"/>
  <c r="D32" i="8"/>
  <c r="C32" i="8"/>
  <c r="T25" i="8"/>
  <c r="S25" i="8"/>
  <c r="R25" i="8"/>
  <c r="Q25" i="8"/>
  <c r="M25" i="8"/>
  <c r="L25" i="8"/>
  <c r="K25" i="8"/>
  <c r="J25" i="8"/>
  <c r="F25" i="8"/>
  <c r="E25" i="8"/>
  <c r="D25" i="8"/>
  <c r="C25" i="8"/>
  <c r="T18" i="8"/>
  <c r="S18" i="8"/>
  <c r="R18" i="8"/>
  <c r="Q18" i="8"/>
  <c r="M18" i="8"/>
  <c r="L18" i="8"/>
  <c r="K18" i="8"/>
  <c r="J18" i="8"/>
  <c r="F18" i="8"/>
  <c r="E18" i="8"/>
  <c r="D18" i="8"/>
  <c r="C18" i="8"/>
  <c r="T11" i="8"/>
  <c r="S11" i="8"/>
  <c r="R11" i="8"/>
  <c r="Q11" i="8"/>
  <c r="M11" i="8"/>
  <c r="L11" i="8"/>
  <c r="K11" i="8"/>
  <c r="J11" i="8"/>
  <c r="F11" i="8"/>
  <c r="E11" i="8"/>
  <c r="D11" i="8"/>
  <c r="C11" i="8"/>
  <c r="H10" i="8"/>
  <c r="H9" i="8"/>
  <c r="H8" i="8"/>
  <c r="H7" i="8"/>
  <c r="H6" i="8"/>
  <c r="H5" i="8"/>
  <c r="T4" i="8"/>
  <c r="S4" i="8"/>
  <c r="R4" i="8"/>
  <c r="Q4" i="8"/>
  <c r="M4" i="8"/>
  <c r="L4" i="8"/>
  <c r="K4" i="8"/>
  <c r="J4" i="8"/>
  <c r="F4" i="8"/>
  <c r="E4" i="8"/>
  <c r="D4" i="8"/>
  <c r="C4" i="8"/>
  <c r="U3" i="8"/>
  <c r="T3" i="8"/>
  <c r="S3" i="8"/>
  <c r="R3" i="8"/>
  <c r="Q3" i="8"/>
  <c r="N3" i="8"/>
  <c r="M3" i="8"/>
  <c r="L3" i="8"/>
  <c r="K3" i="8"/>
  <c r="J3" i="8"/>
  <c r="N1" i="8"/>
  <c r="D53" i="1"/>
  <c r="C53" i="1"/>
  <c r="D52" i="1"/>
  <c r="C52" i="1"/>
  <c r="D137" i="1"/>
  <c r="C137" i="1"/>
  <c r="Q137" i="1" s="1"/>
  <c r="D136" i="1"/>
  <c r="C136" i="1"/>
  <c r="D135" i="1"/>
  <c r="C135" i="1"/>
  <c r="D134" i="1"/>
  <c r="C134" i="1"/>
  <c r="D133" i="1"/>
  <c r="C133" i="1"/>
  <c r="I133" i="1" s="1"/>
  <c r="D132" i="1"/>
  <c r="C132" i="1"/>
  <c r="D131" i="1"/>
  <c r="C131" i="1"/>
  <c r="D130" i="1"/>
  <c r="C130" i="1"/>
  <c r="D129" i="1"/>
  <c r="C129" i="1"/>
  <c r="D128" i="1"/>
  <c r="C128" i="1"/>
  <c r="D127" i="1"/>
  <c r="C127" i="1"/>
  <c r="H126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Y119" i="1"/>
  <c r="D119" i="1"/>
  <c r="C119" i="1"/>
  <c r="I119" i="1" s="1"/>
  <c r="D118" i="1"/>
  <c r="C118" i="1"/>
  <c r="D117" i="1"/>
  <c r="C117" i="1"/>
  <c r="D116" i="1"/>
  <c r="C116" i="1"/>
  <c r="T116" i="1" s="1"/>
  <c r="D115" i="1"/>
  <c r="C115" i="1"/>
  <c r="D114" i="1"/>
  <c r="C114" i="1"/>
  <c r="N113" i="1"/>
  <c r="D113" i="1"/>
  <c r="C113" i="1"/>
  <c r="H113" i="1" s="1"/>
  <c r="D112" i="1"/>
  <c r="C112" i="1"/>
  <c r="D111" i="1"/>
  <c r="C111" i="1"/>
  <c r="I111" i="1" s="1"/>
  <c r="D110" i="1"/>
  <c r="C110" i="1"/>
  <c r="R110" i="1" s="1"/>
  <c r="D109" i="1"/>
  <c r="C109" i="1"/>
  <c r="Y109" i="1" s="1"/>
  <c r="D108" i="1"/>
  <c r="C108" i="1"/>
  <c r="D107" i="1"/>
  <c r="C107" i="1"/>
  <c r="D106" i="1"/>
  <c r="C106" i="1"/>
  <c r="D105" i="1"/>
  <c r="C105" i="1"/>
  <c r="D104" i="1"/>
  <c r="C104" i="1"/>
  <c r="T104" i="1" s="1"/>
  <c r="D103" i="1"/>
  <c r="C103" i="1"/>
  <c r="D102" i="1"/>
  <c r="C102" i="1"/>
  <c r="Q101" i="1"/>
  <c r="D101" i="1"/>
  <c r="C101" i="1"/>
  <c r="I101" i="1" s="1"/>
  <c r="D100" i="1"/>
  <c r="C100" i="1"/>
  <c r="D99" i="1"/>
  <c r="C99" i="1"/>
  <c r="D98" i="1"/>
  <c r="C98" i="1"/>
  <c r="D97" i="1"/>
  <c r="C97" i="1"/>
  <c r="D96" i="1"/>
  <c r="C96" i="1"/>
  <c r="D95" i="1"/>
  <c r="C95" i="1"/>
  <c r="L95" i="1" s="1"/>
  <c r="L94" i="1"/>
  <c r="D94" i="1"/>
  <c r="C94" i="1"/>
  <c r="D93" i="1"/>
  <c r="C93" i="1"/>
  <c r="D92" i="1"/>
  <c r="C92" i="1"/>
  <c r="D91" i="1"/>
  <c r="C91" i="1"/>
  <c r="D90" i="1"/>
  <c r="C90" i="1"/>
  <c r="N89" i="1"/>
  <c r="D89" i="1"/>
  <c r="C89" i="1"/>
  <c r="X89" i="1" s="1"/>
  <c r="D88" i="1"/>
  <c r="C88" i="1"/>
  <c r="D87" i="1"/>
  <c r="C87" i="1"/>
  <c r="D86" i="1"/>
  <c r="C86" i="1"/>
  <c r="R86" i="1" s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U78" i="1" s="1"/>
  <c r="D77" i="1"/>
  <c r="C77" i="1"/>
  <c r="D76" i="1"/>
  <c r="C76" i="1"/>
  <c r="D75" i="1"/>
  <c r="C75" i="1"/>
  <c r="D74" i="1"/>
  <c r="C74" i="1"/>
  <c r="D73" i="1"/>
  <c r="C73" i="1"/>
  <c r="D72" i="1"/>
  <c r="C72" i="1"/>
  <c r="V72" i="1" s="1"/>
  <c r="D71" i="1"/>
  <c r="C71" i="1"/>
  <c r="X71" i="1" s="1"/>
  <c r="T70" i="1"/>
  <c r="D70" i="1"/>
  <c r="C70" i="1"/>
  <c r="P70" i="1" s="1"/>
  <c r="D69" i="1"/>
  <c r="C69" i="1"/>
  <c r="X68" i="1"/>
  <c r="D68" i="1"/>
  <c r="C68" i="1"/>
  <c r="G68" i="1" s="1"/>
  <c r="D67" i="1"/>
  <c r="C67" i="1"/>
  <c r="D66" i="1"/>
  <c r="C66" i="1"/>
  <c r="L65" i="1"/>
  <c r="D65" i="1"/>
  <c r="C65" i="1"/>
  <c r="D64" i="1"/>
  <c r="C64" i="1"/>
  <c r="D63" i="1"/>
  <c r="C63" i="1"/>
  <c r="D62" i="1"/>
  <c r="C62" i="1"/>
  <c r="D61" i="1"/>
  <c r="C61" i="1"/>
  <c r="T60" i="1"/>
  <c r="D60" i="1"/>
  <c r="C60" i="1"/>
  <c r="P60" i="1" s="1"/>
  <c r="D59" i="1"/>
  <c r="C59" i="1"/>
  <c r="L59" i="1" s="1"/>
  <c r="D58" i="1"/>
  <c r="C58" i="1"/>
  <c r="T58" i="1" s="1"/>
  <c r="D57" i="1"/>
  <c r="C57" i="1"/>
  <c r="D56" i="1"/>
  <c r="C56" i="1"/>
  <c r="P56" i="1" s="1"/>
  <c r="D55" i="1"/>
  <c r="C55" i="1"/>
  <c r="L55" i="1" s="1"/>
  <c r="D54" i="1"/>
  <c r="C54" i="1"/>
  <c r="D51" i="1"/>
  <c r="C51" i="1"/>
  <c r="D50" i="1"/>
  <c r="C50" i="1"/>
  <c r="D49" i="1"/>
  <c r="C49" i="1"/>
  <c r="P49" i="1" s="1"/>
  <c r="D48" i="1"/>
  <c r="C48" i="1"/>
  <c r="P48" i="1" s="1"/>
  <c r="D47" i="1"/>
  <c r="C47" i="1"/>
  <c r="D46" i="1"/>
  <c r="C46" i="1"/>
  <c r="D45" i="1"/>
  <c r="C45" i="1"/>
  <c r="D44" i="1"/>
  <c r="C44" i="1"/>
  <c r="D43" i="1"/>
  <c r="C43" i="1"/>
  <c r="W43" i="1" s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S36" i="1" s="1"/>
  <c r="D35" i="1"/>
  <c r="C35" i="1"/>
  <c r="D34" i="1"/>
  <c r="C34" i="1"/>
  <c r="D33" i="1"/>
  <c r="C33" i="1"/>
  <c r="D32" i="1"/>
  <c r="C32" i="1"/>
  <c r="X32" i="1" s="1"/>
  <c r="D31" i="1"/>
  <c r="C31" i="1"/>
  <c r="D30" i="1"/>
  <c r="C30" i="1"/>
  <c r="D29" i="1"/>
  <c r="C29" i="1"/>
  <c r="J29" i="1" s="1"/>
  <c r="D28" i="1"/>
  <c r="C28" i="1"/>
  <c r="H27" i="1"/>
  <c r="D27" i="1"/>
  <c r="C27" i="1"/>
  <c r="X27" i="1" s="1"/>
  <c r="D26" i="1"/>
  <c r="C26" i="1"/>
  <c r="D25" i="1"/>
  <c r="C25" i="1"/>
  <c r="D24" i="1"/>
  <c r="C24" i="1"/>
  <c r="X23" i="1"/>
  <c r="D23" i="1"/>
  <c r="C23" i="1"/>
  <c r="H23" i="1" s="1"/>
  <c r="D22" i="1"/>
  <c r="C22" i="1"/>
  <c r="N21" i="1"/>
  <c r="D21" i="1"/>
  <c r="C21" i="1"/>
  <c r="V21" i="1" s="1"/>
  <c r="D20" i="1"/>
  <c r="C20" i="1"/>
  <c r="D19" i="1"/>
  <c r="C19" i="1"/>
  <c r="D18" i="1"/>
  <c r="C18" i="1"/>
  <c r="O18" i="1" s="1"/>
  <c r="D17" i="1"/>
  <c r="C17" i="1"/>
  <c r="V17" i="1" s="1"/>
  <c r="D16" i="1"/>
  <c r="C16" i="1"/>
  <c r="O16" i="1" s="1"/>
  <c r="D15" i="1"/>
  <c r="C15" i="1"/>
  <c r="H14" i="1"/>
  <c r="D14" i="1"/>
  <c r="C14" i="1"/>
  <c r="O14" i="1" s="1"/>
  <c r="D13" i="1"/>
  <c r="C13" i="1"/>
  <c r="D12" i="1"/>
  <c r="C12" i="1"/>
  <c r="P12" i="1" s="1"/>
  <c r="D11" i="1"/>
  <c r="C11" i="1"/>
  <c r="S11" i="1" s="1"/>
  <c r="D10" i="1"/>
  <c r="C10" i="1"/>
  <c r="P16" i="1" l="1"/>
  <c r="X21" i="1"/>
  <c r="H32" i="1"/>
  <c r="L43" i="1"/>
  <c r="G56" i="1"/>
  <c r="I109" i="1"/>
  <c r="I110" i="1"/>
  <c r="Y111" i="1"/>
  <c r="P29" i="1"/>
  <c r="M36" i="1"/>
  <c r="O58" i="1"/>
  <c r="J12" i="1"/>
  <c r="N18" i="1"/>
  <c r="L19" i="1"/>
  <c r="L20" i="1"/>
  <c r="G22" i="1"/>
  <c r="R23" i="1"/>
  <c r="R27" i="1"/>
  <c r="L49" i="1"/>
  <c r="G50" i="1"/>
  <c r="P68" i="1"/>
  <c r="L128" i="1"/>
  <c r="L136" i="1"/>
  <c r="O20" i="1"/>
  <c r="J21" i="1"/>
  <c r="O22" i="1"/>
  <c r="S23" i="1"/>
  <c r="S27" i="1"/>
  <c r="G32" i="1"/>
  <c r="G36" i="1"/>
  <c r="G43" i="1"/>
  <c r="O50" i="1"/>
  <c r="T68" i="1"/>
  <c r="M128" i="1"/>
  <c r="P136" i="1"/>
  <c r="T50" i="1"/>
  <c r="K23" i="1"/>
  <c r="K27" i="1"/>
  <c r="H68" i="1"/>
  <c r="X17" i="1"/>
  <c r="H17" i="1"/>
  <c r="P64" i="1"/>
  <c r="X64" i="1"/>
  <c r="G64" i="1"/>
  <c r="T64" i="1"/>
  <c r="V31" i="1"/>
  <c r="X48" i="1"/>
  <c r="H48" i="1"/>
  <c r="G48" i="1"/>
  <c r="T48" i="1"/>
  <c r="H93" i="1"/>
  <c r="X93" i="1"/>
  <c r="L103" i="1"/>
  <c r="G124" i="1"/>
  <c r="S124" i="1"/>
  <c r="J17" i="1"/>
  <c r="R24" i="1"/>
  <c r="P28" i="1"/>
  <c r="W30" i="1"/>
  <c r="G31" i="1"/>
  <c r="W31" i="1"/>
  <c r="U40" i="1"/>
  <c r="L41" i="1"/>
  <c r="K42" i="1"/>
  <c r="H42" i="1"/>
  <c r="X51" i="1"/>
  <c r="X60" i="1"/>
  <c r="H60" i="1"/>
  <c r="O60" i="1"/>
  <c r="G60" i="1"/>
  <c r="T62" i="1"/>
  <c r="W62" i="1"/>
  <c r="H62" i="1"/>
  <c r="H64" i="1"/>
  <c r="X66" i="1"/>
  <c r="W66" i="1"/>
  <c r="G70" i="1"/>
  <c r="L90" i="1"/>
  <c r="P17" i="1"/>
  <c r="L31" i="1"/>
  <c r="S34" i="1"/>
  <c r="Q39" i="1"/>
  <c r="M39" i="1"/>
  <c r="O48" i="1"/>
  <c r="P58" i="1"/>
  <c r="H58" i="1"/>
  <c r="X58" i="1"/>
  <c r="G58" i="1"/>
  <c r="O64" i="1"/>
  <c r="Y112" i="1"/>
  <c r="H112" i="1"/>
  <c r="I112" i="1"/>
  <c r="T112" i="1"/>
  <c r="R112" i="1"/>
  <c r="L117" i="1"/>
  <c r="I117" i="1"/>
  <c r="Y117" i="1"/>
  <c r="Q130" i="1"/>
  <c r="W28" i="1"/>
  <c r="O30" i="1"/>
  <c r="S31" i="1"/>
  <c r="H31" i="1"/>
  <c r="P31" i="1"/>
  <c r="N31" i="1"/>
  <c r="G40" i="1"/>
  <c r="M40" i="1"/>
  <c r="P59" i="1"/>
  <c r="H89" i="1"/>
  <c r="Y89" i="1"/>
  <c r="Y101" i="1"/>
  <c r="H101" i="1"/>
  <c r="U101" i="1"/>
  <c r="X123" i="1"/>
  <c r="X47" i="1"/>
  <c r="T21" i="1"/>
  <c r="S22" i="1"/>
  <c r="P23" i="1"/>
  <c r="P27" i="1"/>
  <c r="W36" i="1"/>
  <c r="H36" i="1"/>
  <c r="P36" i="1"/>
  <c r="X50" i="1"/>
  <c r="H50" i="1"/>
  <c r="P50" i="1"/>
  <c r="T65" i="1"/>
  <c r="Q97" i="1"/>
  <c r="M97" i="1"/>
  <c r="Q32" i="1"/>
  <c r="T43" i="1"/>
  <c r="W56" i="1"/>
  <c r="O68" i="1"/>
  <c r="M95" i="1"/>
  <c r="P106" i="1"/>
  <c r="Y110" i="1"/>
  <c r="H110" i="1"/>
  <c r="T110" i="1"/>
  <c r="T126" i="1"/>
  <c r="G126" i="1"/>
  <c r="W126" i="1"/>
  <c r="T113" i="1"/>
  <c r="X136" i="1"/>
  <c r="J13" i="1"/>
  <c r="V15" i="1"/>
  <c r="N15" i="1"/>
  <c r="G15" i="1"/>
  <c r="W15" i="1"/>
  <c r="L15" i="1"/>
  <c r="H44" i="1"/>
  <c r="K44" i="1"/>
  <c r="X44" i="1"/>
  <c r="T54" i="1"/>
  <c r="H54" i="1"/>
  <c r="P54" i="1"/>
  <c r="W54" i="1"/>
  <c r="G54" i="1"/>
  <c r="L54" i="1"/>
  <c r="H11" i="1"/>
  <c r="X11" i="1"/>
  <c r="P15" i="1"/>
  <c r="S19" i="1"/>
  <c r="M10" i="1"/>
  <c r="P13" i="1"/>
  <c r="H15" i="1"/>
  <c r="R15" i="1"/>
  <c r="V16" i="1"/>
  <c r="G16" i="1"/>
  <c r="W16" i="1"/>
  <c r="J16" i="1"/>
  <c r="T18" i="1"/>
  <c r="G18" i="1"/>
  <c r="W18" i="1"/>
  <c r="H18" i="1"/>
  <c r="V19" i="1"/>
  <c r="T20" i="1"/>
  <c r="J20" i="1"/>
  <c r="P20" i="1"/>
  <c r="V20" i="1"/>
  <c r="G20" i="1"/>
  <c r="W20" i="1"/>
  <c r="Q35" i="1"/>
  <c r="L46" i="1"/>
  <c r="O54" i="1"/>
  <c r="H118" i="1"/>
  <c r="X10" i="1"/>
  <c r="H10" i="1"/>
  <c r="U10" i="1"/>
  <c r="X15" i="1"/>
  <c r="S35" i="1"/>
  <c r="G35" i="1"/>
  <c r="X35" i="1"/>
  <c r="H35" i="1"/>
  <c r="M35" i="1"/>
  <c r="P46" i="1"/>
  <c r="G46" i="1"/>
  <c r="T46" i="1"/>
  <c r="W46" i="1"/>
  <c r="X46" i="1"/>
  <c r="H46" i="1"/>
  <c r="K69" i="1"/>
  <c r="X69" i="1"/>
  <c r="W19" i="1"/>
  <c r="P19" i="1"/>
  <c r="H19" i="1"/>
  <c r="X19" i="1"/>
  <c r="N19" i="1"/>
  <c r="R19" i="1"/>
  <c r="G19" i="1"/>
  <c r="P10" i="1"/>
  <c r="N11" i="1"/>
  <c r="X13" i="1"/>
  <c r="K15" i="1"/>
  <c r="S15" i="1"/>
  <c r="K19" i="1"/>
  <c r="O46" i="1"/>
  <c r="X54" i="1"/>
  <c r="W22" i="1"/>
  <c r="N22" i="1"/>
  <c r="L22" i="1"/>
  <c r="Z22" i="1"/>
  <c r="W41" i="1"/>
  <c r="G41" i="1"/>
  <c r="T41" i="1"/>
  <c r="X98" i="1"/>
  <c r="H98" i="1"/>
  <c r="M98" i="1"/>
  <c r="U98" i="1"/>
  <c r="M102" i="1"/>
  <c r="H102" i="1"/>
  <c r="X102" i="1"/>
  <c r="Y105" i="1"/>
  <c r="Q105" i="1"/>
  <c r="W12" i="1"/>
  <c r="W14" i="1"/>
  <c r="O17" i="1"/>
  <c r="P21" i="1"/>
  <c r="H21" i="1"/>
  <c r="O21" i="1"/>
  <c r="H22" i="1"/>
  <c r="T22" i="1"/>
  <c r="K25" i="1"/>
  <c r="G39" i="1"/>
  <c r="X39" i="1"/>
  <c r="O41" i="1"/>
  <c r="L45" i="1"/>
  <c r="P45" i="1"/>
  <c r="L63" i="1"/>
  <c r="K63" i="1"/>
  <c r="X63" i="1"/>
  <c r="T66" i="1"/>
  <c r="H66" i="1"/>
  <c r="P66" i="1"/>
  <c r="G66" i="1"/>
  <c r="L66" i="1"/>
  <c r="O66" i="1"/>
  <c r="K71" i="1"/>
  <c r="L71" i="1"/>
  <c r="V80" i="1"/>
  <c r="Q106" i="1"/>
  <c r="Y106" i="1"/>
  <c r="H106" i="1"/>
  <c r="U106" i="1"/>
  <c r="I106" i="1"/>
  <c r="T56" i="1"/>
  <c r="H56" i="1"/>
  <c r="O56" i="1"/>
  <c r="P62" i="1"/>
  <c r="G62" i="1"/>
  <c r="O62" i="1"/>
  <c r="U74" i="1"/>
  <c r="U82" i="1"/>
  <c r="K114" i="1"/>
  <c r="W114" i="1"/>
  <c r="L131" i="1"/>
  <c r="M131" i="1"/>
  <c r="V23" i="1"/>
  <c r="N23" i="1"/>
  <c r="G23" i="1"/>
  <c r="L23" i="1"/>
  <c r="W23" i="1"/>
  <c r="K24" i="1"/>
  <c r="V27" i="1"/>
  <c r="N27" i="1"/>
  <c r="G27" i="1"/>
  <c r="L27" i="1"/>
  <c r="W27" i="1"/>
  <c r="J28" i="1"/>
  <c r="H30" i="1"/>
  <c r="L40" i="1"/>
  <c r="S40" i="1"/>
  <c r="P55" i="1"/>
  <c r="L56" i="1"/>
  <c r="X56" i="1"/>
  <c r="L62" i="1"/>
  <c r="X62" i="1"/>
  <c r="X67" i="1"/>
  <c r="T67" i="1"/>
  <c r="M87" i="1"/>
  <c r="R137" i="1"/>
  <c r="Z137" i="1"/>
  <c r="I137" i="1"/>
  <c r="V137" i="1"/>
  <c r="J137" i="1"/>
  <c r="X29" i="1"/>
  <c r="K31" i="1"/>
  <c r="R31" i="1"/>
  <c r="X31" i="1"/>
  <c r="P32" i="1"/>
  <c r="L36" i="1"/>
  <c r="U36" i="1"/>
  <c r="X42" i="1"/>
  <c r="O43" i="1"/>
  <c r="L48" i="1"/>
  <c r="W48" i="1"/>
  <c r="L50" i="1"/>
  <c r="W50" i="1"/>
  <c r="L58" i="1"/>
  <c r="W58" i="1"/>
  <c r="L60" i="1"/>
  <c r="W60" i="1"/>
  <c r="L64" i="1"/>
  <c r="W64" i="1"/>
  <c r="L68" i="1"/>
  <c r="W68" i="1"/>
  <c r="H70" i="1"/>
  <c r="W70" i="1"/>
  <c r="M86" i="1"/>
  <c r="X90" i="1"/>
  <c r="Q93" i="1"/>
  <c r="U94" i="1"/>
  <c r="Y97" i="1"/>
  <c r="H97" i="1"/>
  <c r="X97" i="1"/>
  <c r="M103" i="1"/>
  <c r="N109" i="1"/>
  <c r="N111" i="1"/>
  <c r="Y123" i="1"/>
  <c r="X129" i="1"/>
  <c r="Q129" i="1"/>
  <c r="R130" i="1"/>
  <c r="V136" i="1"/>
  <c r="N136" i="1"/>
  <c r="G136" i="1"/>
  <c r="S136" i="1"/>
  <c r="K136" i="1"/>
  <c r="R136" i="1"/>
  <c r="H136" i="1"/>
  <c r="W136" i="1"/>
  <c r="X70" i="1"/>
  <c r="O70" i="1"/>
  <c r="L70" i="1"/>
  <c r="N90" i="1"/>
  <c r="H94" i="1"/>
  <c r="T109" i="1"/>
  <c r="H109" i="1"/>
  <c r="R109" i="1"/>
  <c r="T111" i="1"/>
  <c r="H111" i="1"/>
  <c r="R111" i="1"/>
  <c r="H123" i="1"/>
  <c r="O123" i="1"/>
  <c r="H130" i="1"/>
  <c r="Q89" i="1"/>
  <c r="P101" i="1"/>
  <c r="N110" i="1"/>
  <c r="N112" i="1"/>
  <c r="Y113" i="1"/>
  <c r="I113" i="1"/>
  <c r="R113" i="1"/>
  <c r="G119" i="1"/>
  <c r="M124" i="1"/>
  <c r="O126" i="1"/>
  <c r="N126" i="1"/>
  <c r="X124" i="1"/>
  <c r="K124" i="1"/>
  <c r="Q124" i="1"/>
  <c r="K125" i="1"/>
  <c r="X117" i="1"/>
  <c r="X128" i="1"/>
  <c r="W57" i="1"/>
  <c r="O57" i="1"/>
  <c r="G57" i="1"/>
  <c r="S57" i="1"/>
  <c r="H57" i="1"/>
  <c r="T57" i="1"/>
  <c r="K57" i="1"/>
  <c r="P57" i="1"/>
  <c r="L57" i="1"/>
  <c r="K76" i="1"/>
  <c r="J76" i="1"/>
  <c r="U76" i="1"/>
  <c r="V76" i="1"/>
  <c r="I10" i="1"/>
  <c r="Q10" i="1"/>
  <c r="Y10" i="1"/>
  <c r="X24" i="1"/>
  <c r="S24" i="1"/>
  <c r="N24" i="1"/>
  <c r="H24" i="1"/>
  <c r="W24" i="1"/>
  <c r="P24" i="1"/>
  <c r="J24" i="1"/>
  <c r="T24" i="1"/>
  <c r="V24" i="1"/>
  <c r="O24" i="1"/>
  <c r="G24" i="1"/>
  <c r="L24" i="1"/>
  <c r="Z24" i="1"/>
  <c r="S25" i="1"/>
  <c r="J26" i="1"/>
  <c r="W51" i="1"/>
  <c r="O51" i="1"/>
  <c r="G51" i="1"/>
  <c r="S51" i="1"/>
  <c r="H51" i="1"/>
  <c r="T51" i="1"/>
  <c r="K51" i="1"/>
  <c r="P51" i="1"/>
  <c r="L51" i="1"/>
  <c r="U120" i="1"/>
  <c r="M120" i="1"/>
  <c r="G120" i="1"/>
  <c r="W120" i="1"/>
  <c r="P120" i="1"/>
  <c r="H120" i="1"/>
  <c r="X120" i="1"/>
  <c r="K120" i="1"/>
  <c r="S120" i="1"/>
  <c r="Q120" i="1"/>
  <c r="L120" i="1"/>
  <c r="V26" i="1"/>
  <c r="P26" i="1"/>
  <c r="K26" i="1"/>
  <c r="W26" i="1"/>
  <c r="O26" i="1"/>
  <c r="H26" i="1"/>
  <c r="S26" i="1"/>
  <c r="T26" i="1"/>
  <c r="N26" i="1"/>
  <c r="G26" i="1"/>
  <c r="Z26" i="1"/>
  <c r="L26" i="1"/>
  <c r="X26" i="1"/>
  <c r="W61" i="1"/>
  <c r="O61" i="1"/>
  <c r="G61" i="1"/>
  <c r="X61" i="1"/>
  <c r="P61" i="1"/>
  <c r="H61" i="1"/>
  <c r="K61" i="1"/>
  <c r="L61" i="1"/>
  <c r="T61" i="1"/>
  <c r="S61" i="1"/>
  <c r="W10" i="1"/>
  <c r="S10" i="1"/>
  <c r="O10" i="1"/>
  <c r="K10" i="1"/>
  <c r="G10" i="1"/>
  <c r="Z10" i="1"/>
  <c r="R10" i="1"/>
  <c r="J10" i="1"/>
  <c r="V10" i="1"/>
  <c r="N10" i="1"/>
  <c r="L10" i="1"/>
  <c r="T10" i="1"/>
  <c r="W25" i="1"/>
  <c r="R25" i="1"/>
  <c r="L25" i="1"/>
  <c r="G25" i="1"/>
  <c r="X25" i="1"/>
  <c r="P25" i="1"/>
  <c r="J25" i="1"/>
  <c r="T25" i="1"/>
  <c r="V25" i="1"/>
  <c r="O25" i="1"/>
  <c r="H25" i="1"/>
  <c r="N25" i="1"/>
  <c r="Z25" i="1"/>
  <c r="R26" i="1"/>
  <c r="H38" i="1"/>
  <c r="M38" i="1"/>
  <c r="X38" i="1"/>
  <c r="S38" i="1"/>
  <c r="W47" i="1"/>
  <c r="O47" i="1"/>
  <c r="G47" i="1"/>
  <c r="S47" i="1"/>
  <c r="H47" i="1"/>
  <c r="T47" i="1"/>
  <c r="K47" i="1"/>
  <c r="P47" i="1"/>
  <c r="L47" i="1"/>
  <c r="X57" i="1"/>
  <c r="X84" i="1"/>
  <c r="Q84" i="1"/>
  <c r="I84" i="1"/>
  <c r="V84" i="1"/>
  <c r="N84" i="1"/>
  <c r="H84" i="1"/>
  <c r="T84" i="1"/>
  <c r="Y84" i="1"/>
  <c r="L84" i="1"/>
  <c r="M84" i="1"/>
  <c r="R84" i="1"/>
  <c r="J11" i="1"/>
  <c r="T11" i="1"/>
  <c r="Z11" i="1"/>
  <c r="X12" i="1"/>
  <c r="S12" i="1"/>
  <c r="N12" i="1"/>
  <c r="H12" i="1"/>
  <c r="R12" i="1"/>
  <c r="K13" i="1"/>
  <c r="Z13" i="1"/>
  <c r="J14" i="1"/>
  <c r="X14" i="1"/>
  <c r="K28" i="1"/>
  <c r="Z28" i="1"/>
  <c r="W29" i="1"/>
  <c r="R29" i="1"/>
  <c r="L29" i="1"/>
  <c r="G29" i="1"/>
  <c r="S29" i="1"/>
  <c r="J30" i="1"/>
  <c r="X30" i="1"/>
  <c r="M34" i="1"/>
  <c r="X34" i="1"/>
  <c r="X88" i="1"/>
  <c r="Q88" i="1"/>
  <c r="I88" i="1"/>
  <c r="V88" i="1"/>
  <c r="N88" i="1"/>
  <c r="H88" i="1"/>
  <c r="T88" i="1"/>
  <c r="Y88" i="1"/>
  <c r="L88" i="1"/>
  <c r="M88" i="1"/>
  <c r="R88" i="1"/>
  <c r="K11" i="1"/>
  <c r="V11" i="1"/>
  <c r="T12" i="1"/>
  <c r="T13" i="1"/>
  <c r="Z14" i="1"/>
  <c r="X16" i="1"/>
  <c r="S16" i="1"/>
  <c r="N16" i="1"/>
  <c r="H16" i="1"/>
  <c r="R16" i="1"/>
  <c r="W17" i="1"/>
  <c r="R17" i="1"/>
  <c r="L17" i="1"/>
  <c r="G17" i="1"/>
  <c r="S17" i="1"/>
  <c r="R18" i="1"/>
  <c r="L28" i="1"/>
  <c r="T28" i="1"/>
  <c r="N29" i="1"/>
  <c r="T29" i="1"/>
  <c r="L30" i="1"/>
  <c r="S30" i="1"/>
  <c r="Z30" i="1"/>
  <c r="S32" i="1"/>
  <c r="L32" i="1"/>
  <c r="K32" i="1"/>
  <c r="U32" i="1"/>
  <c r="T42" i="1"/>
  <c r="L42" i="1"/>
  <c r="W42" i="1"/>
  <c r="O42" i="1"/>
  <c r="G42" i="1"/>
  <c r="P42" i="1"/>
  <c r="T44" i="1"/>
  <c r="L44" i="1"/>
  <c r="W44" i="1"/>
  <c r="O44" i="1"/>
  <c r="G44" i="1"/>
  <c r="P44" i="1"/>
  <c r="W45" i="1"/>
  <c r="O45" i="1"/>
  <c r="G45" i="1"/>
  <c r="S45" i="1"/>
  <c r="H45" i="1"/>
  <c r="T45" i="1"/>
  <c r="K45" i="1"/>
  <c r="X45" i="1"/>
  <c r="W49" i="1"/>
  <c r="O49" i="1"/>
  <c r="G49" i="1"/>
  <c r="S49" i="1"/>
  <c r="H49" i="1"/>
  <c r="T49" i="1"/>
  <c r="K49" i="1"/>
  <c r="X49" i="1"/>
  <c r="W55" i="1"/>
  <c r="O55" i="1"/>
  <c r="G55" i="1"/>
  <c r="S55" i="1"/>
  <c r="H55" i="1"/>
  <c r="T55" i="1"/>
  <c r="K55" i="1"/>
  <c r="X55" i="1"/>
  <c r="W59" i="1"/>
  <c r="O59" i="1"/>
  <c r="G59" i="1"/>
  <c r="S59" i="1"/>
  <c r="H59" i="1"/>
  <c r="T59" i="1"/>
  <c r="K59" i="1"/>
  <c r="X59" i="1"/>
  <c r="W65" i="1"/>
  <c r="O65" i="1"/>
  <c r="G65" i="1"/>
  <c r="P65" i="1"/>
  <c r="S65" i="1"/>
  <c r="H65" i="1"/>
  <c r="X65" i="1"/>
  <c r="K65" i="1"/>
  <c r="W67" i="1"/>
  <c r="O67" i="1"/>
  <c r="G67" i="1"/>
  <c r="P67" i="1"/>
  <c r="S67" i="1"/>
  <c r="H67" i="1"/>
  <c r="K67" i="1"/>
  <c r="L67" i="1"/>
  <c r="O11" i="1"/>
  <c r="K12" i="1"/>
  <c r="Z12" i="1"/>
  <c r="W13" i="1"/>
  <c r="R13" i="1"/>
  <c r="L13" i="1"/>
  <c r="G13" i="1"/>
  <c r="S13" i="1"/>
  <c r="V14" i="1"/>
  <c r="P14" i="1"/>
  <c r="K14" i="1"/>
  <c r="R14" i="1"/>
  <c r="X28" i="1"/>
  <c r="S28" i="1"/>
  <c r="N28" i="1"/>
  <c r="H28" i="1"/>
  <c r="R28" i="1"/>
  <c r="K29" i="1"/>
  <c r="Z29" i="1"/>
  <c r="V30" i="1"/>
  <c r="P30" i="1"/>
  <c r="K30" i="1"/>
  <c r="R30" i="1"/>
  <c r="X85" i="1"/>
  <c r="Q85" i="1"/>
  <c r="I85" i="1"/>
  <c r="V85" i="1"/>
  <c r="N85" i="1"/>
  <c r="H85" i="1"/>
  <c r="T85" i="1"/>
  <c r="Y85" i="1"/>
  <c r="L85" i="1"/>
  <c r="M85" i="1"/>
  <c r="P11" i="1"/>
  <c r="L12" i="1"/>
  <c r="N13" i="1"/>
  <c r="L14" i="1"/>
  <c r="S14" i="1"/>
  <c r="K16" i="1"/>
  <c r="Z16" i="1"/>
  <c r="K17" i="1"/>
  <c r="Z17" i="1"/>
  <c r="V18" i="1"/>
  <c r="P18" i="1"/>
  <c r="K18" i="1"/>
  <c r="J18" i="1"/>
  <c r="X18" i="1"/>
  <c r="G11" i="1"/>
  <c r="L11" i="1"/>
  <c r="R11" i="1"/>
  <c r="W11" i="1"/>
  <c r="G12" i="1"/>
  <c r="O12" i="1"/>
  <c r="V12" i="1"/>
  <c r="H13" i="1"/>
  <c r="O13" i="1"/>
  <c r="V13" i="1"/>
  <c r="G14" i="1"/>
  <c r="N14" i="1"/>
  <c r="T14" i="1"/>
  <c r="L16" i="1"/>
  <c r="T16" i="1"/>
  <c r="N17" i="1"/>
  <c r="T17" i="1"/>
  <c r="L18" i="1"/>
  <c r="S18" i="1"/>
  <c r="Z18" i="1"/>
  <c r="X20" i="1"/>
  <c r="S20" i="1"/>
  <c r="N20" i="1"/>
  <c r="H20" i="1"/>
  <c r="K20" i="1"/>
  <c r="R20" i="1"/>
  <c r="Z20" i="1"/>
  <c r="W21" i="1"/>
  <c r="R21" i="1"/>
  <c r="L21" i="1"/>
  <c r="G21" i="1"/>
  <c r="K21" i="1"/>
  <c r="S21" i="1"/>
  <c r="Z21" i="1"/>
  <c r="V22" i="1"/>
  <c r="P22" i="1"/>
  <c r="K22" i="1"/>
  <c r="J22" i="1"/>
  <c r="R22" i="1"/>
  <c r="X22" i="1"/>
  <c r="G28" i="1"/>
  <c r="O28" i="1"/>
  <c r="V28" i="1"/>
  <c r="H29" i="1"/>
  <c r="O29" i="1"/>
  <c r="V29" i="1"/>
  <c r="G30" i="1"/>
  <c r="N30" i="1"/>
  <c r="T30" i="1"/>
  <c r="M32" i="1"/>
  <c r="W32" i="1"/>
  <c r="H34" i="1"/>
  <c r="S42" i="1"/>
  <c r="S44" i="1"/>
  <c r="R85" i="1"/>
  <c r="Q92" i="1"/>
  <c r="Y92" i="1"/>
  <c r="H92" i="1"/>
  <c r="T92" i="1"/>
  <c r="I92" i="1"/>
  <c r="P92" i="1"/>
  <c r="L39" i="1"/>
  <c r="W39" i="1"/>
  <c r="K40" i="1"/>
  <c r="Q40" i="1"/>
  <c r="X40" i="1"/>
  <c r="K41" i="1"/>
  <c r="S41" i="1"/>
  <c r="K43" i="1"/>
  <c r="S43" i="1"/>
  <c r="W69" i="1"/>
  <c r="O69" i="1"/>
  <c r="G69" i="1"/>
  <c r="P69" i="1"/>
  <c r="S69" i="1"/>
  <c r="H69" i="1"/>
  <c r="T69" i="1"/>
  <c r="X87" i="1"/>
  <c r="Q87" i="1"/>
  <c r="I87" i="1"/>
  <c r="V87" i="1"/>
  <c r="N87" i="1"/>
  <c r="H87" i="1"/>
  <c r="T87" i="1"/>
  <c r="Y87" i="1"/>
  <c r="L87" i="1"/>
  <c r="J15" i="1"/>
  <c r="O15" i="1"/>
  <c r="T15" i="1"/>
  <c r="Z15" i="1"/>
  <c r="J19" i="1"/>
  <c r="O19" i="1"/>
  <c r="T19" i="1"/>
  <c r="Z19" i="1"/>
  <c r="J23" i="1"/>
  <c r="O23" i="1"/>
  <c r="T23" i="1"/>
  <c r="Z23" i="1"/>
  <c r="J27" i="1"/>
  <c r="O27" i="1"/>
  <c r="T27" i="1"/>
  <c r="Z27" i="1"/>
  <c r="J31" i="1"/>
  <c r="O31" i="1"/>
  <c r="T31" i="1"/>
  <c r="Z31" i="1"/>
  <c r="L35" i="1"/>
  <c r="W35" i="1"/>
  <c r="K36" i="1"/>
  <c r="Q36" i="1"/>
  <c r="X36" i="1"/>
  <c r="H39" i="1"/>
  <c r="S39" i="1"/>
  <c r="H40" i="1"/>
  <c r="P40" i="1"/>
  <c r="W40" i="1"/>
  <c r="H41" i="1"/>
  <c r="P41" i="1"/>
  <c r="X41" i="1"/>
  <c r="H43" i="1"/>
  <c r="P43" i="1"/>
  <c r="X43" i="1"/>
  <c r="W63" i="1"/>
  <c r="O63" i="1"/>
  <c r="P63" i="1"/>
  <c r="G63" i="1"/>
  <c r="S63" i="1"/>
  <c r="H63" i="1"/>
  <c r="T63" i="1"/>
  <c r="L69" i="1"/>
  <c r="W71" i="1"/>
  <c r="O71" i="1"/>
  <c r="G71" i="1"/>
  <c r="P71" i="1"/>
  <c r="S71" i="1"/>
  <c r="H71" i="1"/>
  <c r="T71" i="1"/>
  <c r="J72" i="1"/>
  <c r="K72" i="1"/>
  <c r="U72" i="1"/>
  <c r="K80" i="1"/>
  <c r="J80" i="1"/>
  <c r="U80" i="1"/>
  <c r="X86" i="1"/>
  <c r="Q86" i="1"/>
  <c r="I86" i="1"/>
  <c r="V86" i="1"/>
  <c r="N86" i="1"/>
  <c r="H86" i="1"/>
  <c r="T86" i="1"/>
  <c r="Y86" i="1"/>
  <c r="L86" i="1"/>
  <c r="R87" i="1"/>
  <c r="K74" i="1"/>
  <c r="J74" i="1"/>
  <c r="K78" i="1"/>
  <c r="J78" i="1"/>
  <c r="K82" i="1"/>
  <c r="J82" i="1"/>
  <c r="K115" i="1"/>
  <c r="L115" i="1"/>
  <c r="Y115" i="1"/>
  <c r="T115" i="1"/>
  <c r="V135" i="1"/>
  <c r="P135" i="1"/>
  <c r="K135" i="1"/>
  <c r="Z135" i="1"/>
  <c r="S135" i="1"/>
  <c r="L135" i="1"/>
  <c r="T135" i="1"/>
  <c r="N135" i="1"/>
  <c r="G135" i="1"/>
  <c r="W135" i="1"/>
  <c r="H135" i="1"/>
  <c r="J135" i="1"/>
  <c r="O135" i="1"/>
  <c r="X135" i="1"/>
  <c r="R135" i="1"/>
  <c r="K46" i="1"/>
  <c r="S46" i="1"/>
  <c r="K48" i="1"/>
  <c r="S48" i="1"/>
  <c r="K50" i="1"/>
  <c r="S50" i="1"/>
  <c r="K54" i="1"/>
  <c r="S54" i="1"/>
  <c r="K56" i="1"/>
  <c r="S56" i="1"/>
  <c r="K58" i="1"/>
  <c r="S58" i="1"/>
  <c r="K60" i="1"/>
  <c r="S60" i="1"/>
  <c r="K62" i="1"/>
  <c r="S62" i="1"/>
  <c r="V74" i="1"/>
  <c r="V78" i="1"/>
  <c r="V82" i="1"/>
  <c r="T90" i="1"/>
  <c r="M90" i="1"/>
  <c r="R90" i="1"/>
  <c r="I90" i="1"/>
  <c r="Y90" i="1"/>
  <c r="Q90" i="1"/>
  <c r="H90" i="1"/>
  <c r="V90" i="1"/>
  <c r="U99" i="1"/>
  <c r="T99" i="1"/>
  <c r="Q100" i="1"/>
  <c r="X105" i="1"/>
  <c r="H105" i="1"/>
  <c r="P105" i="1"/>
  <c r="I105" i="1"/>
  <c r="I121" i="1"/>
  <c r="P121" i="1"/>
  <c r="Q121" i="1"/>
  <c r="Y121" i="1"/>
  <c r="Y122" i="1"/>
  <c r="I122" i="1"/>
  <c r="P122" i="1"/>
  <c r="S122" i="1"/>
  <c r="K64" i="1"/>
  <c r="S64" i="1"/>
  <c r="K66" i="1"/>
  <c r="S66" i="1"/>
  <c r="K68" i="1"/>
  <c r="S68" i="1"/>
  <c r="K70" i="1"/>
  <c r="S70" i="1"/>
  <c r="I89" i="1"/>
  <c r="R89" i="1"/>
  <c r="M93" i="1"/>
  <c r="Y93" i="1"/>
  <c r="U97" i="1"/>
  <c r="I97" i="1"/>
  <c r="P97" i="1"/>
  <c r="U102" i="1"/>
  <c r="P102" i="1"/>
  <c r="Q104" i="1"/>
  <c r="U107" i="1"/>
  <c r="L114" i="1"/>
  <c r="Y116" i="1"/>
  <c r="M116" i="1"/>
  <c r="K116" i="1"/>
  <c r="H134" i="1"/>
  <c r="I134" i="1"/>
  <c r="T134" i="1"/>
  <c r="Q134" i="1"/>
  <c r="V52" i="1"/>
  <c r="J52" i="1"/>
  <c r="T52" i="1"/>
  <c r="K52" i="1"/>
  <c r="P52" i="1"/>
  <c r="T89" i="1"/>
  <c r="M89" i="1"/>
  <c r="L89" i="1"/>
  <c r="V89" i="1"/>
  <c r="U93" i="1"/>
  <c r="I93" i="1"/>
  <c r="P93" i="1"/>
  <c r="U114" i="1"/>
  <c r="M114" i="1"/>
  <c r="G114" i="1"/>
  <c r="Q114" i="1"/>
  <c r="H114" i="1"/>
  <c r="X114" i="1"/>
  <c r="P114" i="1"/>
  <c r="S114" i="1"/>
  <c r="W127" i="1"/>
  <c r="R127" i="1"/>
  <c r="L127" i="1"/>
  <c r="G127" i="1"/>
  <c r="X127" i="1"/>
  <c r="S127" i="1"/>
  <c r="N127" i="1"/>
  <c r="H127" i="1"/>
  <c r="V127" i="1"/>
  <c r="K127" i="1"/>
  <c r="Z127" i="1"/>
  <c r="J127" i="1"/>
  <c r="O127" i="1"/>
  <c r="T127" i="1"/>
  <c r="P127" i="1"/>
  <c r="T94" i="1"/>
  <c r="P98" i="1"/>
  <c r="M101" i="1"/>
  <c r="X101" i="1"/>
  <c r="U103" i="1"/>
  <c r="M106" i="1"/>
  <c r="X106" i="1"/>
  <c r="S118" i="1"/>
  <c r="K118" i="1"/>
  <c r="T118" i="1"/>
  <c r="X53" i="1"/>
  <c r="H53" i="1"/>
  <c r="W53" i="1"/>
  <c r="G53" i="1"/>
  <c r="O53" i="1"/>
  <c r="P53" i="1"/>
  <c r="M109" i="1"/>
  <c r="X109" i="1"/>
  <c r="M110" i="1"/>
  <c r="X110" i="1"/>
  <c r="M111" i="1"/>
  <c r="X111" i="1"/>
  <c r="M112" i="1"/>
  <c r="X112" i="1"/>
  <c r="M113" i="1"/>
  <c r="X113" i="1"/>
  <c r="S117" i="1"/>
  <c r="S119" i="1"/>
  <c r="W124" i="1"/>
  <c r="P124" i="1"/>
  <c r="H124" i="1"/>
  <c r="L124" i="1"/>
  <c r="U124" i="1"/>
  <c r="O125" i="1"/>
  <c r="L126" i="1"/>
  <c r="S126" i="1"/>
  <c r="Z126" i="1"/>
  <c r="Q119" i="1"/>
  <c r="V126" i="1"/>
  <c r="P126" i="1"/>
  <c r="K126" i="1"/>
  <c r="J126" i="1"/>
  <c r="R126" i="1"/>
  <c r="X126" i="1"/>
  <c r="R129" i="1"/>
  <c r="H129" i="1"/>
  <c r="V129" i="1"/>
  <c r="L129" i="1"/>
  <c r="M129" i="1"/>
  <c r="Q123" i="1"/>
  <c r="Q128" i="1"/>
  <c r="R128" i="1"/>
  <c r="H128" i="1"/>
  <c r="V128" i="1"/>
  <c r="Q131" i="1"/>
  <c r="R131" i="1"/>
  <c r="V131" i="1"/>
  <c r="H131" i="1"/>
  <c r="X131" i="1"/>
  <c r="M130" i="1"/>
  <c r="X130" i="1"/>
  <c r="T133" i="1"/>
  <c r="L130" i="1"/>
  <c r="V130" i="1"/>
  <c r="Q133" i="1"/>
  <c r="J136" i="1"/>
  <c r="O136" i="1"/>
  <c r="T136" i="1"/>
  <c r="Z136" i="1"/>
  <c r="N137" i="1"/>
  <c r="Y137" i="1"/>
  <c r="O73" i="1"/>
  <c r="X75" i="1"/>
  <c r="T75" i="1"/>
  <c r="P75" i="1"/>
  <c r="L75" i="1"/>
  <c r="H75" i="1"/>
  <c r="W75" i="1"/>
  <c r="R75" i="1"/>
  <c r="M75" i="1"/>
  <c r="G75" i="1"/>
  <c r="Y75" i="1"/>
  <c r="S75" i="1"/>
  <c r="N75" i="1"/>
  <c r="I75" i="1"/>
  <c r="Z75" i="1"/>
  <c r="O77" i="1"/>
  <c r="O79" i="1"/>
  <c r="Z79" i="1"/>
  <c r="O81" i="1"/>
  <c r="W83" i="1"/>
  <c r="S83" i="1"/>
  <c r="Z83" i="1"/>
  <c r="U83" i="1"/>
  <c r="P83" i="1"/>
  <c r="L83" i="1"/>
  <c r="H83" i="1"/>
  <c r="Y83" i="1"/>
  <c r="R83" i="1"/>
  <c r="M83" i="1"/>
  <c r="G83" i="1"/>
  <c r="T83" i="1"/>
  <c r="N83" i="1"/>
  <c r="I83" i="1"/>
  <c r="Y91" i="1"/>
  <c r="X96" i="1"/>
  <c r="K33" i="1"/>
  <c r="P33" i="1"/>
  <c r="Z34" i="1"/>
  <c r="V34" i="1"/>
  <c r="R34" i="1"/>
  <c r="N34" i="1"/>
  <c r="J34" i="1"/>
  <c r="O34" i="1"/>
  <c r="Y34" i="1"/>
  <c r="P37" i="1"/>
  <c r="I38" i="1"/>
  <c r="T38" i="1"/>
  <c r="Q73" i="1"/>
  <c r="Q75" i="1"/>
  <c r="Q77" i="1"/>
  <c r="Q83" i="1"/>
  <c r="I11" i="1"/>
  <c r="M11" i="1"/>
  <c r="Q11" i="1"/>
  <c r="U11" i="1"/>
  <c r="Y11" i="1"/>
  <c r="I12" i="1"/>
  <c r="M12" i="1"/>
  <c r="Q12" i="1"/>
  <c r="U12" i="1"/>
  <c r="Y12" i="1"/>
  <c r="I13" i="1"/>
  <c r="M13" i="1"/>
  <c r="Q13" i="1"/>
  <c r="U13" i="1"/>
  <c r="Y13" i="1"/>
  <c r="I14" i="1"/>
  <c r="M14" i="1"/>
  <c r="Q14" i="1"/>
  <c r="U14" i="1"/>
  <c r="Y14" i="1"/>
  <c r="I15" i="1"/>
  <c r="M15" i="1"/>
  <c r="Q15" i="1"/>
  <c r="U15" i="1"/>
  <c r="Y15" i="1"/>
  <c r="I16" i="1"/>
  <c r="M16" i="1"/>
  <c r="Q16" i="1"/>
  <c r="U16" i="1"/>
  <c r="Y16" i="1"/>
  <c r="I17" i="1"/>
  <c r="M17" i="1"/>
  <c r="Q17" i="1"/>
  <c r="U17" i="1"/>
  <c r="Y17" i="1"/>
  <c r="I18" i="1"/>
  <c r="M18" i="1"/>
  <c r="Q18" i="1"/>
  <c r="U18" i="1"/>
  <c r="Y18" i="1"/>
  <c r="I19" i="1"/>
  <c r="M19" i="1"/>
  <c r="Q19" i="1"/>
  <c r="U19" i="1"/>
  <c r="Y19" i="1"/>
  <c r="I20" i="1"/>
  <c r="M20" i="1"/>
  <c r="Q20" i="1"/>
  <c r="U20" i="1"/>
  <c r="Y20" i="1"/>
  <c r="I21" i="1"/>
  <c r="M21" i="1"/>
  <c r="Q21" i="1"/>
  <c r="U21" i="1"/>
  <c r="Y21" i="1"/>
  <c r="I22" i="1"/>
  <c r="M22" i="1"/>
  <c r="Q22" i="1"/>
  <c r="U22" i="1"/>
  <c r="Y22" i="1"/>
  <c r="I23" i="1"/>
  <c r="M23" i="1"/>
  <c r="Q23" i="1"/>
  <c r="U23" i="1"/>
  <c r="Y23" i="1"/>
  <c r="I24" i="1"/>
  <c r="M24" i="1"/>
  <c r="Q24" i="1"/>
  <c r="U24" i="1"/>
  <c r="Y24" i="1"/>
  <c r="I25" i="1"/>
  <c r="M25" i="1"/>
  <c r="Q25" i="1"/>
  <c r="U25" i="1"/>
  <c r="Y25" i="1"/>
  <c r="I26" i="1"/>
  <c r="M26" i="1"/>
  <c r="Q26" i="1"/>
  <c r="U26" i="1"/>
  <c r="Y26" i="1"/>
  <c r="I27" i="1"/>
  <c r="M27" i="1"/>
  <c r="Q27" i="1"/>
  <c r="U27" i="1"/>
  <c r="Y27" i="1"/>
  <c r="I28" i="1"/>
  <c r="M28" i="1"/>
  <c r="Q28" i="1"/>
  <c r="U28" i="1"/>
  <c r="Y28" i="1"/>
  <c r="I29" i="1"/>
  <c r="M29" i="1"/>
  <c r="Q29" i="1"/>
  <c r="U29" i="1"/>
  <c r="Y29" i="1"/>
  <c r="I30" i="1"/>
  <c r="M30" i="1"/>
  <c r="Q30" i="1"/>
  <c r="U30" i="1"/>
  <c r="Y30" i="1"/>
  <c r="I31" i="1"/>
  <c r="M31" i="1"/>
  <c r="Q31" i="1"/>
  <c r="U31" i="1"/>
  <c r="Y31" i="1"/>
  <c r="Z32" i="1"/>
  <c r="V32" i="1"/>
  <c r="R32" i="1"/>
  <c r="N32" i="1"/>
  <c r="J32" i="1"/>
  <c r="I32" i="1"/>
  <c r="O32" i="1"/>
  <c r="T32" i="1"/>
  <c r="Y32" i="1"/>
  <c r="H33" i="1"/>
  <c r="M33" i="1"/>
  <c r="S33" i="1"/>
  <c r="X33" i="1"/>
  <c r="G34" i="1"/>
  <c r="L34" i="1"/>
  <c r="Q34" i="1"/>
  <c r="W34" i="1"/>
  <c r="K35" i="1"/>
  <c r="P35" i="1"/>
  <c r="U35" i="1"/>
  <c r="Z36" i="1"/>
  <c r="V36" i="1"/>
  <c r="R36" i="1"/>
  <c r="N36" i="1"/>
  <c r="J36" i="1"/>
  <c r="I36" i="1"/>
  <c r="O36" i="1"/>
  <c r="T36" i="1"/>
  <c r="Y36" i="1"/>
  <c r="H37" i="1"/>
  <c r="M37" i="1"/>
  <c r="S37" i="1"/>
  <c r="X37" i="1"/>
  <c r="G38" i="1"/>
  <c r="L38" i="1"/>
  <c r="Q38" i="1"/>
  <c r="W38" i="1"/>
  <c r="K39" i="1"/>
  <c r="P39" i="1"/>
  <c r="U39" i="1"/>
  <c r="Z40" i="1"/>
  <c r="V40" i="1"/>
  <c r="R40" i="1"/>
  <c r="N40" i="1"/>
  <c r="J40" i="1"/>
  <c r="I40" i="1"/>
  <c r="O40" i="1"/>
  <c r="T40" i="1"/>
  <c r="Y40" i="1"/>
  <c r="Q72" i="1"/>
  <c r="K73" i="1"/>
  <c r="V73" i="1"/>
  <c r="Q74" i="1"/>
  <c r="K75" i="1"/>
  <c r="V75" i="1"/>
  <c r="Q76" i="1"/>
  <c r="K77" i="1"/>
  <c r="V77" i="1"/>
  <c r="Q78" i="1"/>
  <c r="K79" i="1"/>
  <c r="V79" i="1"/>
  <c r="Q80" i="1"/>
  <c r="K81" i="1"/>
  <c r="V81" i="1"/>
  <c r="Q82" i="1"/>
  <c r="K83" i="1"/>
  <c r="X83" i="1"/>
  <c r="Q91" i="1"/>
  <c r="Y95" i="1"/>
  <c r="P96" i="1"/>
  <c r="L100" i="1"/>
  <c r="Z104" i="1"/>
  <c r="V104" i="1"/>
  <c r="R104" i="1"/>
  <c r="N104" i="1"/>
  <c r="J104" i="1"/>
  <c r="W104" i="1"/>
  <c r="S104" i="1"/>
  <c r="O104" i="1"/>
  <c r="K104" i="1"/>
  <c r="G104" i="1"/>
  <c r="U104" i="1"/>
  <c r="M104" i="1"/>
  <c r="X104" i="1"/>
  <c r="P104" i="1"/>
  <c r="H104" i="1"/>
  <c r="Y104" i="1"/>
  <c r="I104" i="1"/>
  <c r="L104" i="1"/>
  <c r="C8" i="12"/>
  <c r="C9" i="12"/>
  <c r="C14" i="12"/>
  <c r="Z33" i="1"/>
  <c r="V33" i="1"/>
  <c r="R33" i="1"/>
  <c r="N33" i="1"/>
  <c r="J33" i="1"/>
  <c r="O33" i="1"/>
  <c r="Y33" i="1"/>
  <c r="I37" i="1"/>
  <c r="T37" i="1"/>
  <c r="I33" i="1"/>
  <c r="T33" i="1"/>
  <c r="Z37" i="1"/>
  <c r="V37" i="1"/>
  <c r="R37" i="1"/>
  <c r="N37" i="1"/>
  <c r="J37" i="1"/>
  <c r="O37" i="1"/>
  <c r="Y37" i="1"/>
  <c r="X73" i="1"/>
  <c r="T73" i="1"/>
  <c r="P73" i="1"/>
  <c r="L73" i="1"/>
  <c r="H73" i="1"/>
  <c r="W73" i="1"/>
  <c r="R73" i="1"/>
  <c r="M73" i="1"/>
  <c r="G73" i="1"/>
  <c r="Y73" i="1"/>
  <c r="S73" i="1"/>
  <c r="N73" i="1"/>
  <c r="I73" i="1"/>
  <c r="Z73" i="1"/>
  <c r="O75" i="1"/>
  <c r="X77" i="1"/>
  <c r="T77" i="1"/>
  <c r="P77" i="1"/>
  <c r="L77" i="1"/>
  <c r="H77" i="1"/>
  <c r="W77" i="1"/>
  <c r="R77" i="1"/>
  <c r="M77" i="1"/>
  <c r="G77" i="1"/>
  <c r="Y77" i="1"/>
  <c r="S77" i="1"/>
  <c r="N77" i="1"/>
  <c r="I77" i="1"/>
  <c r="Z77" i="1"/>
  <c r="X79" i="1"/>
  <c r="T79" i="1"/>
  <c r="P79" i="1"/>
  <c r="L79" i="1"/>
  <c r="H79" i="1"/>
  <c r="W79" i="1"/>
  <c r="R79" i="1"/>
  <c r="M79" i="1"/>
  <c r="G79" i="1"/>
  <c r="Y79" i="1"/>
  <c r="S79" i="1"/>
  <c r="N79" i="1"/>
  <c r="I79" i="1"/>
  <c r="X81" i="1"/>
  <c r="T81" i="1"/>
  <c r="P81" i="1"/>
  <c r="L81" i="1"/>
  <c r="H81" i="1"/>
  <c r="W81" i="1"/>
  <c r="R81" i="1"/>
  <c r="M81" i="1"/>
  <c r="G81" i="1"/>
  <c r="Y81" i="1"/>
  <c r="S81" i="1"/>
  <c r="N81" i="1"/>
  <c r="I81" i="1"/>
  <c r="Z81" i="1"/>
  <c r="O83" i="1"/>
  <c r="Z91" i="1"/>
  <c r="V91" i="1"/>
  <c r="R91" i="1"/>
  <c r="N91" i="1"/>
  <c r="J91" i="1"/>
  <c r="W91" i="1"/>
  <c r="S91" i="1"/>
  <c r="O91" i="1"/>
  <c r="K91" i="1"/>
  <c r="G91" i="1"/>
  <c r="X91" i="1"/>
  <c r="P91" i="1"/>
  <c r="H91" i="1"/>
  <c r="T91" i="1"/>
  <c r="I91" i="1"/>
  <c r="U91" i="1"/>
  <c r="L91" i="1"/>
  <c r="Z96" i="1"/>
  <c r="V96" i="1"/>
  <c r="R96" i="1"/>
  <c r="N96" i="1"/>
  <c r="J96" i="1"/>
  <c r="W96" i="1"/>
  <c r="S96" i="1"/>
  <c r="O96" i="1"/>
  <c r="K96" i="1"/>
  <c r="G96" i="1"/>
  <c r="U96" i="1"/>
  <c r="M96" i="1"/>
  <c r="Q96" i="1"/>
  <c r="H96" i="1"/>
  <c r="T96" i="1"/>
  <c r="I96" i="1"/>
  <c r="U33" i="1"/>
  <c r="I34" i="1"/>
  <c r="T34" i="1"/>
  <c r="K37" i="1"/>
  <c r="U37" i="1"/>
  <c r="Z38" i="1"/>
  <c r="V38" i="1"/>
  <c r="R38" i="1"/>
  <c r="N38" i="1"/>
  <c r="J38" i="1"/>
  <c r="O38" i="1"/>
  <c r="Y38" i="1"/>
  <c r="Q79" i="1"/>
  <c r="Q81" i="1"/>
  <c r="Y96" i="1"/>
  <c r="Z100" i="1"/>
  <c r="V100" i="1"/>
  <c r="R100" i="1"/>
  <c r="N100" i="1"/>
  <c r="J100" i="1"/>
  <c r="W100" i="1"/>
  <c r="S100" i="1"/>
  <c r="O100" i="1"/>
  <c r="K100" i="1"/>
  <c r="G100" i="1"/>
  <c r="U100" i="1"/>
  <c r="M100" i="1"/>
  <c r="X100" i="1"/>
  <c r="P100" i="1"/>
  <c r="H100" i="1"/>
  <c r="T100" i="1"/>
  <c r="Y100" i="1"/>
  <c r="I100" i="1"/>
  <c r="G33" i="1"/>
  <c r="L33" i="1"/>
  <c r="Q33" i="1"/>
  <c r="W33" i="1"/>
  <c r="K34" i="1"/>
  <c r="P34" i="1"/>
  <c r="U34" i="1"/>
  <c r="Z35" i="1"/>
  <c r="V35" i="1"/>
  <c r="R35" i="1"/>
  <c r="N35" i="1"/>
  <c r="J35" i="1"/>
  <c r="I35" i="1"/>
  <c r="O35" i="1"/>
  <c r="T35" i="1"/>
  <c r="Y35" i="1"/>
  <c r="G37" i="1"/>
  <c r="L37" i="1"/>
  <c r="Q37" i="1"/>
  <c r="W37" i="1"/>
  <c r="K38" i="1"/>
  <c r="P38" i="1"/>
  <c r="U38" i="1"/>
  <c r="Z39" i="1"/>
  <c r="V39" i="1"/>
  <c r="R39" i="1"/>
  <c r="N39" i="1"/>
  <c r="J39" i="1"/>
  <c r="I39" i="1"/>
  <c r="O39" i="1"/>
  <c r="T39" i="1"/>
  <c r="Y39" i="1"/>
  <c r="X72" i="1"/>
  <c r="T72" i="1"/>
  <c r="P72" i="1"/>
  <c r="L72" i="1"/>
  <c r="H72" i="1"/>
  <c r="W72" i="1"/>
  <c r="R72" i="1"/>
  <c r="M72" i="1"/>
  <c r="G72" i="1"/>
  <c r="Y72" i="1"/>
  <c r="S72" i="1"/>
  <c r="N72" i="1"/>
  <c r="I72" i="1"/>
  <c r="O72" i="1"/>
  <c r="Z72" i="1"/>
  <c r="J73" i="1"/>
  <c r="U73" i="1"/>
  <c r="X74" i="1"/>
  <c r="T74" i="1"/>
  <c r="P74" i="1"/>
  <c r="L74" i="1"/>
  <c r="H74" i="1"/>
  <c r="W74" i="1"/>
  <c r="R74" i="1"/>
  <c r="M74" i="1"/>
  <c r="G74" i="1"/>
  <c r="Y74" i="1"/>
  <c r="S74" i="1"/>
  <c r="N74" i="1"/>
  <c r="I74" i="1"/>
  <c r="O74" i="1"/>
  <c r="Z74" i="1"/>
  <c r="J75" i="1"/>
  <c r="U75" i="1"/>
  <c r="X76" i="1"/>
  <c r="T76" i="1"/>
  <c r="P76" i="1"/>
  <c r="L76" i="1"/>
  <c r="H76" i="1"/>
  <c r="W76" i="1"/>
  <c r="R76" i="1"/>
  <c r="M76" i="1"/>
  <c r="G76" i="1"/>
  <c r="Y76" i="1"/>
  <c r="S76" i="1"/>
  <c r="N76" i="1"/>
  <c r="I76" i="1"/>
  <c r="O76" i="1"/>
  <c r="Z76" i="1"/>
  <c r="J77" i="1"/>
  <c r="U77" i="1"/>
  <c r="X78" i="1"/>
  <c r="T78" i="1"/>
  <c r="P78" i="1"/>
  <c r="L78" i="1"/>
  <c r="H78" i="1"/>
  <c r="W78" i="1"/>
  <c r="R78" i="1"/>
  <c r="M78" i="1"/>
  <c r="G78" i="1"/>
  <c r="Y78" i="1"/>
  <c r="S78" i="1"/>
  <c r="N78" i="1"/>
  <c r="I78" i="1"/>
  <c r="O78" i="1"/>
  <c r="Z78" i="1"/>
  <c r="J79" i="1"/>
  <c r="U79" i="1"/>
  <c r="X80" i="1"/>
  <c r="T80" i="1"/>
  <c r="P80" i="1"/>
  <c r="L80" i="1"/>
  <c r="H80" i="1"/>
  <c r="W80" i="1"/>
  <c r="R80" i="1"/>
  <c r="M80" i="1"/>
  <c r="G80" i="1"/>
  <c r="Y80" i="1"/>
  <c r="S80" i="1"/>
  <c r="N80" i="1"/>
  <c r="I80" i="1"/>
  <c r="O80" i="1"/>
  <c r="Z80" i="1"/>
  <c r="J81" i="1"/>
  <c r="U81" i="1"/>
  <c r="X82" i="1"/>
  <c r="T82" i="1"/>
  <c r="P82" i="1"/>
  <c r="L82" i="1"/>
  <c r="H82" i="1"/>
  <c r="W82" i="1"/>
  <c r="R82" i="1"/>
  <c r="M82" i="1"/>
  <c r="G82" i="1"/>
  <c r="Y82" i="1"/>
  <c r="S82" i="1"/>
  <c r="N82" i="1"/>
  <c r="I82" i="1"/>
  <c r="O82" i="1"/>
  <c r="Z82" i="1"/>
  <c r="J83" i="1"/>
  <c r="V83" i="1"/>
  <c r="M91" i="1"/>
  <c r="Z95" i="1"/>
  <c r="V95" i="1"/>
  <c r="R95" i="1"/>
  <c r="N95" i="1"/>
  <c r="J95" i="1"/>
  <c r="W95" i="1"/>
  <c r="S95" i="1"/>
  <c r="O95" i="1"/>
  <c r="K95" i="1"/>
  <c r="G95" i="1"/>
  <c r="X95" i="1"/>
  <c r="P95" i="1"/>
  <c r="H95" i="1"/>
  <c r="Q95" i="1"/>
  <c r="T95" i="1"/>
  <c r="I95" i="1"/>
  <c r="U95" i="1"/>
  <c r="L96" i="1"/>
  <c r="Z99" i="1"/>
  <c r="V99" i="1"/>
  <c r="R99" i="1"/>
  <c r="N99" i="1"/>
  <c r="J99" i="1"/>
  <c r="W99" i="1"/>
  <c r="S99" i="1"/>
  <c r="O99" i="1"/>
  <c r="K99" i="1"/>
  <c r="G99" i="1"/>
  <c r="X99" i="1"/>
  <c r="P99" i="1"/>
  <c r="H99" i="1"/>
  <c r="Y99" i="1"/>
  <c r="Q99" i="1"/>
  <c r="I99" i="1"/>
  <c r="L99" i="1"/>
  <c r="M99" i="1"/>
  <c r="Z107" i="1"/>
  <c r="V107" i="1"/>
  <c r="R107" i="1"/>
  <c r="N107" i="1"/>
  <c r="J107" i="1"/>
  <c r="W107" i="1"/>
  <c r="S107" i="1"/>
  <c r="O107" i="1"/>
  <c r="K107" i="1"/>
  <c r="G107" i="1"/>
  <c r="X107" i="1"/>
  <c r="P107" i="1"/>
  <c r="H107" i="1"/>
  <c r="Y107" i="1"/>
  <c r="Q107" i="1"/>
  <c r="I107" i="1"/>
  <c r="L107" i="1"/>
  <c r="M107" i="1"/>
  <c r="T107" i="1"/>
  <c r="W108" i="1"/>
  <c r="S108" i="1"/>
  <c r="O108" i="1"/>
  <c r="K108" i="1"/>
  <c r="Z108" i="1"/>
  <c r="U108" i="1"/>
  <c r="P108" i="1"/>
  <c r="J108" i="1"/>
  <c r="V108" i="1"/>
  <c r="Q108" i="1"/>
  <c r="L108" i="1"/>
  <c r="G108" i="1"/>
  <c r="Y108" i="1"/>
  <c r="N108" i="1"/>
  <c r="R108" i="1"/>
  <c r="H108" i="1"/>
  <c r="X108" i="1"/>
  <c r="I108" i="1"/>
  <c r="M108" i="1"/>
  <c r="T108" i="1"/>
  <c r="J41" i="1"/>
  <c r="N41" i="1"/>
  <c r="R41" i="1"/>
  <c r="V41" i="1"/>
  <c r="Z41" i="1"/>
  <c r="J42" i="1"/>
  <c r="N42" i="1"/>
  <c r="R42" i="1"/>
  <c r="V42" i="1"/>
  <c r="Z42" i="1"/>
  <c r="J43" i="1"/>
  <c r="N43" i="1"/>
  <c r="R43" i="1"/>
  <c r="V43" i="1"/>
  <c r="Z43" i="1"/>
  <c r="J44" i="1"/>
  <c r="N44" i="1"/>
  <c r="R44" i="1"/>
  <c r="V44" i="1"/>
  <c r="Z44" i="1"/>
  <c r="J45" i="1"/>
  <c r="N45" i="1"/>
  <c r="R45" i="1"/>
  <c r="V45" i="1"/>
  <c r="Z45" i="1"/>
  <c r="J46" i="1"/>
  <c r="N46" i="1"/>
  <c r="R46" i="1"/>
  <c r="V46" i="1"/>
  <c r="Z46" i="1"/>
  <c r="J47" i="1"/>
  <c r="N47" i="1"/>
  <c r="R47" i="1"/>
  <c r="V47" i="1"/>
  <c r="Z47" i="1"/>
  <c r="J48" i="1"/>
  <c r="N48" i="1"/>
  <c r="R48" i="1"/>
  <c r="V48" i="1"/>
  <c r="Z48" i="1"/>
  <c r="J49" i="1"/>
  <c r="N49" i="1"/>
  <c r="R49" i="1"/>
  <c r="V49" i="1"/>
  <c r="Z49" i="1"/>
  <c r="J50" i="1"/>
  <c r="N50" i="1"/>
  <c r="R50" i="1"/>
  <c r="V50" i="1"/>
  <c r="Z50" i="1"/>
  <c r="J51" i="1"/>
  <c r="N51" i="1"/>
  <c r="R51" i="1"/>
  <c r="V51" i="1"/>
  <c r="Z51" i="1"/>
  <c r="J54" i="1"/>
  <c r="N54" i="1"/>
  <c r="R54" i="1"/>
  <c r="V54" i="1"/>
  <c r="Z54" i="1"/>
  <c r="J55" i="1"/>
  <c r="N55" i="1"/>
  <c r="R55" i="1"/>
  <c r="V55" i="1"/>
  <c r="Z55" i="1"/>
  <c r="J56" i="1"/>
  <c r="N56" i="1"/>
  <c r="R56" i="1"/>
  <c r="V56" i="1"/>
  <c r="Z56" i="1"/>
  <c r="J57" i="1"/>
  <c r="N57" i="1"/>
  <c r="R57" i="1"/>
  <c r="V57" i="1"/>
  <c r="Z57" i="1"/>
  <c r="J58" i="1"/>
  <c r="N58" i="1"/>
  <c r="R58" i="1"/>
  <c r="V58" i="1"/>
  <c r="Z58" i="1"/>
  <c r="J59" i="1"/>
  <c r="N59" i="1"/>
  <c r="R59" i="1"/>
  <c r="V59" i="1"/>
  <c r="Z59" i="1"/>
  <c r="J60" i="1"/>
  <c r="N60" i="1"/>
  <c r="R60" i="1"/>
  <c r="V60" i="1"/>
  <c r="Z60" i="1"/>
  <c r="J61" i="1"/>
  <c r="N61" i="1"/>
  <c r="R61" i="1"/>
  <c r="V61" i="1"/>
  <c r="Z61" i="1"/>
  <c r="J62" i="1"/>
  <c r="N62" i="1"/>
  <c r="R62" i="1"/>
  <c r="V62" i="1"/>
  <c r="Z62" i="1"/>
  <c r="J63" i="1"/>
  <c r="N63" i="1"/>
  <c r="R63" i="1"/>
  <c r="V63" i="1"/>
  <c r="Z63" i="1"/>
  <c r="J64" i="1"/>
  <c r="N64" i="1"/>
  <c r="R64" i="1"/>
  <c r="V64" i="1"/>
  <c r="Z64" i="1"/>
  <c r="J65" i="1"/>
  <c r="N65" i="1"/>
  <c r="R65" i="1"/>
  <c r="V65" i="1"/>
  <c r="Z65" i="1"/>
  <c r="J66" i="1"/>
  <c r="N66" i="1"/>
  <c r="R66" i="1"/>
  <c r="V66" i="1"/>
  <c r="Z66" i="1"/>
  <c r="J67" i="1"/>
  <c r="N67" i="1"/>
  <c r="R67" i="1"/>
  <c r="V67" i="1"/>
  <c r="Z67" i="1"/>
  <c r="J68" i="1"/>
  <c r="N68" i="1"/>
  <c r="R68" i="1"/>
  <c r="V68" i="1"/>
  <c r="Z68" i="1"/>
  <c r="J69" i="1"/>
  <c r="N69" i="1"/>
  <c r="R69" i="1"/>
  <c r="V69" i="1"/>
  <c r="Z69" i="1"/>
  <c r="J70" i="1"/>
  <c r="N70" i="1"/>
  <c r="R70" i="1"/>
  <c r="V70" i="1"/>
  <c r="Z70" i="1"/>
  <c r="J71" i="1"/>
  <c r="N71" i="1"/>
  <c r="R71" i="1"/>
  <c r="V71" i="1"/>
  <c r="Z71" i="1"/>
  <c r="Z92" i="1"/>
  <c r="V92" i="1"/>
  <c r="R92" i="1"/>
  <c r="N92" i="1"/>
  <c r="J92" i="1"/>
  <c r="W92" i="1"/>
  <c r="S92" i="1"/>
  <c r="O92" i="1"/>
  <c r="K92" i="1"/>
  <c r="G92" i="1"/>
  <c r="U92" i="1"/>
  <c r="M92" i="1"/>
  <c r="L92" i="1"/>
  <c r="X92" i="1"/>
  <c r="P94" i="1"/>
  <c r="Z103" i="1"/>
  <c r="V103" i="1"/>
  <c r="R103" i="1"/>
  <c r="N103" i="1"/>
  <c r="J103" i="1"/>
  <c r="W103" i="1"/>
  <c r="S103" i="1"/>
  <c r="O103" i="1"/>
  <c r="K103" i="1"/>
  <c r="G103" i="1"/>
  <c r="X103" i="1"/>
  <c r="P103" i="1"/>
  <c r="H103" i="1"/>
  <c r="Y103" i="1"/>
  <c r="Q103" i="1"/>
  <c r="I103" i="1"/>
  <c r="T103" i="1"/>
  <c r="I41" i="1"/>
  <c r="M41" i="1"/>
  <c r="Q41" i="1"/>
  <c r="U41" i="1"/>
  <c r="Y41" i="1"/>
  <c r="I42" i="1"/>
  <c r="M42" i="1"/>
  <c r="Q42" i="1"/>
  <c r="U42" i="1"/>
  <c r="Y42" i="1"/>
  <c r="I43" i="1"/>
  <c r="M43" i="1"/>
  <c r="Q43" i="1"/>
  <c r="U43" i="1"/>
  <c r="Y43" i="1"/>
  <c r="I44" i="1"/>
  <c r="M44" i="1"/>
  <c r="Q44" i="1"/>
  <c r="U44" i="1"/>
  <c r="Y44" i="1"/>
  <c r="I45" i="1"/>
  <c r="M45" i="1"/>
  <c r="Q45" i="1"/>
  <c r="U45" i="1"/>
  <c r="Y45" i="1"/>
  <c r="I46" i="1"/>
  <c r="M46" i="1"/>
  <c r="Q46" i="1"/>
  <c r="U46" i="1"/>
  <c r="Y46" i="1"/>
  <c r="I47" i="1"/>
  <c r="M47" i="1"/>
  <c r="Q47" i="1"/>
  <c r="U47" i="1"/>
  <c r="Y47" i="1"/>
  <c r="I48" i="1"/>
  <c r="M48" i="1"/>
  <c r="Q48" i="1"/>
  <c r="U48" i="1"/>
  <c r="Y48" i="1"/>
  <c r="I49" i="1"/>
  <c r="M49" i="1"/>
  <c r="Q49" i="1"/>
  <c r="U49" i="1"/>
  <c r="Y49" i="1"/>
  <c r="I50" i="1"/>
  <c r="M50" i="1"/>
  <c r="Q50" i="1"/>
  <c r="U50" i="1"/>
  <c r="Y50" i="1"/>
  <c r="I51" i="1"/>
  <c r="M51" i="1"/>
  <c r="Q51" i="1"/>
  <c r="U51" i="1"/>
  <c r="Y51" i="1"/>
  <c r="I54" i="1"/>
  <c r="M54" i="1"/>
  <c r="Q54" i="1"/>
  <c r="U54" i="1"/>
  <c r="Y54" i="1"/>
  <c r="I55" i="1"/>
  <c r="M55" i="1"/>
  <c r="Q55" i="1"/>
  <c r="U55" i="1"/>
  <c r="Y55" i="1"/>
  <c r="I56" i="1"/>
  <c r="M56" i="1"/>
  <c r="Q56" i="1"/>
  <c r="U56" i="1"/>
  <c r="Y56" i="1"/>
  <c r="I57" i="1"/>
  <c r="M57" i="1"/>
  <c r="Q57" i="1"/>
  <c r="U57" i="1"/>
  <c r="Y57" i="1"/>
  <c r="I58" i="1"/>
  <c r="M58" i="1"/>
  <c r="Q58" i="1"/>
  <c r="U58" i="1"/>
  <c r="Y58" i="1"/>
  <c r="I59" i="1"/>
  <c r="M59" i="1"/>
  <c r="Q59" i="1"/>
  <c r="U59" i="1"/>
  <c r="Y59" i="1"/>
  <c r="I60" i="1"/>
  <c r="M60" i="1"/>
  <c r="Q60" i="1"/>
  <c r="U60" i="1"/>
  <c r="Y60" i="1"/>
  <c r="I61" i="1"/>
  <c r="M61" i="1"/>
  <c r="Q61" i="1"/>
  <c r="U61" i="1"/>
  <c r="Y61" i="1"/>
  <c r="I62" i="1"/>
  <c r="M62" i="1"/>
  <c r="Q62" i="1"/>
  <c r="U62" i="1"/>
  <c r="Y62" i="1"/>
  <c r="I63" i="1"/>
  <c r="M63" i="1"/>
  <c r="Q63" i="1"/>
  <c r="U63" i="1"/>
  <c r="Y63" i="1"/>
  <c r="I64" i="1"/>
  <c r="M64" i="1"/>
  <c r="Q64" i="1"/>
  <c r="U64" i="1"/>
  <c r="Y64" i="1"/>
  <c r="I65" i="1"/>
  <c r="M65" i="1"/>
  <c r="Q65" i="1"/>
  <c r="U65" i="1"/>
  <c r="Y65" i="1"/>
  <c r="I66" i="1"/>
  <c r="M66" i="1"/>
  <c r="Q66" i="1"/>
  <c r="U66" i="1"/>
  <c r="Y66" i="1"/>
  <c r="I67" i="1"/>
  <c r="M67" i="1"/>
  <c r="Q67" i="1"/>
  <c r="U67" i="1"/>
  <c r="Y67" i="1"/>
  <c r="I68" i="1"/>
  <c r="M68" i="1"/>
  <c r="Q68" i="1"/>
  <c r="U68" i="1"/>
  <c r="Y68" i="1"/>
  <c r="I69" i="1"/>
  <c r="M69" i="1"/>
  <c r="Q69" i="1"/>
  <c r="U69" i="1"/>
  <c r="Y69" i="1"/>
  <c r="I70" i="1"/>
  <c r="M70" i="1"/>
  <c r="Q70" i="1"/>
  <c r="U70" i="1"/>
  <c r="Y70" i="1"/>
  <c r="I71" i="1"/>
  <c r="M71" i="1"/>
  <c r="Q71" i="1"/>
  <c r="U71" i="1"/>
  <c r="Y71" i="1"/>
  <c r="Z94" i="1"/>
  <c r="V94" i="1"/>
  <c r="R94" i="1"/>
  <c r="N94" i="1"/>
  <c r="J94" i="1"/>
  <c r="W94" i="1"/>
  <c r="S94" i="1"/>
  <c r="O94" i="1"/>
  <c r="K94" i="1"/>
  <c r="G94" i="1"/>
  <c r="Y94" i="1"/>
  <c r="Q94" i="1"/>
  <c r="I94" i="1"/>
  <c r="M94" i="1"/>
  <c r="X94" i="1"/>
  <c r="Z98" i="1"/>
  <c r="V98" i="1"/>
  <c r="R98" i="1"/>
  <c r="N98" i="1"/>
  <c r="J98" i="1"/>
  <c r="W98" i="1"/>
  <c r="S98" i="1"/>
  <c r="O98" i="1"/>
  <c r="K98" i="1"/>
  <c r="G98" i="1"/>
  <c r="L98" i="1"/>
  <c r="T98" i="1"/>
  <c r="Z102" i="1"/>
  <c r="V102" i="1"/>
  <c r="R102" i="1"/>
  <c r="N102" i="1"/>
  <c r="J102" i="1"/>
  <c r="W102" i="1"/>
  <c r="S102" i="1"/>
  <c r="O102" i="1"/>
  <c r="K102" i="1"/>
  <c r="G102" i="1"/>
  <c r="L102" i="1"/>
  <c r="T102" i="1"/>
  <c r="W84" i="1"/>
  <c r="S84" i="1"/>
  <c r="O84" i="1"/>
  <c r="K84" i="1"/>
  <c r="G84" i="1"/>
  <c r="J84" i="1"/>
  <c r="P84" i="1"/>
  <c r="U84" i="1"/>
  <c r="Z84" i="1"/>
  <c r="W85" i="1"/>
  <c r="S85" i="1"/>
  <c r="O85" i="1"/>
  <c r="K85" i="1"/>
  <c r="G85" i="1"/>
  <c r="J85" i="1"/>
  <c r="P85" i="1"/>
  <c r="U85" i="1"/>
  <c r="Z85" i="1"/>
  <c r="W86" i="1"/>
  <c r="S86" i="1"/>
  <c r="O86" i="1"/>
  <c r="K86" i="1"/>
  <c r="G86" i="1"/>
  <c r="J86" i="1"/>
  <c r="P86" i="1"/>
  <c r="U86" i="1"/>
  <c r="Z86" i="1"/>
  <c r="W87" i="1"/>
  <c r="S87" i="1"/>
  <c r="O87" i="1"/>
  <c r="K87" i="1"/>
  <c r="G87" i="1"/>
  <c r="J87" i="1"/>
  <c r="P87" i="1"/>
  <c r="U87" i="1"/>
  <c r="Z87" i="1"/>
  <c r="W88" i="1"/>
  <c r="S88" i="1"/>
  <c r="O88" i="1"/>
  <c r="K88" i="1"/>
  <c r="G88" i="1"/>
  <c r="J88" i="1"/>
  <c r="P88" i="1"/>
  <c r="U88" i="1"/>
  <c r="Z88" i="1"/>
  <c r="W89" i="1"/>
  <c r="S89" i="1"/>
  <c r="O89" i="1"/>
  <c r="K89" i="1"/>
  <c r="G89" i="1"/>
  <c r="J89" i="1"/>
  <c r="P89" i="1"/>
  <c r="U89" i="1"/>
  <c r="Z89" i="1"/>
  <c r="W90" i="1"/>
  <c r="S90" i="1"/>
  <c r="O90" i="1"/>
  <c r="K90" i="1"/>
  <c r="G90" i="1"/>
  <c r="J90" i="1"/>
  <c r="P90" i="1"/>
  <c r="U90" i="1"/>
  <c r="Z90" i="1"/>
  <c r="Z93" i="1"/>
  <c r="V93" i="1"/>
  <c r="R93" i="1"/>
  <c r="N93" i="1"/>
  <c r="J93" i="1"/>
  <c r="W93" i="1"/>
  <c r="S93" i="1"/>
  <c r="O93" i="1"/>
  <c r="K93" i="1"/>
  <c r="G93" i="1"/>
  <c r="L93" i="1"/>
  <c r="T93" i="1"/>
  <c r="Z97" i="1"/>
  <c r="V97" i="1"/>
  <c r="R97" i="1"/>
  <c r="N97" i="1"/>
  <c r="J97" i="1"/>
  <c r="W97" i="1"/>
  <c r="S97" i="1"/>
  <c r="O97" i="1"/>
  <c r="K97" i="1"/>
  <c r="G97" i="1"/>
  <c r="L97" i="1"/>
  <c r="T97" i="1"/>
  <c r="I98" i="1"/>
  <c r="Q98" i="1"/>
  <c r="Y98" i="1"/>
  <c r="Z101" i="1"/>
  <c r="V101" i="1"/>
  <c r="R101" i="1"/>
  <c r="N101" i="1"/>
  <c r="J101" i="1"/>
  <c r="W101" i="1"/>
  <c r="S101" i="1"/>
  <c r="O101" i="1"/>
  <c r="K101" i="1"/>
  <c r="G101" i="1"/>
  <c r="L101" i="1"/>
  <c r="T101" i="1"/>
  <c r="I102" i="1"/>
  <c r="Q102" i="1"/>
  <c r="Y102" i="1"/>
  <c r="M105" i="1"/>
  <c r="U105" i="1"/>
  <c r="Z106" i="1"/>
  <c r="V106" i="1"/>
  <c r="R106" i="1"/>
  <c r="N106" i="1"/>
  <c r="J106" i="1"/>
  <c r="W106" i="1"/>
  <c r="S106" i="1"/>
  <c r="O106" i="1"/>
  <c r="K106" i="1"/>
  <c r="G106" i="1"/>
  <c r="L106" i="1"/>
  <c r="T106" i="1"/>
  <c r="Z115" i="1"/>
  <c r="V115" i="1"/>
  <c r="R115" i="1"/>
  <c r="N115" i="1"/>
  <c r="J115" i="1"/>
  <c r="X115" i="1"/>
  <c r="S115" i="1"/>
  <c r="M115" i="1"/>
  <c r="H115" i="1"/>
  <c r="U115" i="1"/>
  <c r="O115" i="1"/>
  <c r="G115" i="1"/>
  <c r="W115" i="1"/>
  <c r="P115" i="1"/>
  <c r="I115" i="1"/>
  <c r="Q115" i="1"/>
  <c r="Z116" i="1"/>
  <c r="V116" i="1"/>
  <c r="R116" i="1"/>
  <c r="N116" i="1"/>
  <c r="J116" i="1"/>
  <c r="W116" i="1"/>
  <c r="Q116" i="1"/>
  <c r="L116" i="1"/>
  <c r="G116" i="1"/>
  <c r="U116" i="1"/>
  <c r="O116" i="1"/>
  <c r="H116" i="1"/>
  <c r="X116" i="1"/>
  <c r="P116" i="1"/>
  <c r="I116" i="1"/>
  <c r="S116" i="1"/>
  <c r="Z117" i="1"/>
  <c r="V117" i="1"/>
  <c r="R117" i="1"/>
  <c r="N117" i="1"/>
  <c r="J117" i="1"/>
  <c r="U117" i="1"/>
  <c r="P117" i="1"/>
  <c r="K117" i="1"/>
  <c r="T117" i="1"/>
  <c r="M117" i="1"/>
  <c r="G117" i="1"/>
  <c r="W117" i="1"/>
  <c r="O117" i="1"/>
  <c r="H117" i="1"/>
  <c r="Q117" i="1"/>
  <c r="W125" i="1"/>
  <c r="Z105" i="1"/>
  <c r="V105" i="1"/>
  <c r="R105" i="1"/>
  <c r="N105" i="1"/>
  <c r="J105" i="1"/>
  <c r="W105" i="1"/>
  <c r="S105" i="1"/>
  <c r="O105" i="1"/>
  <c r="K105" i="1"/>
  <c r="G105" i="1"/>
  <c r="L105" i="1"/>
  <c r="T105" i="1"/>
  <c r="Z125" i="1"/>
  <c r="V125" i="1"/>
  <c r="R125" i="1"/>
  <c r="N125" i="1"/>
  <c r="J125" i="1"/>
  <c r="X125" i="1"/>
  <c r="S125" i="1"/>
  <c r="M125" i="1"/>
  <c r="H125" i="1"/>
  <c r="T125" i="1"/>
  <c r="L125" i="1"/>
  <c r="Y125" i="1"/>
  <c r="P125" i="1"/>
  <c r="G125" i="1"/>
  <c r="Q125" i="1"/>
  <c r="I125" i="1"/>
  <c r="U125" i="1"/>
  <c r="L109" i="1"/>
  <c r="Q109" i="1"/>
  <c r="V109" i="1"/>
  <c r="L110" i="1"/>
  <c r="Q110" i="1"/>
  <c r="V110" i="1"/>
  <c r="L111" i="1"/>
  <c r="Q111" i="1"/>
  <c r="V111" i="1"/>
  <c r="L112" i="1"/>
  <c r="Q112" i="1"/>
  <c r="V112" i="1"/>
  <c r="L113" i="1"/>
  <c r="Q113" i="1"/>
  <c r="V113" i="1"/>
  <c r="O118" i="1"/>
  <c r="Y118" i="1"/>
  <c r="M119" i="1"/>
  <c r="X119" i="1"/>
  <c r="Z121" i="1"/>
  <c r="V121" i="1"/>
  <c r="R121" i="1"/>
  <c r="N121" i="1"/>
  <c r="J121" i="1"/>
  <c r="X121" i="1"/>
  <c r="S121" i="1"/>
  <c r="M121" i="1"/>
  <c r="H121" i="1"/>
  <c r="U121" i="1"/>
  <c r="O121" i="1"/>
  <c r="G121" i="1"/>
  <c r="L121" i="1"/>
  <c r="W121" i="1"/>
  <c r="Z122" i="1"/>
  <c r="V122" i="1"/>
  <c r="R122" i="1"/>
  <c r="N122" i="1"/>
  <c r="J122" i="1"/>
  <c r="W122" i="1"/>
  <c r="Q122" i="1"/>
  <c r="L122" i="1"/>
  <c r="G122" i="1"/>
  <c r="U122" i="1"/>
  <c r="O122" i="1"/>
  <c r="H122" i="1"/>
  <c r="M122" i="1"/>
  <c r="X122" i="1"/>
  <c r="Z123" i="1"/>
  <c r="V123" i="1"/>
  <c r="R123" i="1"/>
  <c r="N123" i="1"/>
  <c r="J123" i="1"/>
  <c r="U123" i="1"/>
  <c r="P123" i="1"/>
  <c r="K123" i="1"/>
  <c r="T123" i="1"/>
  <c r="M123" i="1"/>
  <c r="G123" i="1"/>
  <c r="L123" i="1"/>
  <c r="W123" i="1"/>
  <c r="W109" i="1"/>
  <c r="S109" i="1"/>
  <c r="O109" i="1"/>
  <c r="K109" i="1"/>
  <c r="G109" i="1"/>
  <c r="J109" i="1"/>
  <c r="P109" i="1"/>
  <c r="U109" i="1"/>
  <c r="Z109" i="1"/>
  <c r="W110" i="1"/>
  <c r="S110" i="1"/>
  <c r="O110" i="1"/>
  <c r="K110" i="1"/>
  <c r="G110" i="1"/>
  <c r="J110" i="1"/>
  <c r="P110" i="1"/>
  <c r="U110" i="1"/>
  <c r="Z110" i="1"/>
  <c r="W111" i="1"/>
  <c r="S111" i="1"/>
  <c r="O111" i="1"/>
  <c r="K111" i="1"/>
  <c r="G111" i="1"/>
  <c r="J111" i="1"/>
  <c r="P111" i="1"/>
  <c r="U111" i="1"/>
  <c r="Z111" i="1"/>
  <c r="W112" i="1"/>
  <c r="S112" i="1"/>
  <c r="O112" i="1"/>
  <c r="K112" i="1"/>
  <c r="G112" i="1"/>
  <c r="J112" i="1"/>
  <c r="P112" i="1"/>
  <c r="U112" i="1"/>
  <c r="Z112" i="1"/>
  <c r="W113" i="1"/>
  <c r="S113" i="1"/>
  <c r="O113" i="1"/>
  <c r="K113" i="1"/>
  <c r="G113" i="1"/>
  <c r="J113" i="1"/>
  <c r="P113" i="1"/>
  <c r="U113" i="1"/>
  <c r="Z113" i="1"/>
  <c r="Z118" i="1"/>
  <c r="V118" i="1"/>
  <c r="R118" i="1"/>
  <c r="N118" i="1"/>
  <c r="J118" i="1"/>
  <c r="W118" i="1"/>
  <c r="Q118" i="1"/>
  <c r="L118" i="1"/>
  <c r="G118" i="1"/>
  <c r="X118" i="1"/>
  <c r="P118" i="1"/>
  <c r="I118" i="1"/>
  <c r="M118" i="1"/>
  <c r="U118" i="1"/>
  <c r="Z119" i="1"/>
  <c r="V119" i="1"/>
  <c r="R119" i="1"/>
  <c r="N119" i="1"/>
  <c r="J119" i="1"/>
  <c r="U119" i="1"/>
  <c r="P119" i="1"/>
  <c r="K119" i="1"/>
  <c r="W119" i="1"/>
  <c r="O119" i="1"/>
  <c r="H119" i="1"/>
  <c r="L119" i="1"/>
  <c r="T119" i="1"/>
  <c r="K121" i="1"/>
  <c r="T121" i="1"/>
  <c r="K122" i="1"/>
  <c r="T122" i="1"/>
  <c r="I123" i="1"/>
  <c r="S123" i="1"/>
  <c r="Z114" i="1"/>
  <c r="V114" i="1"/>
  <c r="R114" i="1"/>
  <c r="N114" i="1"/>
  <c r="J114" i="1"/>
  <c r="I114" i="1"/>
  <c r="O114" i="1"/>
  <c r="T114" i="1"/>
  <c r="Y114" i="1"/>
  <c r="W132" i="1"/>
  <c r="S132" i="1"/>
  <c r="O132" i="1"/>
  <c r="K132" i="1"/>
  <c r="G132" i="1"/>
  <c r="Z132" i="1"/>
  <c r="V132" i="1"/>
  <c r="R132" i="1"/>
  <c r="N132" i="1"/>
  <c r="J132" i="1"/>
  <c r="Y132" i="1"/>
  <c r="Q132" i="1"/>
  <c r="I132" i="1"/>
  <c r="T132" i="1"/>
  <c r="H132" i="1"/>
  <c r="U132" i="1"/>
  <c r="L132" i="1"/>
  <c r="P132" i="1"/>
  <c r="M132" i="1"/>
  <c r="X132" i="1"/>
  <c r="Z120" i="1"/>
  <c r="V120" i="1"/>
  <c r="R120" i="1"/>
  <c r="N120" i="1"/>
  <c r="J120" i="1"/>
  <c r="I120" i="1"/>
  <c r="O120" i="1"/>
  <c r="T120" i="1"/>
  <c r="Y120" i="1"/>
  <c r="Z124" i="1"/>
  <c r="V124" i="1"/>
  <c r="R124" i="1"/>
  <c r="N124" i="1"/>
  <c r="J124" i="1"/>
  <c r="I124" i="1"/>
  <c r="O124" i="1"/>
  <c r="T124" i="1"/>
  <c r="Y124" i="1"/>
  <c r="W128" i="1"/>
  <c r="S128" i="1"/>
  <c r="O128" i="1"/>
  <c r="K128" i="1"/>
  <c r="G128" i="1"/>
  <c r="J128" i="1"/>
  <c r="P128" i="1"/>
  <c r="U128" i="1"/>
  <c r="Z128" i="1"/>
  <c r="W129" i="1"/>
  <c r="S129" i="1"/>
  <c r="O129" i="1"/>
  <c r="K129" i="1"/>
  <c r="G129" i="1"/>
  <c r="J129" i="1"/>
  <c r="P129" i="1"/>
  <c r="U129" i="1"/>
  <c r="Z129" i="1"/>
  <c r="W130" i="1"/>
  <c r="S130" i="1"/>
  <c r="O130" i="1"/>
  <c r="K130" i="1"/>
  <c r="G130" i="1"/>
  <c r="J130" i="1"/>
  <c r="P130" i="1"/>
  <c r="U130" i="1"/>
  <c r="Z130" i="1"/>
  <c r="W131" i="1"/>
  <c r="S131" i="1"/>
  <c r="O131" i="1"/>
  <c r="K131" i="1"/>
  <c r="G131" i="1"/>
  <c r="J131" i="1"/>
  <c r="P131" i="1"/>
  <c r="U131" i="1"/>
  <c r="Z131" i="1"/>
  <c r="W133" i="1"/>
  <c r="S133" i="1"/>
  <c r="O133" i="1"/>
  <c r="K133" i="1"/>
  <c r="G133" i="1"/>
  <c r="Z133" i="1"/>
  <c r="V133" i="1"/>
  <c r="R133" i="1"/>
  <c r="N133" i="1"/>
  <c r="J133" i="1"/>
  <c r="X133" i="1"/>
  <c r="P133" i="1"/>
  <c r="H133" i="1"/>
  <c r="M133" i="1"/>
  <c r="Y133" i="1"/>
  <c r="P134" i="1"/>
  <c r="Y134" i="1"/>
  <c r="I126" i="1"/>
  <c r="M126" i="1"/>
  <c r="Q126" i="1"/>
  <c r="U126" i="1"/>
  <c r="Y126" i="1"/>
  <c r="I127" i="1"/>
  <c r="M127" i="1"/>
  <c r="Q127" i="1"/>
  <c r="U127" i="1"/>
  <c r="Y127" i="1"/>
  <c r="I128" i="1"/>
  <c r="N128" i="1"/>
  <c r="T128" i="1"/>
  <c r="Y128" i="1"/>
  <c r="I129" i="1"/>
  <c r="N129" i="1"/>
  <c r="T129" i="1"/>
  <c r="Y129" i="1"/>
  <c r="I130" i="1"/>
  <c r="N130" i="1"/>
  <c r="T130" i="1"/>
  <c r="Y130" i="1"/>
  <c r="I131" i="1"/>
  <c r="N131" i="1"/>
  <c r="T131" i="1"/>
  <c r="Y131" i="1"/>
  <c r="L133" i="1"/>
  <c r="U133" i="1"/>
  <c r="W134" i="1"/>
  <c r="S134" i="1"/>
  <c r="O134" i="1"/>
  <c r="K134" i="1"/>
  <c r="G134" i="1"/>
  <c r="Z134" i="1"/>
  <c r="V134" i="1"/>
  <c r="R134" i="1"/>
  <c r="N134" i="1"/>
  <c r="J134" i="1"/>
  <c r="U134" i="1"/>
  <c r="M134" i="1"/>
  <c r="L134" i="1"/>
  <c r="X134" i="1"/>
  <c r="I135" i="1"/>
  <c r="M135" i="1"/>
  <c r="Q135" i="1"/>
  <c r="U135" i="1"/>
  <c r="Y135" i="1"/>
  <c r="I136" i="1"/>
  <c r="M136" i="1"/>
  <c r="Q136" i="1"/>
  <c r="U136" i="1"/>
  <c r="Y136" i="1"/>
  <c r="W137" i="1"/>
  <c r="S137" i="1"/>
  <c r="O137" i="1"/>
  <c r="K137" i="1"/>
  <c r="G137" i="1"/>
  <c r="X137" i="1"/>
  <c r="T137" i="1"/>
  <c r="P137" i="1"/>
  <c r="L137" i="1"/>
  <c r="H137" i="1"/>
  <c r="M137" i="1"/>
  <c r="U137" i="1"/>
  <c r="W52" i="1"/>
  <c r="R52" i="1"/>
  <c r="L52" i="1"/>
  <c r="G52" i="1"/>
  <c r="X52" i="1"/>
  <c r="S52" i="1"/>
  <c r="N52" i="1"/>
  <c r="H52" i="1"/>
  <c r="O52" i="1"/>
  <c r="Z52" i="1"/>
  <c r="L53" i="1"/>
  <c r="T53" i="1"/>
  <c r="K53" i="1"/>
  <c r="S53" i="1"/>
  <c r="I53" i="1"/>
  <c r="M53" i="1"/>
  <c r="Q53" i="1"/>
  <c r="U53" i="1"/>
  <c r="Y53" i="1"/>
  <c r="J53" i="1"/>
  <c r="N53" i="1"/>
  <c r="R53" i="1"/>
  <c r="V53" i="1"/>
  <c r="Z53" i="1"/>
  <c r="C16" i="12"/>
  <c r="C11" i="12"/>
  <c r="C13" i="12"/>
  <c r="C5" i="12"/>
  <c r="C10" i="12"/>
  <c r="C7" i="12"/>
  <c r="C6" i="12"/>
  <c r="C15" i="12"/>
  <c r="I52" i="1"/>
  <c r="M52" i="1"/>
  <c r="Q52" i="1"/>
  <c r="U52" i="1"/>
  <c r="Y52" i="1"/>
  <c r="C12" i="12"/>
  <c r="G25" i="5"/>
  <c r="I25" i="5"/>
  <c r="R25" i="5"/>
  <c r="H25" i="5"/>
  <c r="K25" i="5"/>
  <c r="L25" i="5"/>
  <c r="U25" i="5"/>
  <c r="D25" i="5"/>
  <c r="Q25" i="5"/>
  <c r="P25" i="5"/>
  <c r="F25" i="5"/>
  <c r="J25" i="5"/>
  <c r="O25" i="5"/>
  <c r="E25" i="5"/>
  <c r="M25" i="5"/>
  <c r="N25" i="5"/>
  <c r="C25" i="5"/>
  <c r="V25" i="5"/>
  <c r="S25" i="5"/>
  <c r="T25" i="5"/>
  <c r="Z5" i="1" l="1" a="1"/>
  <c r="Z5" i="1" s="1"/>
  <c r="Z4" i="1" a="1"/>
  <c r="Z4" i="1" s="1"/>
  <c r="T5" i="1" a="1"/>
  <c r="T5" i="1" s="1"/>
  <c r="T4" i="1" a="1"/>
  <c r="T4" i="1" s="1"/>
  <c r="J5" i="1" a="1"/>
  <c r="J5" i="1" s="1"/>
  <c r="J4" i="1" a="1"/>
  <c r="J4" i="1" s="1"/>
  <c r="K4" i="1" a="1"/>
  <c r="K4" i="1" s="1"/>
  <c r="K5" i="1" a="1"/>
  <c r="K5" i="1" s="1"/>
  <c r="I4" i="1" a="1"/>
  <c r="I4" i="1" s="1"/>
  <c r="I5" i="1" a="1"/>
  <c r="I5" i="1" s="1"/>
  <c r="P5" i="1" a="1"/>
  <c r="P5" i="1" s="1"/>
  <c r="P4" i="1" a="1"/>
  <c r="P4" i="1" s="1"/>
  <c r="X5" i="1" a="1"/>
  <c r="X5" i="1" s="1"/>
  <c r="X4" i="1" a="1"/>
  <c r="X4" i="1" s="1"/>
  <c r="N5" i="1" a="1"/>
  <c r="N5" i="1" s="1"/>
  <c r="N4" i="1" a="1"/>
  <c r="N4" i="1" s="1"/>
  <c r="S4" i="1" a="1"/>
  <c r="S4" i="1" s="1"/>
  <c r="S5" i="1" a="1"/>
  <c r="S5" i="1" s="1"/>
  <c r="Y4" i="1" a="1"/>
  <c r="Y4" i="1" s="1"/>
  <c r="Y5" i="1" a="1"/>
  <c r="Y5" i="1" s="1"/>
  <c r="U4" i="1" a="1"/>
  <c r="U4" i="1" s="1"/>
  <c r="U5" i="1" a="1"/>
  <c r="U5" i="1" s="1"/>
  <c r="L5" i="1" a="1"/>
  <c r="L5" i="1" s="1"/>
  <c r="L4" i="1" a="1"/>
  <c r="L4" i="1" s="1"/>
  <c r="R5" i="1" a="1"/>
  <c r="R5" i="1" s="1"/>
  <c r="R4" i="1" a="1"/>
  <c r="R4" i="1" s="1"/>
  <c r="O4" i="1" a="1"/>
  <c r="O4" i="1" s="1"/>
  <c r="O5" i="1" a="1"/>
  <c r="O5" i="1" s="1"/>
  <c r="V5" i="1" a="1"/>
  <c r="V5" i="1" s="1"/>
  <c r="V4" i="1" a="1"/>
  <c r="V4" i="1" s="1"/>
  <c r="W4" i="1" a="1"/>
  <c r="W4" i="1" s="1"/>
  <c r="W5" i="1" a="1"/>
  <c r="W5" i="1" s="1"/>
  <c r="Q4" i="1" a="1"/>
  <c r="Q4" i="1" s="1"/>
  <c r="Q5" i="1" a="1"/>
  <c r="Q5" i="1" s="1"/>
  <c r="H5" i="1" a="1"/>
  <c r="H5" i="1" s="1"/>
  <c r="H4" i="1" a="1"/>
  <c r="H4" i="1" s="1"/>
  <c r="M4" i="1" a="1"/>
  <c r="M4" i="1" s="1"/>
  <c r="M5" i="1" a="1"/>
  <c r="M5" i="1" s="1"/>
  <c r="G5" i="1" a="1"/>
  <c r="G5" i="1" s="1"/>
  <c r="G4" i="1" a="1"/>
  <c r="G4" i="1" s="1"/>
  <c r="AC52" i="1"/>
  <c r="AB137" i="1"/>
  <c r="AC130" i="1"/>
  <c r="AC133" i="1"/>
  <c r="AC124" i="1"/>
  <c r="AC120" i="1"/>
  <c r="AC118" i="1"/>
  <c r="AA112" i="1"/>
  <c r="AA111" i="1"/>
  <c r="AA110" i="1"/>
  <c r="AB110" i="1"/>
  <c r="AA109" i="1"/>
  <c r="AE106" i="1"/>
  <c r="AD90" i="1"/>
  <c r="AE89" i="1"/>
  <c r="AE88" i="1"/>
  <c r="AE87" i="1"/>
  <c r="AE86" i="1"/>
  <c r="AE85" i="1"/>
  <c r="AE84" i="1"/>
  <c r="AC71" i="1"/>
  <c r="AC70" i="1"/>
  <c r="AC66" i="1"/>
  <c r="AC64" i="1"/>
  <c r="AC60" i="1"/>
  <c r="AC56" i="1"/>
  <c r="AC54" i="1"/>
  <c r="AC50" i="1"/>
  <c r="AC46" i="1"/>
  <c r="AC44" i="1"/>
  <c r="AC42" i="1"/>
  <c r="AB103" i="1"/>
  <c r="AA99" i="1"/>
  <c r="AC80" i="1"/>
  <c r="AC76" i="1"/>
  <c r="AC72" i="1"/>
  <c r="AC100" i="1"/>
  <c r="AE75" i="1"/>
  <c r="AC36" i="1"/>
  <c r="AB36" i="1"/>
  <c r="AC32" i="1"/>
  <c r="AC31" i="1"/>
  <c r="AC110" i="1"/>
  <c r="AE27" i="1"/>
  <c r="AE23" i="1"/>
  <c r="AB14" i="1"/>
  <c r="AB60" i="1"/>
  <c r="AC135" i="1"/>
  <c r="AC129" i="1"/>
  <c r="AC127" i="1"/>
  <c r="AB126" i="1"/>
  <c r="AB133" i="1"/>
  <c r="AA131" i="1"/>
  <c r="AE130" i="1"/>
  <c r="AE129" i="1"/>
  <c r="AE128" i="1"/>
  <c r="AD124" i="1"/>
  <c r="AD120" i="1"/>
  <c r="AC132" i="1"/>
  <c r="AC123" i="1"/>
  <c r="AE122" i="1"/>
  <c r="AE121" i="1"/>
  <c r="AD118" i="1"/>
  <c r="AD113" i="1"/>
  <c r="AE112" i="1"/>
  <c r="AE111" i="1"/>
  <c r="AE110" i="1"/>
  <c r="AE109" i="1"/>
  <c r="AA121" i="1"/>
  <c r="AB121" i="1"/>
  <c r="AA105" i="1"/>
  <c r="AD105" i="1"/>
  <c r="AE117" i="1"/>
  <c r="AC117" i="1"/>
  <c r="AC115" i="1"/>
  <c r="AA115" i="1"/>
  <c r="AB115" i="1"/>
  <c r="AA97" i="1"/>
  <c r="AA124" i="1"/>
  <c r="AB113" i="1"/>
  <c r="AB32" i="1"/>
  <c r="AA32" i="1"/>
  <c r="AA60" i="1"/>
  <c r="AA48" i="1"/>
  <c r="AD134" i="1"/>
  <c r="AA134" i="1"/>
  <c r="AC128" i="1"/>
  <c r="AC126" i="1"/>
  <c r="AA133" i="1"/>
  <c r="AE131" i="1"/>
  <c r="AB132" i="1"/>
  <c r="AA132" i="1"/>
  <c r="AC114" i="1"/>
  <c r="AB119" i="1"/>
  <c r="AE119" i="1"/>
  <c r="AD119" i="1"/>
  <c r="AA113" i="1"/>
  <c r="AB122" i="1"/>
  <c r="AA122" i="1"/>
  <c r="AD121" i="1"/>
  <c r="AA125" i="1"/>
  <c r="AD125" i="1"/>
  <c r="AE105" i="1"/>
  <c r="AA117" i="1"/>
  <c r="AC116" i="1"/>
  <c r="AB116" i="1"/>
  <c r="AA116" i="1"/>
  <c r="AD115" i="1"/>
  <c r="AA101" i="1"/>
  <c r="AD101" i="1"/>
  <c r="AC98" i="1"/>
  <c r="AE97" i="1"/>
  <c r="AA93" i="1"/>
  <c r="AD93" i="1"/>
  <c r="AE90" i="1"/>
  <c r="AD89" i="1"/>
  <c r="AD88" i="1"/>
  <c r="AD87" i="1"/>
  <c r="AD86" i="1"/>
  <c r="AD85" i="1"/>
  <c r="AD84" i="1"/>
  <c r="AE102" i="1"/>
  <c r="AA98" i="1"/>
  <c r="AD98" i="1"/>
  <c r="AE94" i="1"/>
  <c r="AA70" i="1"/>
  <c r="AC69" i="1"/>
  <c r="AA68" i="1"/>
  <c r="AC67" i="1"/>
  <c r="AA137" i="1"/>
  <c r="AD131" i="1"/>
  <c r="AA129" i="1"/>
  <c r="AA128" i="1"/>
  <c r="AA123" i="1"/>
  <c r="AC68" i="1"/>
  <c r="AC62" i="1"/>
  <c r="AC58" i="1"/>
  <c r="AA43" i="1"/>
  <c r="AD68" i="1"/>
  <c r="AD53" i="1"/>
  <c r="AC53" i="1"/>
  <c r="AE137" i="1"/>
  <c r="AC65" i="1"/>
  <c r="AC63" i="1"/>
  <c r="AC61" i="1"/>
  <c r="AC59" i="1"/>
  <c r="AC57" i="1"/>
  <c r="AC55" i="1"/>
  <c r="AC51" i="1"/>
  <c r="AA50" i="1"/>
  <c r="AC49" i="1"/>
  <c r="AC47" i="1"/>
  <c r="AC45" i="1"/>
  <c r="AC43" i="1"/>
  <c r="AC41" i="1"/>
  <c r="AC103" i="1"/>
  <c r="AA103" i="1"/>
  <c r="AD103" i="1"/>
  <c r="AE92" i="1"/>
  <c r="AD70" i="1"/>
  <c r="AD66" i="1"/>
  <c r="AD62" i="1"/>
  <c r="AD58" i="1"/>
  <c r="AD54" i="1"/>
  <c r="AD48" i="1"/>
  <c r="AD44" i="1"/>
  <c r="AB108" i="1"/>
  <c r="AA31" i="1"/>
  <c r="AC111" i="1"/>
  <c r="AA36" i="1"/>
  <c r="AA40" i="1"/>
  <c r="AD17" i="1"/>
  <c r="AC119" i="1"/>
  <c r="AC112" i="1"/>
  <c r="AC101" i="1"/>
  <c r="AB68" i="1"/>
  <c r="AB64" i="1"/>
  <c r="AB62" i="1"/>
  <c r="AB58" i="1"/>
  <c r="AB50" i="1"/>
  <c r="AB48" i="1"/>
  <c r="AB42" i="1"/>
  <c r="AB31" i="1"/>
  <c r="AB27" i="1"/>
  <c r="AB23" i="1"/>
  <c r="AB17" i="1"/>
  <c r="AB112" i="1"/>
  <c r="AE42" i="1"/>
  <c r="AA64" i="1"/>
  <c r="AA56" i="1"/>
  <c r="AB52" i="1"/>
  <c r="AA130" i="1"/>
  <c r="AA118" i="1"/>
  <c r="AE123" i="1"/>
  <c r="AD123" i="1"/>
  <c r="AD117" i="1"/>
  <c r="AC48" i="1"/>
  <c r="AD64" i="1"/>
  <c r="AD60" i="1"/>
  <c r="AD56" i="1"/>
  <c r="AD50" i="1"/>
  <c r="AD46" i="1"/>
  <c r="AD42" i="1"/>
  <c r="AD108" i="1"/>
  <c r="AE108" i="1"/>
  <c r="AC99" i="1"/>
  <c r="AD99" i="1"/>
  <c r="AA95" i="1"/>
  <c r="AD95" i="1"/>
  <c r="AB82" i="1"/>
  <c r="AB78" i="1"/>
  <c r="AB74" i="1"/>
  <c r="AD35" i="1"/>
  <c r="AD38" i="1"/>
  <c r="AA91" i="1"/>
  <c r="AD91" i="1"/>
  <c r="AC81" i="1"/>
  <c r="AA77" i="1"/>
  <c r="AA73" i="1"/>
  <c r="AC37" i="1"/>
  <c r="AC29" i="1"/>
  <c r="AC27" i="1"/>
  <c r="AC25" i="1"/>
  <c r="AC23" i="1"/>
  <c r="AD21" i="1"/>
  <c r="AC21" i="1"/>
  <c r="AC19" i="1"/>
  <c r="AC17" i="1"/>
  <c r="AC15" i="1"/>
  <c r="AC38" i="1"/>
  <c r="AC75" i="1"/>
  <c r="AB131" i="1"/>
  <c r="AB128" i="1"/>
  <c r="AA126" i="1"/>
  <c r="AC109" i="1"/>
  <c r="AB101" i="1"/>
  <c r="AE127" i="1"/>
  <c r="AB89" i="1"/>
  <c r="AD52" i="1"/>
  <c r="AB93" i="1"/>
  <c r="AC122" i="1"/>
  <c r="AC121" i="1"/>
  <c r="AB105" i="1"/>
  <c r="AB135" i="1"/>
  <c r="AA135" i="1"/>
  <c r="AE78" i="1"/>
  <c r="AD74" i="1"/>
  <c r="AD80" i="1"/>
  <c r="AB71" i="1"/>
  <c r="AB43" i="1"/>
  <c r="AB39" i="1"/>
  <c r="AD23" i="1"/>
  <c r="AA69" i="1"/>
  <c r="AE43" i="1"/>
  <c r="AB92" i="1"/>
  <c r="AD29" i="1"/>
  <c r="AD18" i="1"/>
  <c r="AE17" i="1"/>
  <c r="AE14" i="1"/>
  <c r="AA67" i="1"/>
  <c r="AB65" i="1"/>
  <c r="AB59" i="1"/>
  <c r="AB49" i="1"/>
  <c r="AA42" i="1"/>
  <c r="AE32" i="1"/>
  <c r="AB88" i="1"/>
  <c r="AD30" i="1"/>
  <c r="AA47" i="1"/>
  <c r="AB38" i="1"/>
  <c r="AE120" i="1"/>
  <c r="AB120" i="1"/>
  <c r="AA120" i="1"/>
  <c r="AB51" i="1"/>
  <c r="AD26" i="1"/>
  <c r="AE76" i="1"/>
  <c r="AA57" i="1"/>
  <c r="AC113" i="1"/>
  <c r="AB130" i="1"/>
  <c r="AA136" i="1"/>
  <c r="AB70" i="1"/>
  <c r="AA58" i="1"/>
  <c r="AB30" i="1"/>
  <c r="AD28" i="1"/>
  <c r="AA27" i="1"/>
  <c r="AC106" i="1"/>
  <c r="AE71" i="1"/>
  <c r="AB21" i="1"/>
  <c r="AB102" i="1"/>
  <c r="AA41" i="1"/>
  <c r="AA22" i="1"/>
  <c r="AA19" i="1"/>
  <c r="AA35" i="1"/>
  <c r="AB118" i="1"/>
  <c r="AB44" i="1"/>
  <c r="AD97" i="1"/>
  <c r="AA90" i="1"/>
  <c r="AA102" i="1"/>
  <c r="AD102" i="1"/>
  <c r="AA94" i="1"/>
  <c r="AD94" i="1"/>
  <c r="AA92" i="1"/>
  <c r="AD92" i="1"/>
  <c r="AD69" i="1"/>
  <c r="AD65" i="1"/>
  <c r="AD61" i="1"/>
  <c r="AD57" i="1"/>
  <c r="AD51" i="1"/>
  <c r="AD47" i="1"/>
  <c r="AD43" i="1"/>
  <c r="AC107" i="1"/>
  <c r="AA107" i="1"/>
  <c r="AD107" i="1"/>
  <c r="AE99" i="1"/>
  <c r="AC95" i="1"/>
  <c r="AE95" i="1"/>
  <c r="AD81" i="1"/>
  <c r="AA80" i="1"/>
  <c r="AD77" i="1"/>
  <c r="AA76" i="1"/>
  <c r="AD73" i="1"/>
  <c r="AA72" i="1"/>
  <c r="AE38" i="1"/>
  <c r="AA100" i="1"/>
  <c r="AD100" i="1"/>
  <c r="AC34" i="1"/>
  <c r="AE91" i="1"/>
  <c r="AA81" i="1"/>
  <c r="AC79" i="1"/>
  <c r="AB77" i="1"/>
  <c r="AB73" i="1"/>
  <c r="AC33" i="1"/>
  <c r="AD33" i="1"/>
  <c r="AA104" i="1"/>
  <c r="AE81" i="1"/>
  <c r="AE77" i="1"/>
  <c r="AD36" i="1"/>
  <c r="AD32" i="1"/>
  <c r="AC83" i="1"/>
  <c r="AA83" i="1"/>
  <c r="AB83" i="1"/>
  <c r="AA75" i="1"/>
  <c r="AD136" i="1"/>
  <c r="AB129" i="1"/>
  <c r="AB53" i="1"/>
  <c r="AE118" i="1"/>
  <c r="AE52" i="1"/>
  <c r="AE70" i="1"/>
  <c r="AE66" i="1"/>
  <c r="AC105" i="1"/>
  <c r="AE60" i="1"/>
  <c r="AE56" i="1"/>
  <c r="AE50" i="1"/>
  <c r="AE46" i="1"/>
  <c r="AE74" i="1"/>
  <c r="AE80" i="1"/>
  <c r="AB40" i="1"/>
  <c r="AD19" i="1"/>
  <c r="AE40" i="1"/>
  <c r="AA30" i="1"/>
  <c r="AB29" i="1"/>
  <c r="AA28" i="1"/>
  <c r="AD22" i="1"/>
  <c r="AE21" i="1"/>
  <c r="AA14" i="1"/>
  <c r="AE18" i="1"/>
  <c r="AE16" i="1"/>
  <c r="AB85" i="1"/>
  <c r="AC85" i="1"/>
  <c r="AE29" i="1"/>
  <c r="AE67" i="1"/>
  <c r="AE65" i="1"/>
  <c r="AA65" i="1"/>
  <c r="AE59" i="1"/>
  <c r="AA55" i="1"/>
  <c r="AE49" i="1"/>
  <c r="AA45" i="1"/>
  <c r="AA29" i="1"/>
  <c r="AE28" i="1"/>
  <c r="AD14" i="1"/>
  <c r="AB47" i="1"/>
  <c r="AB61" i="1"/>
  <c r="AB26" i="1"/>
  <c r="AE26" i="1"/>
  <c r="AE51" i="1"/>
  <c r="AA24" i="1"/>
  <c r="AB57" i="1"/>
  <c r="AB94" i="1"/>
  <c r="AE31" i="1"/>
  <c r="AD137" i="1"/>
  <c r="AA23" i="1"/>
  <c r="AE114" i="1"/>
  <c r="AB66" i="1"/>
  <c r="AE19" i="1"/>
  <c r="AE15" i="1"/>
  <c r="AE69" i="1"/>
  <c r="AB35" i="1"/>
  <c r="AA18" i="1"/>
  <c r="AB15" i="1"/>
  <c r="AB54" i="1"/>
  <c r="AE44" i="1"/>
  <c r="AA15" i="1"/>
  <c r="AE33" i="1"/>
  <c r="AB75" i="1"/>
  <c r="AD126" i="1"/>
  <c r="AB124" i="1"/>
  <c r="AA53" i="1"/>
  <c r="AB127" i="1"/>
  <c r="AB114" i="1"/>
  <c r="AA114" i="1"/>
  <c r="AC93" i="1"/>
  <c r="AB134" i="1"/>
  <c r="AE116" i="1"/>
  <c r="AD135" i="1"/>
  <c r="AE115" i="1"/>
  <c r="AD82" i="1"/>
  <c r="AB86" i="1"/>
  <c r="AC86" i="1"/>
  <c r="AD72" i="1"/>
  <c r="AA63" i="1"/>
  <c r="AB41" i="1"/>
  <c r="AE36" i="1"/>
  <c r="AD31" i="1"/>
  <c r="AD15" i="1"/>
  <c r="AB87" i="1"/>
  <c r="AC87" i="1"/>
  <c r="AE41" i="1"/>
  <c r="AB34" i="1"/>
  <c r="AE22" i="1"/>
  <c r="AA21" i="1"/>
  <c r="AE20" i="1"/>
  <c r="AE30" i="1"/>
  <c r="AB28" i="1"/>
  <c r="AB55" i="1"/>
  <c r="AB45" i="1"/>
  <c r="AA44" i="1"/>
  <c r="AC88" i="1"/>
  <c r="AB84" i="1"/>
  <c r="AC84" i="1"/>
  <c r="AE47" i="1"/>
  <c r="AB25" i="1"/>
  <c r="AD25" i="1"/>
  <c r="AA25" i="1"/>
  <c r="AE61" i="1"/>
  <c r="AA26" i="1"/>
  <c r="AE57" i="1"/>
  <c r="AE125" i="1"/>
  <c r="AE124" i="1"/>
  <c r="AB109" i="1"/>
  <c r="AB136" i="1"/>
  <c r="AB97" i="1"/>
  <c r="AC137" i="1"/>
  <c r="AB106" i="1"/>
  <c r="AA66" i="1"/>
  <c r="AE63" i="1"/>
  <c r="AA39" i="1"/>
  <c r="AE25" i="1"/>
  <c r="AB22" i="1"/>
  <c r="AA46" i="1"/>
  <c r="AA20" i="1"/>
  <c r="AB18" i="1"/>
  <c r="AD16" i="1"/>
  <c r="AA16" i="1"/>
  <c r="AA54" i="1"/>
  <c r="AE107" i="1"/>
  <c r="AB99" i="1"/>
  <c r="AB95" i="1"/>
  <c r="AC82" i="1"/>
  <c r="AB80" i="1"/>
  <c r="AC78" i="1"/>
  <c r="AB76" i="1"/>
  <c r="AC74" i="1"/>
  <c r="AB72" i="1"/>
  <c r="AC39" i="1"/>
  <c r="AA37" i="1"/>
  <c r="AE34" i="1"/>
  <c r="AB100" i="1"/>
  <c r="AE100" i="1"/>
  <c r="AE37" i="1"/>
  <c r="AB96" i="1"/>
  <c r="AA96" i="1"/>
  <c r="AD96" i="1"/>
  <c r="AB91" i="1"/>
  <c r="AB81" i="1"/>
  <c r="AA79" i="1"/>
  <c r="AD37" i="1"/>
  <c r="AC104" i="1"/>
  <c r="AE104" i="1"/>
  <c r="AE73" i="1"/>
  <c r="AC40" i="1"/>
  <c r="AE39" i="1"/>
  <c r="AA38" i="1"/>
  <c r="AE35" i="1"/>
  <c r="AC30" i="1"/>
  <c r="AC28" i="1"/>
  <c r="AC26" i="1"/>
  <c r="AC24" i="1"/>
  <c r="AC22" i="1"/>
  <c r="AC20" i="1"/>
  <c r="AC18" i="1"/>
  <c r="AC16" i="1"/>
  <c r="AC14" i="1"/>
  <c r="AE53" i="1"/>
  <c r="AA52" i="1"/>
  <c r="AC136" i="1"/>
  <c r="AE134" i="1"/>
  <c r="AC131" i="1"/>
  <c r="AD133" i="1"/>
  <c r="AE133" i="1"/>
  <c r="AD130" i="1"/>
  <c r="AD129" i="1"/>
  <c r="AD128" i="1"/>
  <c r="AD132" i="1"/>
  <c r="AE132" i="1"/>
  <c r="AD114" i="1"/>
  <c r="AE113" i="1"/>
  <c r="AD112" i="1"/>
  <c r="AD111" i="1"/>
  <c r="AD110" i="1"/>
  <c r="AD109" i="1"/>
  <c r="AD122" i="1"/>
  <c r="AC125" i="1"/>
  <c r="AB125" i="1"/>
  <c r="AB117" i="1"/>
  <c r="AD116" i="1"/>
  <c r="AA106" i="1"/>
  <c r="AD106" i="1"/>
  <c r="AC102" i="1"/>
  <c r="AE101" i="1"/>
  <c r="AE93" i="1"/>
  <c r="AA89" i="1"/>
  <c r="AA88" i="1"/>
  <c r="AA87" i="1"/>
  <c r="AA86" i="1"/>
  <c r="AA85" i="1"/>
  <c r="AA84" i="1"/>
  <c r="AE98" i="1"/>
  <c r="AC94" i="1"/>
  <c r="AE103" i="1"/>
  <c r="AD71" i="1"/>
  <c r="AD67" i="1"/>
  <c r="AD63" i="1"/>
  <c r="AD59" i="1"/>
  <c r="AD55" i="1"/>
  <c r="AD49" i="1"/>
  <c r="AD45" i="1"/>
  <c r="AD41" i="1"/>
  <c r="AC108" i="1"/>
  <c r="AA108" i="1"/>
  <c r="AB107" i="1"/>
  <c r="AD83" i="1"/>
  <c r="AA82" i="1"/>
  <c r="AD79" i="1"/>
  <c r="AA78" i="1"/>
  <c r="AD75" i="1"/>
  <c r="AA74" i="1"/>
  <c r="AD39" i="1"/>
  <c r="AC35" i="1"/>
  <c r="AA33" i="1"/>
  <c r="AC96" i="1"/>
  <c r="AE96" i="1"/>
  <c r="AC91" i="1"/>
  <c r="AB79" i="1"/>
  <c r="AC77" i="1"/>
  <c r="AC73" i="1"/>
  <c r="AB104" i="1"/>
  <c r="AD104" i="1"/>
  <c r="AE83" i="1"/>
  <c r="AE79" i="1"/>
  <c r="AD40" i="1"/>
  <c r="AB37" i="1"/>
  <c r="AA34" i="1"/>
  <c r="AB33" i="1"/>
  <c r="AD34" i="1"/>
  <c r="AE126" i="1"/>
  <c r="AD127" i="1"/>
  <c r="AA127" i="1"/>
  <c r="AC134" i="1"/>
  <c r="AC97" i="1"/>
  <c r="AC89" i="1"/>
  <c r="AE68" i="1"/>
  <c r="AE64" i="1"/>
  <c r="AB90" i="1"/>
  <c r="AC90" i="1"/>
  <c r="AE62" i="1"/>
  <c r="AE58" i="1"/>
  <c r="AE54" i="1"/>
  <c r="AE48" i="1"/>
  <c r="AE135" i="1"/>
  <c r="AE82" i="1"/>
  <c r="AD78" i="1"/>
  <c r="AE72" i="1"/>
  <c r="AA71" i="1"/>
  <c r="AB63" i="1"/>
  <c r="AD27" i="1"/>
  <c r="AB69" i="1"/>
  <c r="AC92" i="1"/>
  <c r="AB20" i="1"/>
  <c r="AB67" i="1"/>
  <c r="AA59" i="1"/>
  <c r="AE55" i="1"/>
  <c r="AA49" i="1"/>
  <c r="AE45" i="1"/>
  <c r="AA17" i="1"/>
  <c r="AB16" i="1"/>
  <c r="AA61" i="1"/>
  <c r="AA51" i="1"/>
  <c r="AD24" i="1"/>
  <c r="AB24" i="1"/>
  <c r="AD76" i="1"/>
  <c r="AA119" i="1"/>
  <c r="AB123" i="1"/>
  <c r="AB111" i="1"/>
  <c r="AE136" i="1"/>
  <c r="AE24" i="1"/>
  <c r="AA62" i="1"/>
  <c r="AB56" i="1"/>
  <c r="AB98" i="1"/>
  <c r="AB19" i="1"/>
  <c r="AB46" i="1"/>
  <c r="AD20" i="1"/>
  <c r="AD12" i="1"/>
  <c r="AB13" i="1"/>
  <c r="AA12" i="1"/>
  <c r="AA11" i="1"/>
  <c r="AE11" i="1"/>
  <c r="AD11" i="1"/>
  <c r="AD13" i="1"/>
  <c r="AC12" i="1"/>
  <c r="AE13" i="1"/>
  <c r="AA13" i="1"/>
  <c r="AE12" i="1"/>
  <c r="AB12" i="1"/>
  <c r="AC13" i="1"/>
  <c r="AC11" i="1"/>
  <c r="AB11" i="1"/>
  <c r="AE10" i="1"/>
  <c r="AC10" i="1"/>
  <c r="AD10" i="1"/>
  <c r="AB10" i="1"/>
  <c r="AA10" i="1"/>
  <c r="C10" i="8"/>
  <c r="C7" i="8"/>
  <c r="C6" i="8"/>
  <c r="C9" i="8"/>
  <c r="C8" i="8"/>
  <c r="C5" i="8"/>
  <c r="L6" i="1" a="1"/>
  <c r="L6" i="1" s="1"/>
  <c r="F6" i="8"/>
  <c r="F10" i="8"/>
  <c r="F9" i="8"/>
  <c r="L7" i="1" a="1"/>
  <c r="L7" i="1" s="1"/>
  <c r="K6" i="1" a="1"/>
  <c r="K6" i="1" s="1"/>
  <c r="K7" i="1" a="1"/>
  <c r="K7" i="1" s="1"/>
  <c r="Z7" i="1" a="1"/>
  <c r="Z7" i="1" s="1"/>
  <c r="U7" i="1" a="1"/>
  <c r="U7" i="1" s="1"/>
  <c r="S7" i="1" a="1"/>
  <c r="S7" i="1" s="1"/>
  <c r="P6" i="1" a="1"/>
  <c r="P6" i="1" s="1"/>
  <c r="H7" i="1" a="1"/>
  <c r="H7" i="1" s="1"/>
  <c r="D9" i="8"/>
  <c r="D8" i="8"/>
  <c r="D7" i="8"/>
  <c r="G6" i="1" a="1"/>
  <c r="G6" i="1" s="1"/>
  <c r="G7" i="1" a="1"/>
  <c r="G7" i="1" s="1"/>
  <c r="G8" i="8"/>
  <c r="G5" i="8"/>
  <c r="G7" i="8"/>
  <c r="E9" i="8"/>
  <c r="E10" i="8"/>
  <c r="E7" i="8"/>
  <c r="E6" i="8"/>
  <c r="D10" i="8"/>
  <c r="G9" i="8"/>
  <c r="P7" i="1" a="1"/>
  <c r="P7" i="1" s="1"/>
  <c r="W7" i="1" a="1"/>
  <c r="W7" i="1" s="1"/>
  <c r="W6" i="1" a="1"/>
  <c r="W6" i="1" s="1"/>
  <c r="T7" i="1" a="1"/>
  <c r="T7" i="1" s="1"/>
  <c r="O7" i="1" a="1"/>
  <c r="O7" i="1" s="1"/>
  <c r="X7" i="1" a="1"/>
  <c r="X7" i="1" s="1"/>
  <c r="Y7" i="1" a="1"/>
  <c r="Y7" i="1" s="1"/>
  <c r="N7" i="1" a="1"/>
  <c r="N7" i="1" s="1"/>
  <c r="D5" i="8"/>
  <c r="X6" i="1" a="1"/>
  <c r="X6" i="1" s="1"/>
  <c r="G6" i="8"/>
  <c r="E8" i="8"/>
  <c r="Z6" i="1" a="1"/>
  <c r="Z6" i="1" s="1"/>
  <c r="F5" i="8"/>
  <c r="F8" i="8"/>
  <c r="O6" i="1" a="1"/>
  <c r="O6" i="1" s="1"/>
  <c r="I7" i="1" a="1"/>
  <c r="I7" i="1" s="1"/>
  <c r="H6" i="1" a="1"/>
  <c r="H6" i="1" s="1"/>
  <c r="G10" i="8"/>
  <c r="S6" i="1" a="1"/>
  <c r="S6" i="1" s="1"/>
  <c r="D6" i="8"/>
  <c r="T6" i="1" a="1"/>
  <c r="T6" i="1" s="1"/>
  <c r="E5" i="8"/>
  <c r="J6" i="1" a="1"/>
  <c r="J6" i="1" s="1"/>
  <c r="F7" i="8"/>
  <c r="J7" i="1" a="1"/>
  <c r="J7" i="1" s="1"/>
  <c r="M7" i="1" a="1"/>
  <c r="M7" i="1" s="1"/>
  <c r="N6" i="1" a="1"/>
  <c r="N6" i="1" s="1"/>
  <c r="R7" i="1" a="1"/>
  <c r="R7" i="1" s="1"/>
  <c r="Y6" i="1" a="1"/>
  <c r="Y6" i="1" s="1"/>
  <c r="Q6" i="1" a="1"/>
  <c r="Q6" i="1" s="1"/>
  <c r="U6" i="1" a="1"/>
  <c r="U6" i="1" s="1"/>
  <c r="R6" i="1" a="1"/>
  <c r="R6" i="1" s="1"/>
  <c r="I6" i="1" a="1"/>
  <c r="I6" i="1" s="1"/>
  <c r="V7" i="1" a="1"/>
  <c r="V7" i="1" s="1"/>
  <c r="V6" i="1" a="1"/>
  <c r="V6" i="1" s="1"/>
  <c r="Q7" i="1" a="1"/>
  <c r="Q7" i="1" s="1"/>
  <c r="M6" i="1" a="1"/>
  <c r="M6" i="1" s="1"/>
  <c r="AF91" i="1" l="1"/>
  <c r="AF21" i="1"/>
  <c r="AF10" i="1"/>
  <c r="AF15" i="1"/>
  <c r="AF19" i="1"/>
  <c r="AF89" i="1"/>
  <c r="AF61" i="1"/>
  <c r="AF70" i="1"/>
  <c r="AF127" i="1"/>
  <c r="AF25" i="1"/>
  <c r="AF86" i="1"/>
  <c r="AF37" i="1"/>
  <c r="AF113" i="1"/>
  <c r="AF128" i="1"/>
  <c r="AF55" i="1"/>
  <c r="AF115" i="1"/>
  <c r="AF68" i="1"/>
  <c r="AF126" i="1"/>
  <c r="AF29" i="1"/>
  <c r="AF135" i="1"/>
  <c r="AF56" i="1"/>
  <c r="AF105" i="1"/>
  <c r="AF66" i="1"/>
  <c r="AF63" i="1"/>
  <c r="AF90" i="1"/>
  <c r="AF67" i="1"/>
  <c r="AF59" i="1"/>
  <c r="AF62" i="1"/>
  <c r="AF64" i="1"/>
  <c r="AF41" i="1"/>
  <c r="AF42" i="1"/>
  <c r="AF45" i="1"/>
  <c r="AF50" i="1"/>
  <c r="AF58" i="1"/>
  <c r="AF60" i="1"/>
  <c r="AF84" i="1"/>
  <c r="AF114" i="1"/>
  <c r="AF23" i="1"/>
  <c r="AF48" i="1"/>
  <c r="AF18" i="1"/>
  <c r="AF57" i="1"/>
  <c r="AF76" i="1"/>
  <c r="AF44" i="1"/>
  <c r="AF120" i="1"/>
  <c r="AF26" i="1"/>
  <c r="AF28" i="1"/>
  <c r="AF46" i="1"/>
  <c r="AF24" i="1"/>
  <c r="AF87" i="1"/>
  <c r="AF47" i="1"/>
  <c r="AF125" i="1"/>
  <c r="AF117" i="1"/>
  <c r="AF11" i="1"/>
  <c r="AF54" i="1"/>
  <c r="AF30" i="1"/>
  <c r="AF99" i="1"/>
  <c r="AF49" i="1"/>
  <c r="AF75" i="1"/>
  <c r="AF13" i="1"/>
  <c r="AF17" i="1"/>
  <c r="AF27" i="1"/>
  <c r="AF36" i="1"/>
  <c r="AF73" i="1"/>
  <c r="AF38" i="1"/>
  <c r="AF39" i="1"/>
  <c r="AF83" i="1"/>
  <c r="AF96" i="1"/>
  <c r="AF78" i="1"/>
  <c r="AF69" i="1"/>
  <c r="AF123" i="1"/>
  <c r="AF121" i="1"/>
  <c r="AF118" i="1"/>
  <c r="AF124" i="1"/>
  <c r="AF72" i="1"/>
  <c r="AF101" i="1"/>
  <c r="AF92" i="1"/>
  <c r="AF31" i="1"/>
  <c r="AF43" i="1"/>
  <c r="AF112" i="1"/>
  <c r="AF131" i="1"/>
  <c r="AA5" i="1" a="1"/>
  <c r="AA5" i="1" s="1"/>
  <c r="AF14" i="1"/>
  <c r="AF16" i="1"/>
  <c r="AF20" i="1"/>
  <c r="AF22" i="1"/>
  <c r="AF35" i="1"/>
  <c r="AF40" i="1"/>
  <c r="AF104" i="1"/>
  <c r="AF77" i="1"/>
  <c r="AF88" i="1"/>
  <c r="AF109" i="1"/>
  <c r="AF129" i="1"/>
  <c r="AF100" i="1"/>
  <c r="AF65" i="1"/>
  <c r="AF102" i="1"/>
  <c r="AF98" i="1"/>
  <c r="AF110" i="1"/>
  <c r="AF133" i="1"/>
  <c r="AF134" i="1"/>
  <c r="AF32" i="1"/>
  <c r="AF79" i="1"/>
  <c r="AF81" i="1"/>
  <c r="AF34" i="1"/>
  <c r="AF82" i="1"/>
  <c r="AF80" i="1"/>
  <c r="AF95" i="1"/>
  <c r="AF107" i="1"/>
  <c r="AF108" i="1"/>
  <c r="AF51" i="1"/>
  <c r="AF71" i="1"/>
  <c r="AF103" i="1"/>
  <c r="AF85" i="1"/>
  <c r="AF106" i="1"/>
  <c r="AF116" i="1"/>
  <c r="AF122" i="1"/>
  <c r="AF119" i="1"/>
  <c r="AF136" i="1"/>
  <c r="AF74" i="1"/>
  <c r="AF33" i="1"/>
  <c r="AF94" i="1"/>
  <c r="AF97" i="1"/>
  <c r="AF111" i="1"/>
  <c r="AF137" i="1"/>
  <c r="AF93" i="1"/>
  <c r="AF132" i="1"/>
  <c r="AF130" i="1"/>
  <c r="AF12" i="1"/>
  <c r="AC7" i="1" a="1"/>
  <c r="AC7" i="1" s="1"/>
  <c r="AC5" i="1" a="1"/>
  <c r="AC5" i="1" s="1"/>
  <c r="AE5" i="1" a="1"/>
  <c r="AE5" i="1" s="1"/>
  <c r="AA4" i="1" a="1"/>
  <c r="AA4" i="1" s="1"/>
  <c r="AB6" i="1" a="1"/>
  <c r="AB6" i="1" s="1"/>
  <c r="AC4" i="1" a="1"/>
  <c r="AC4" i="1" s="1"/>
  <c r="AF53" i="1"/>
  <c r="AE4" i="1" a="1"/>
  <c r="AE4" i="1" s="1"/>
  <c r="AB7" i="1" a="1"/>
  <c r="AB7" i="1" s="1"/>
  <c r="AE6" i="1" a="1"/>
  <c r="AE6" i="1" s="1"/>
  <c r="AD6" i="1" a="1"/>
  <c r="AD6" i="1" s="1"/>
  <c r="AE7" i="1" a="1"/>
  <c r="AE7" i="1" s="1"/>
  <c r="AF52" i="1"/>
  <c r="AA7" i="1" a="1"/>
  <c r="AA7" i="1" s="1"/>
  <c r="AA6" i="1" a="1"/>
  <c r="AA6" i="1" s="1"/>
  <c r="AB4" i="1" a="1"/>
  <c r="AB4" i="1" s="1"/>
  <c r="AB5" i="1" a="1"/>
  <c r="AB5" i="1" s="1"/>
  <c r="AD7" i="1" a="1"/>
  <c r="AD7" i="1" s="1"/>
  <c r="AD4" i="1" a="1"/>
  <c r="AD4" i="1" s="1"/>
  <c r="AC6" i="1" a="1"/>
  <c r="AC6" i="1" s="1"/>
  <c r="AD5" i="1" a="1"/>
  <c r="AD5" i="1" s="1"/>
  <c r="AF6" i="1" l="1" a="1"/>
  <c r="AF6" i="1" s="1"/>
  <c r="AF7" i="1" a="1"/>
  <c r="AF7" i="1" s="1"/>
  <c r="AF5" i="1" a="1"/>
  <c r="AF5" i="1" s="1"/>
  <c r="AF4" i="1" a="1"/>
  <c r="AF4" i="1" s="1"/>
</calcChain>
</file>

<file path=xl/comments1.xml><?xml version="1.0" encoding="utf-8"?>
<comments xmlns="http://schemas.openxmlformats.org/spreadsheetml/2006/main">
  <authors>
    <author>Proprietaire</author>
  </authors>
  <commentList>
    <comment ref="A1" authorId="0">
      <text>
        <r>
          <rPr>
            <sz val="10"/>
            <color indexed="81"/>
            <rFont val="Tahoma"/>
            <family val="2"/>
          </rPr>
          <t>Dans cet onglet saisir uniquement la date et des notes éventuelles dans les cadres réservés</t>
        </r>
      </text>
    </comment>
  </commentList>
</comments>
</file>

<file path=xl/comments2.xml><?xml version="1.0" encoding="utf-8"?>
<comments xmlns="http://schemas.openxmlformats.org/spreadsheetml/2006/main">
  <authors>
    <author>Proprietaire</author>
  </authors>
  <commentList>
    <comment ref="A1" authorId="0">
      <text>
        <r>
          <rPr>
            <sz val="10"/>
            <color indexed="81"/>
            <rFont val="Tahoma"/>
            <family val="2"/>
          </rPr>
          <t>Dans cet onglet saisir uniquement la date et des notes éventuelles dans les cadres réservés</t>
        </r>
      </text>
    </comment>
  </commentList>
</comments>
</file>

<file path=xl/sharedStrings.xml><?xml version="1.0" encoding="utf-8"?>
<sst xmlns="http://schemas.openxmlformats.org/spreadsheetml/2006/main" count="851" uniqueCount="229">
  <si>
    <t>Externat</t>
  </si>
  <si>
    <t>Groupe</t>
  </si>
  <si>
    <t>Lancelot</t>
  </si>
  <si>
    <t>Bayard</t>
  </si>
  <si>
    <t>Duguesclin</t>
  </si>
  <si>
    <t>Prénom</t>
  </si>
  <si>
    <t>Nom</t>
  </si>
  <si>
    <t>Lu</t>
  </si>
  <si>
    <t>Ma</t>
  </si>
  <si>
    <t>Me</t>
  </si>
  <si>
    <t>Je</t>
  </si>
  <si>
    <t>Ve</t>
  </si>
  <si>
    <t xml:space="preserve">Total par animateur : </t>
  </si>
  <si>
    <t>BaseNoms</t>
  </si>
  <si>
    <t>Demi jour</t>
  </si>
  <si>
    <t>A1</t>
  </si>
  <si>
    <t>A2</t>
  </si>
  <si>
    <t>A3</t>
  </si>
  <si>
    <t>B1</t>
  </si>
  <si>
    <t>B2</t>
  </si>
  <si>
    <t>B3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</si>
  <si>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</si>
  <si>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</si>
  <si>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</si>
  <si>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</si>
  <si>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</si>
  <si>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</si>
  <si>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</si>
  <si>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</si>
  <si>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</si>
  <si>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</si>
  <si>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</si>
  <si>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</si>
  <si>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</si>
  <si>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</si>
  <si>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</si>
  <si>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</si>
  <si>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Matin</t>
  </si>
  <si>
    <t>Après-midi</t>
  </si>
  <si>
    <t>A10</t>
  </si>
  <si>
    <t>B10</t>
  </si>
  <si>
    <t>A9</t>
  </si>
  <si>
    <t>B9</t>
  </si>
  <si>
    <t>Paire</t>
  </si>
  <si>
    <t>Impaire</t>
  </si>
  <si>
    <t>AP</t>
  </si>
  <si>
    <t>Semaines paires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</si>
  <si>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</si>
  <si>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</si>
  <si>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</si>
  <si>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</si>
  <si>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</si>
  <si>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</si>
  <si>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</si>
  <si>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</si>
  <si>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</si>
  <si>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</si>
  <si>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</si>
  <si>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</si>
  <si>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</si>
  <si>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</si>
  <si>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</si>
  <si>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</si>
  <si>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</si>
  <si>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</si>
  <si>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</si>
  <si>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</si>
  <si>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</si>
  <si>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</si>
  <si>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</si>
  <si>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t>Activité principale</t>
  </si>
  <si>
    <t>Intergroupe :</t>
  </si>
  <si>
    <t>LUNDI</t>
  </si>
  <si>
    <t xml:space="preserve"> </t>
  </si>
  <si>
    <t>MARDI</t>
  </si>
  <si>
    <t>MERCREDI</t>
  </si>
  <si>
    <t>JEUDI</t>
  </si>
  <si>
    <t>VENDREDI</t>
  </si>
  <si>
    <t>au :</t>
  </si>
  <si>
    <t>Du :</t>
  </si>
  <si>
    <t>Lieu</t>
  </si>
  <si>
    <t>Animateur</t>
  </si>
  <si>
    <t>Prestation</t>
  </si>
  <si>
    <t>Semaine impaire</t>
  </si>
  <si>
    <t>Semaine 1, 3 ou 5 du roulement</t>
  </si>
  <si>
    <t>Légende des bandeaux :</t>
  </si>
  <si>
    <t>(Lieu)</t>
  </si>
  <si>
    <t>ou Écrits/prépa</t>
  </si>
  <si>
    <t>Activité proposée</t>
  </si>
  <si>
    <t>NOTES (semaine impaire)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</si>
  <si>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</si>
  <si>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</si>
  <si>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Projets d'activités 2015</t>
  </si>
  <si>
    <t>TOTAL semaine</t>
  </si>
  <si>
    <t>par personne</t>
  </si>
  <si>
    <t>TOTAL</t>
  </si>
  <si>
    <t xml:space="preserve">  - matin</t>
  </si>
  <si>
    <t xml:space="preserve">  - après midi</t>
  </si>
  <si>
    <t>X</t>
  </si>
  <si>
    <t xml:space="preserve">X </t>
  </si>
  <si>
    <t>BLA</t>
  </si>
  <si>
    <t>BOD</t>
  </si>
  <si>
    <t>De</t>
  </si>
  <si>
    <t>BOU</t>
  </si>
  <si>
    <t>Sa</t>
  </si>
  <si>
    <t>GRA</t>
  </si>
  <si>
    <t>Ro</t>
  </si>
  <si>
    <t>GUI</t>
  </si>
  <si>
    <t>LAM</t>
  </si>
  <si>
    <t>Ja</t>
  </si>
  <si>
    <t>OLL</t>
  </si>
  <si>
    <t>Pi</t>
  </si>
  <si>
    <t>PER</t>
  </si>
  <si>
    <t>Pa</t>
  </si>
  <si>
    <t>RIG</t>
  </si>
  <si>
    <t>Na</t>
  </si>
  <si>
    <t>DOS</t>
  </si>
  <si>
    <t>Jo</t>
  </si>
  <si>
    <t>GAR</t>
  </si>
  <si>
    <t>HOE</t>
  </si>
  <si>
    <t>Cl</t>
  </si>
  <si>
    <t>LAP</t>
  </si>
  <si>
    <t>Ph</t>
  </si>
  <si>
    <t>LAR</t>
  </si>
  <si>
    <t>An</t>
  </si>
  <si>
    <t>LED</t>
  </si>
  <si>
    <t>Ré</t>
  </si>
  <si>
    <t>MAR</t>
  </si>
  <si>
    <t>REM</t>
  </si>
  <si>
    <t>Yv</t>
  </si>
  <si>
    <t>SOU</t>
  </si>
  <si>
    <t>VAN</t>
  </si>
  <si>
    <t>VER</t>
  </si>
  <si>
    <t>Ch</t>
  </si>
  <si>
    <t/>
  </si>
  <si>
    <t>CES</t>
  </si>
  <si>
    <t>FOU</t>
  </si>
  <si>
    <t>Am</t>
  </si>
  <si>
    <t>GIR</t>
  </si>
  <si>
    <t>GOG</t>
  </si>
  <si>
    <t>LEG</t>
  </si>
  <si>
    <t>Re</t>
  </si>
  <si>
    <t>MAS</t>
  </si>
  <si>
    <t>La</t>
  </si>
  <si>
    <t>RAB</t>
  </si>
  <si>
    <t>Gu</t>
  </si>
  <si>
    <t>ROU</t>
  </si>
  <si>
    <t>Sy</t>
  </si>
  <si>
    <t>TRI</t>
  </si>
  <si>
    <t>Va</t>
  </si>
  <si>
    <t>VEN</t>
  </si>
  <si>
    <t>Bé</t>
  </si>
  <si>
    <t>Acc</t>
  </si>
  <si>
    <t>ZIT</t>
  </si>
  <si>
    <t>AUG</t>
  </si>
  <si>
    <t>BAR</t>
  </si>
  <si>
    <t>BAU</t>
  </si>
  <si>
    <t>BEL</t>
  </si>
  <si>
    <t>Gw</t>
  </si>
  <si>
    <t>BRE</t>
  </si>
  <si>
    <t>Ci</t>
  </si>
  <si>
    <t>CHA</t>
  </si>
  <si>
    <t>Ni</t>
  </si>
  <si>
    <t>COR</t>
  </si>
  <si>
    <t>Qu</t>
  </si>
  <si>
    <t>DAO</t>
  </si>
  <si>
    <t>Ah</t>
  </si>
  <si>
    <t>HAC</t>
  </si>
  <si>
    <t>Li</t>
  </si>
  <si>
    <t>HEU</t>
  </si>
  <si>
    <t>Au</t>
  </si>
  <si>
    <t>MOR</t>
  </si>
  <si>
    <t>St</t>
  </si>
  <si>
    <t>PAV</t>
  </si>
  <si>
    <t>PIC</t>
  </si>
  <si>
    <t>Fa</t>
  </si>
  <si>
    <t>RAY</t>
  </si>
  <si>
    <t>RIC</t>
  </si>
  <si>
    <t>BEN</t>
  </si>
  <si>
    <t>Gh</t>
  </si>
  <si>
    <t>BES</t>
  </si>
  <si>
    <t>BLO</t>
  </si>
  <si>
    <t>Ri</t>
  </si>
  <si>
    <t>COU</t>
  </si>
  <si>
    <t>Gé</t>
  </si>
  <si>
    <t>HER</t>
  </si>
  <si>
    <t>LAF</t>
  </si>
  <si>
    <t>LAN</t>
  </si>
  <si>
    <t>Ol</t>
  </si>
  <si>
    <t>Fr</t>
  </si>
  <si>
    <t>Al</t>
  </si>
  <si>
    <t>BLA Ma</t>
  </si>
  <si>
    <t>BOD De</t>
  </si>
  <si>
    <t>BOU Sa</t>
  </si>
  <si>
    <t>GRA Ro</t>
  </si>
  <si>
    <t>GUI De</t>
  </si>
  <si>
    <t>LAM Ja</t>
  </si>
  <si>
    <t>OLL Pi</t>
  </si>
  <si>
    <t>PER Pa</t>
  </si>
  <si>
    <t>RIG Na</t>
  </si>
  <si>
    <t>DOS Jo</t>
  </si>
  <si>
    <t>GAR Ja</t>
  </si>
  <si>
    <t>HOE Cl</t>
  </si>
  <si>
    <t>LAP Ph</t>
  </si>
  <si>
    <t>LAR An</t>
  </si>
  <si>
    <t>LED Ré</t>
  </si>
  <si>
    <t>MAR Jo</t>
  </si>
  <si>
    <t>REM Yv</t>
  </si>
  <si>
    <t>SOU Ja</t>
  </si>
  <si>
    <t>VAN Pa</t>
  </si>
  <si>
    <t>VER Ch</t>
  </si>
  <si>
    <t>FOU Am</t>
  </si>
  <si>
    <t>GIR An</t>
  </si>
  <si>
    <t>LEG Re</t>
  </si>
  <si>
    <t>ROU Sy</t>
  </si>
  <si>
    <t>TRI Va</t>
  </si>
  <si>
    <t>VEN Bé</t>
  </si>
  <si>
    <t>BEN Gh 0,5</t>
  </si>
  <si>
    <t>BES Ch 0,5</t>
  </si>
  <si>
    <t>BLO Pa 0,5</t>
  </si>
  <si>
    <t>BOU Ri 0,5</t>
  </si>
  <si>
    <t>GRA Gé 0,5</t>
  </si>
  <si>
    <t>LAN Ol 0,5</t>
  </si>
  <si>
    <t>DOS Jo 0,5</t>
  </si>
  <si>
    <t>LAP Ph 0,5</t>
  </si>
  <si>
    <t>LAR An 0,5</t>
  </si>
  <si>
    <t>MAR Jo 0,5</t>
  </si>
  <si>
    <t>REM Yv 0,5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</si>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</sst>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m\ yyyy"/>
    <numFmt numFmtId="165" formatCode="0.0"/>
    <numFmt numFmtId="166" formatCode="[=0]&quot;&quot;;General"/>
  </numFmts>
  <fonts count="3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b/>
      <sz val="9"/>
      <color indexed="9"/>
      <name val="Arial"/>
      <family val="2"/>
    </font>
    <font>
      <b/>
      <sz val="16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u/>
      <sz val="9"/>
      <color indexed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indexed="81"/>
      <name val="Tahoma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11"/>
      <color indexed="9"/>
      <name val="Arial"/>
      <family val="2"/>
    </font>
    <font>
      <sz val="16"/>
      <name val="Arial"/>
      <family val="2"/>
    </font>
    <font>
      <b/>
      <sz val="16"/>
      <color indexed="12"/>
      <name val="Arial"/>
      <family val="2"/>
    </font>
    <font>
      <sz val="1"/>
      <name val="Arial"/>
      <family val="2"/>
    </font>
    <font>
      <sz val="20"/>
      <color indexed="9"/>
      <name val="Arial"/>
      <family val="2"/>
    </font>
    <font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2"/>
      <color theme="0" tint="-4.9989318521683403E-2"/>
      <name val="Arial"/>
      <family val="2"/>
    </font>
    <font>
      <sz val="11"/>
      <color theme="0"/>
      <name val="Arial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26"/>
        <bgColor indexed="64"/>
      </patternFill>
    </fill>
    <fill>
      <patternFill patternType="gray0625">
        <bgColor indexed="26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9"/>
      </top>
      <bottom style="hair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hair">
        <color indexed="9"/>
      </bottom>
      <diagonal/>
    </border>
    <border>
      <left/>
      <right style="thin">
        <color indexed="9"/>
      </right>
      <top style="thin">
        <color indexed="9"/>
      </top>
      <bottom style="hair">
        <color indexed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9"/>
      </right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medium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medium">
        <color indexed="64"/>
      </left>
      <right style="thin">
        <color indexed="9"/>
      </right>
      <top/>
      <bottom/>
      <diagonal/>
    </border>
    <border>
      <left style="thin">
        <color indexed="9"/>
      </left>
      <right style="medium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9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9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9"/>
      </right>
      <top/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9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9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8"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horizontal="left" vertical="center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9" fillId="9" borderId="12" xfId="0" applyFont="1" applyFill="1" applyBorder="1" applyAlignment="1">
      <alignment horizontal="center" vertical="center" wrapText="1"/>
    </xf>
    <xf numFmtId="0" fontId="9" fillId="9" borderId="13" xfId="0" applyFont="1" applyFill="1" applyBorder="1" applyAlignment="1">
      <alignment horizontal="center" vertical="center" wrapText="1"/>
    </xf>
    <xf numFmtId="0" fontId="9" fillId="8" borderId="12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7" fillId="3" borderId="17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11" fillId="0" borderId="0" xfId="0" applyFont="1"/>
    <xf numFmtId="0" fontId="7" fillId="3" borderId="23" xfId="0" applyFont="1" applyFill="1" applyBorder="1" applyAlignment="1">
      <alignment horizontal="center" vertical="center" wrapText="1"/>
    </xf>
    <xf numFmtId="0" fontId="7" fillId="3" borderId="24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left"/>
    </xf>
    <xf numFmtId="0" fontId="9" fillId="0" borderId="26" xfId="0" applyFont="1" applyBorder="1" applyAlignment="1">
      <alignment horizontal="center"/>
    </xf>
    <xf numFmtId="0" fontId="0" fillId="0" borderId="28" xfId="0" applyBorder="1" applyAlignment="1"/>
    <xf numFmtId="0" fontId="4" fillId="0" borderId="29" xfId="0" applyFont="1" applyBorder="1" applyAlignment="1">
      <alignment horizontal="center" wrapText="1"/>
    </xf>
    <xf numFmtId="0" fontId="11" fillId="0" borderId="30" xfId="0" applyFont="1" applyBorder="1" applyAlignment="1">
      <alignment horizontal="left"/>
    </xf>
    <xf numFmtId="0" fontId="11" fillId="0" borderId="26" xfId="0" applyFont="1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8" fillId="3" borderId="35" xfId="0" applyFont="1" applyFill="1" applyBorder="1" applyAlignment="1">
      <alignment horizontal="centerContinuous" vertical="center"/>
    </xf>
    <xf numFmtId="0" fontId="9" fillId="11" borderId="11" xfId="0" applyFont="1" applyFill="1" applyBorder="1" applyAlignment="1">
      <alignment horizontal="center" vertical="center" wrapText="1"/>
    </xf>
    <xf numFmtId="0" fontId="9" fillId="11" borderId="12" xfId="0" applyFont="1" applyFill="1" applyBorder="1" applyAlignment="1">
      <alignment horizontal="center" vertical="center" wrapText="1"/>
    </xf>
    <xf numFmtId="0" fontId="9" fillId="11" borderId="13" xfId="0" applyFont="1" applyFill="1" applyBorder="1" applyAlignment="1">
      <alignment horizontal="center" vertical="center" wrapText="1"/>
    </xf>
    <xf numFmtId="0" fontId="8" fillId="3" borderId="38" xfId="0" applyFont="1" applyFill="1" applyBorder="1" applyAlignment="1">
      <alignment horizontal="centerContinuous" vertical="center"/>
    </xf>
    <xf numFmtId="0" fontId="19" fillId="3" borderId="39" xfId="0" applyFont="1" applyFill="1" applyBorder="1" applyAlignment="1">
      <alignment horizontal="centerContinuous" vertical="center"/>
    </xf>
    <xf numFmtId="0" fontId="19" fillId="3" borderId="35" xfId="0" applyFont="1" applyFill="1" applyBorder="1" applyAlignment="1">
      <alignment horizontal="centerContinuous" vertical="center"/>
    </xf>
    <xf numFmtId="0" fontId="19" fillId="3" borderId="40" xfId="0" applyFont="1" applyFill="1" applyBorder="1" applyAlignment="1">
      <alignment horizontal="centerContinuous" vertical="center"/>
    </xf>
    <xf numFmtId="0" fontId="20" fillId="2" borderId="41" xfId="0" applyFont="1" applyFill="1" applyBorder="1" applyAlignment="1">
      <alignment horizontal="centerContinuous" vertical="center"/>
    </xf>
    <xf numFmtId="0" fontId="20" fillId="2" borderId="1" xfId="0" applyFont="1" applyFill="1" applyBorder="1" applyAlignment="1">
      <alignment horizontal="centerContinuous" vertical="center"/>
    </xf>
    <xf numFmtId="0" fontId="20" fillId="2" borderId="42" xfId="0" applyFont="1" applyFill="1" applyBorder="1" applyAlignment="1">
      <alignment horizontal="centerContinuous" vertical="center"/>
    </xf>
    <xf numFmtId="0" fontId="20" fillId="4" borderId="41" xfId="0" applyFont="1" applyFill="1" applyBorder="1" applyAlignment="1">
      <alignment horizontal="centerContinuous" vertical="center"/>
    </xf>
    <xf numFmtId="0" fontId="20" fillId="4" borderId="1" xfId="0" applyFont="1" applyFill="1" applyBorder="1" applyAlignment="1">
      <alignment horizontal="centerContinuous" vertical="center"/>
    </xf>
    <xf numFmtId="0" fontId="20" fillId="4" borderId="42" xfId="0" applyFont="1" applyFill="1" applyBorder="1" applyAlignment="1">
      <alignment horizontal="centerContinuous" vertical="center"/>
    </xf>
    <xf numFmtId="0" fontId="20" fillId="5" borderId="41" xfId="0" applyFont="1" applyFill="1" applyBorder="1" applyAlignment="1">
      <alignment horizontal="centerContinuous" vertical="center"/>
    </xf>
    <xf numFmtId="0" fontId="20" fillId="5" borderId="1" xfId="0" applyFont="1" applyFill="1" applyBorder="1" applyAlignment="1">
      <alignment horizontal="centerContinuous" vertical="center"/>
    </xf>
    <xf numFmtId="0" fontId="20" fillId="5" borderId="42" xfId="0" applyFont="1" applyFill="1" applyBorder="1" applyAlignment="1">
      <alignment horizontal="centerContinuous" vertical="center"/>
    </xf>
    <xf numFmtId="0" fontId="20" fillId="6" borderId="41" xfId="0" applyFont="1" applyFill="1" applyBorder="1" applyAlignment="1">
      <alignment horizontal="centerContinuous" vertical="center"/>
    </xf>
    <xf numFmtId="0" fontId="20" fillId="6" borderId="1" xfId="0" applyFont="1" applyFill="1" applyBorder="1" applyAlignment="1">
      <alignment horizontal="centerContinuous" vertical="center"/>
    </xf>
    <xf numFmtId="0" fontId="20" fillId="6" borderId="42" xfId="0" applyFont="1" applyFill="1" applyBorder="1" applyAlignment="1">
      <alignment horizontal="centerContinuous" vertical="center"/>
    </xf>
    <xf numFmtId="0" fontId="21" fillId="0" borderId="0" xfId="0" applyFont="1" applyAlignment="1">
      <alignment vertical="center"/>
    </xf>
    <xf numFmtId="0" fontId="20" fillId="12" borderId="41" xfId="0" applyFont="1" applyFill="1" applyBorder="1" applyAlignment="1">
      <alignment horizontal="centerContinuous" vertical="center"/>
    </xf>
    <xf numFmtId="0" fontId="20" fillId="12" borderId="1" xfId="0" applyFont="1" applyFill="1" applyBorder="1" applyAlignment="1">
      <alignment horizontal="centerContinuous" vertical="center"/>
    </xf>
    <xf numFmtId="0" fontId="20" fillId="12" borderId="42" xfId="0" applyFont="1" applyFill="1" applyBorder="1" applyAlignment="1">
      <alignment horizontal="centerContinuous" vertical="center"/>
    </xf>
    <xf numFmtId="0" fontId="17" fillId="0" borderId="0" xfId="0" applyFont="1" applyAlignment="1">
      <alignment vertical="center"/>
    </xf>
    <xf numFmtId="0" fontId="18" fillId="3" borderId="43" xfId="0" applyFont="1" applyFill="1" applyBorder="1" applyAlignment="1">
      <alignment horizontal="center" vertical="top" wrapText="1"/>
    </xf>
    <xf numFmtId="0" fontId="18" fillId="3" borderId="44" xfId="0" applyFont="1" applyFill="1" applyBorder="1" applyAlignment="1">
      <alignment horizontal="center" vertical="top" wrapText="1"/>
    </xf>
    <xf numFmtId="0" fontId="18" fillId="3" borderId="45" xfId="0" applyFont="1" applyFill="1" applyBorder="1" applyAlignment="1">
      <alignment horizontal="center" vertical="top" wrapText="1"/>
    </xf>
    <xf numFmtId="0" fontId="16" fillId="3" borderId="47" xfId="0" applyFont="1" applyFill="1" applyBorder="1" applyAlignment="1">
      <alignment horizontal="center" vertical="center" wrapText="1"/>
    </xf>
    <xf numFmtId="0" fontId="16" fillId="3" borderId="48" xfId="0" applyFont="1" applyFill="1" applyBorder="1" applyAlignment="1">
      <alignment horizontal="center" vertical="center" wrapText="1"/>
    </xf>
    <xf numFmtId="0" fontId="18" fillId="3" borderId="50" xfId="0" applyFont="1" applyFill="1" applyBorder="1" applyAlignment="1">
      <alignment horizontal="center" vertical="top" wrapText="1"/>
    </xf>
    <xf numFmtId="0" fontId="11" fillId="0" borderId="51" xfId="0" applyFont="1" applyBorder="1" applyAlignment="1">
      <alignment horizontal="left"/>
    </xf>
    <xf numFmtId="0" fontId="0" fillId="0" borderId="20" xfId="0" applyBorder="1" applyAlignment="1"/>
    <xf numFmtId="0" fontId="4" fillId="0" borderId="52" xfId="0" applyFont="1" applyBorder="1" applyAlignment="1">
      <alignment horizontal="center" wrapText="1"/>
    </xf>
    <xf numFmtId="0" fontId="9" fillId="0" borderId="53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16" fillId="3" borderId="55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0" borderId="0" xfId="0" applyFont="1" applyAlignment="1">
      <alignment vertical="top"/>
    </xf>
    <xf numFmtId="0" fontId="24" fillId="3" borderId="56" xfId="0" applyFont="1" applyFill="1" applyBorder="1" applyAlignment="1">
      <alignment horizontal="centerContinuous" vertical="center"/>
    </xf>
    <xf numFmtId="0" fontId="24" fillId="3" borderId="57" xfId="0" applyFont="1" applyFill="1" applyBorder="1" applyAlignment="1">
      <alignment horizontal="centerContinuous" vertical="center"/>
    </xf>
    <xf numFmtId="0" fontId="25" fillId="3" borderId="57" xfId="0" applyFont="1" applyFill="1" applyBorder="1" applyAlignment="1">
      <alignment horizontal="centerContinuous" vertical="center"/>
    </xf>
    <xf numFmtId="0" fontId="25" fillId="3" borderId="58" xfId="0" applyFont="1" applyFill="1" applyBorder="1" applyAlignment="1">
      <alignment horizontal="centerContinuous" vertical="center"/>
    </xf>
    <xf numFmtId="0" fontId="25" fillId="0" borderId="0" xfId="0" applyFont="1" applyAlignment="1">
      <alignment vertical="center"/>
    </xf>
    <xf numFmtId="0" fontId="19" fillId="3" borderId="64" xfId="0" applyFont="1" applyFill="1" applyBorder="1" applyAlignment="1">
      <alignment horizontal="center" vertical="center" wrapText="1"/>
    </xf>
    <xf numFmtId="0" fontId="19" fillId="3" borderId="65" xfId="0" applyFont="1" applyFill="1" applyBorder="1" applyAlignment="1">
      <alignment horizontal="center" vertical="center" wrapText="1"/>
    </xf>
    <xf numFmtId="0" fontId="19" fillId="3" borderId="10" xfId="0" applyFont="1" applyFill="1" applyBorder="1" applyAlignment="1">
      <alignment horizontal="center" vertical="center" wrapText="1"/>
    </xf>
    <xf numFmtId="0" fontId="19" fillId="3" borderId="66" xfId="0" applyFont="1" applyFill="1" applyBorder="1" applyAlignment="1">
      <alignment horizontal="center" vertical="center" wrapText="1"/>
    </xf>
    <xf numFmtId="0" fontId="19" fillId="3" borderId="67" xfId="0" applyFont="1" applyFill="1" applyBorder="1" applyAlignment="1">
      <alignment horizontal="center" vertical="center" wrapText="1"/>
    </xf>
    <xf numFmtId="0" fontId="19" fillId="3" borderId="68" xfId="0" applyFont="1" applyFill="1" applyBorder="1" applyAlignment="1">
      <alignment horizontal="center" vertical="center" wrapText="1"/>
    </xf>
    <xf numFmtId="0" fontId="20" fillId="0" borderId="0" xfId="0" applyFont="1"/>
    <xf numFmtId="0" fontId="15" fillId="0" borderId="0" xfId="0" applyFont="1"/>
    <xf numFmtId="0" fontId="15" fillId="0" borderId="77" xfId="0" applyFont="1" applyBorder="1" applyAlignment="1">
      <alignment horizontal="centerContinuous"/>
    </xf>
    <xf numFmtId="0" fontId="15" fillId="9" borderId="77" xfId="0" applyFont="1" applyFill="1" applyBorder="1" applyAlignment="1">
      <alignment horizontal="centerContinuous"/>
    </xf>
    <xf numFmtId="0" fontId="15" fillId="9" borderId="78" xfId="0" applyFont="1" applyFill="1" applyBorder="1" applyAlignment="1">
      <alignment horizontal="centerContinuous"/>
    </xf>
    <xf numFmtId="0" fontId="11" fillId="0" borderId="79" xfId="0" applyFont="1" applyBorder="1" applyAlignment="1">
      <alignment horizontal="left"/>
    </xf>
    <xf numFmtId="0" fontId="11" fillId="0" borderId="80" xfId="0" applyFont="1" applyBorder="1" applyAlignment="1">
      <alignment horizontal="left"/>
    </xf>
    <xf numFmtId="0" fontId="11" fillId="0" borderId="82" xfId="0" applyFont="1" applyBorder="1" applyAlignment="1">
      <alignment horizontal="left"/>
    </xf>
    <xf numFmtId="0" fontId="2" fillId="13" borderId="20" xfId="0" applyFont="1" applyFill="1" applyBorder="1" applyAlignment="1">
      <alignment horizontal="center" vertical="center" wrapText="1"/>
    </xf>
    <xf numFmtId="0" fontId="2" fillId="13" borderId="21" xfId="0" applyFont="1" applyFill="1" applyBorder="1" applyAlignment="1">
      <alignment horizontal="center" vertical="center" wrapText="1"/>
    </xf>
    <xf numFmtId="0" fontId="2" fillId="13" borderId="22" xfId="0" applyFont="1" applyFill="1" applyBorder="1" applyAlignment="1">
      <alignment horizontal="center" vertical="center" wrapText="1"/>
    </xf>
    <xf numFmtId="0" fontId="2" fillId="13" borderId="31" xfId="0" applyFont="1" applyFill="1" applyBorder="1" applyAlignment="1">
      <alignment horizontal="center" vertical="center" wrapText="1"/>
    </xf>
    <xf numFmtId="0" fontId="7" fillId="3" borderId="83" xfId="0" applyFont="1" applyFill="1" applyBorder="1" applyAlignment="1">
      <alignment horizontal="center" vertical="center" wrapText="1"/>
    </xf>
    <xf numFmtId="0" fontId="7" fillId="3" borderId="84" xfId="0" applyFont="1" applyFill="1" applyBorder="1" applyAlignment="1">
      <alignment horizontal="center" vertical="center" wrapText="1"/>
    </xf>
    <xf numFmtId="0" fontId="16" fillId="3" borderId="85" xfId="0" applyFont="1" applyFill="1" applyBorder="1" applyAlignment="1">
      <alignment horizontal="center" vertical="center" wrapText="1"/>
    </xf>
    <xf numFmtId="0" fontId="9" fillId="0" borderId="20" xfId="0" applyFont="1" applyBorder="1" applyAlignment="1">
      <alignment horizontal="centerContinuous" vertical="center" wrapText="1"/>
    </xf>
    <xf numFmtId="0" fontId="9" fillId="0" borderId="52" xfId="0" applyFont="1" applyBorder="1" applyAlignment="1">
      <alignment horizontal="centerContinuous" vertical="center" wrapText="1"/>
    </xf>
    <xf numFmtId="0" fontId="9" fillId="0" borderId="88" xfId="0" applyFont="1" applyBorder="1" applyAlignment="1">
      <alignment horizontal="centerContinuous" vertical="center"/>
    </xf>
    <xf numFmtId="0" fontId="9" fillId="0" borderId="53" xfId="0" applyFont="1" applyBorder="1" applyAlignment="1">
      <alignment horizontal="centerContinuous"/>
    </xf>
    <xf numFmtId="0" fontId="14" fillId="3" borderId="89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17" fillId="0" borderId="33" xfId="0" applyFont="1" applyBorder="1" applyAlignment="1">
      <alignment vertical="center"/>
    </xf>
    <xf numFmtId="0" fontId="17" fillId="0" borderId="32" xfId="0" applyFont="1" applyBorder="1" applyAlignment="1">
      <alignment vertical="center"/>
    </xf>
    <xf numFmtId="0" fontId="17" fillId="0" borderId="91" xfId="0" applyFont="1" applyBorder="1" applyAlignment="1">
      <alignment vertical="center"/>
    </xf>
    <xf numFmtId="0" fontId="17" fillId="0" borderId="92" xfId="0" applyFont="1" applyBorder="1" applyAlignment="1">
      <alignment vertical="center"/>
    </xf>
    <xf numFmtId="0" fontId="17" fillId="0" borderId="27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0" fontId="17" fillId="0" borderId="33" xfId="0" applyFont="1" applyFill="1" applyBorder="1" applyAlignment="1">
      <alignment vertical="center"/>
    </xf>
    <xf numFmtId="0" fontId="17" fillId="0" borderId="32" xfId="0" applyFont="1" applyFill="1" applyBorder="1" applyAlignment="1">
      <alignment vertical="center"/>
    </xf>
    <xf numFmtId="0" fontId="17" fillId="0" borderId="91" xfId="0" applyFont="1" applyFill="1" applyBorder="1" applyAlignment="1">
      <alignment vertical="center"/>
    </xf>
    <xf numFmtId="0" fontId="17" fillId="0" borderId="92" xfId="0" applyFont="1" applyFill="1" applyBorder="1" applyAlignment="1">
      <alignment vertical="center"/>
    </xf>
    <xf numFmtId="0" fontId="17" fillId="0" borderId="93" xfId="0" applyFont="1" applyBorder="1" applyAlignment="1">
      <alignment vertical="center"/>
    </xf>
    <xf numFmtId="0" fontId="17" fillId="0" borderId="37" xfId="0" applyFont="1" applyBorder="1" applyAlignment="1">
      <alignment vertical="center"/>
    </xf>
    <xf numFmtId="0" fontId="17" fillId="0" borderId="94" xfId="0" applyFont="1" applyBorder="1" applyAlignment="1">
      <alignment vertical="center"/>
    </xf>
    <xf numFmtId="0" fontId="17" fillId="0" borderId="95" xfId="0" applyFont="1" applyBorder="1" applyAlignment="1">
      <alignment vertical="center"/>
    </xf>
    <xf numFmtId="0" fontId="17" fillId="0" borderId="93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94" xfId="0" applyFont="1" applyFill="1" applyBorder="1" applyAlignment="1">
      <alignment vertical="center"/>
    </xf>
    <xf numFmtId="0" fontId="17" fillId="0" borderId="95" xfId="0" applyFont="1" applyFill="1" applyBorder="1" applyAlignment="1">
      <alignment vertical="center"/>
    </xf>
    <xf numFmtId="0" fontId="19" fillId="3" borderId="41" xfId="0" applyFont="1" applyFill="1" applyBorder="1" applyAlignment="1">
      <alignment horizontal="centerContinuous" vertical="center"/>
    </xf>
    <xf numFmtId="0" fontId="19" fillId="3" borderId="1" xfId="0" applyFont="1" applyFill="1" applyBorder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Continuous" vertical="center"/>
    </xf>
    <xf numFmtId="0" fontId="19" fillId="3" borderId="42" xfId="0" applyFont="1" applyFill="1" applyBorder="1" applyAlignment="1">
      <alignment horizontal="centerContinuous" vertical="center"/>
    </xf>
    <xf numFmtId="0" fontId="20" fillId="2" borderId="1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0" fillId="4" borderId="1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/>
    </xf>
    <xf numFmtId="0" fontId="19" fillId="7" borderId="41" xfId="0" applyFont="1" applyFill="1" applyBorder="1" applyAlignment="1">
      <alignment horizontal="centerContinuous" vertical="center"/>
    </xf>
    <xf numFmtId="0" fontId="19" fillId="7" borderId="1" xfId="0" applyFont="1" applyFill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Continuous" vertical="center"/>
    </xf>
    <xf numFmtId="0" fontId="19" fillId="7" borderId="42" xfId="0" applyFont="1" applyFill="1" applyBorder="1" applyAlignment="1">
      <alignment horizontal="centerContinuous" vertical="center"/>
    </xf>
    <xf numFmtId="0" fontId="20" fillId="12" borderId="1" xfId="0" applyFont="1" applyFill="1" applyBorder="1" applyAlignment="1">
      <alignment horizontal="center" vertical="center"/>
    </xf>
    <xf numFmtId="0" fontId="21" fillId="12" borderId="1" xfId="0" applyFont="1" applyFill="1" applyBorder="1" applyAlignment="1">
      <alignment horizontal="center" vertical="center"/>
    </xf>
    <xf numFmtId="0" fontId="20" fillId="12" borderId="71" xfId="0" applyFont="1" applyFill="1" applyBorder="1" applyAlignment="1">
      <alignment horizontal="center" vertical="center"/>
    </xf>
    <xf numFmtId="0" fontId="21" fillId="12" borderId="71" xfId="0" applyFont="1" applyFill="1" applyBorder="1" applyAlignment="1">
      <alignment horizontal="center" vertical="center"/>
    </xf>
    <xf numFmtId="0" fontId="20" fillId="12" borderId="72" xfId="0" applyFont="1" applyFill="1" applyBorder="1" applyAlignment="1">
      <alignment horizontal="centerContinuous" vertical="center"/>
    </xf>
    <xf numFmtId="0" fontId="20" fillId="0" borderId="28" xfId="0" applyFont="1" applyFill="1" applyBorder="1" applyAlignment="1">
      <alignment vertical="center"/>
    </xf>
    <xf numFmtId="0" fontId="20" fillId="0" borderId="0" xfId="0" applyFont="1" applyFill="1" applyBorder="1" applyAlignment="1">
      <alignment vertical="center"/>
    </xf>
    <xf numFmtId="0" fontId="20" fillId="0" borderId="29" xfId="0" applyFont="1" applyFill="1" applyBorder="1" applyAlignment="1">
      <alignment vertical="center"/>
    </xf>
    <xf numFmtId="0" fontId="27" fillId="0" borderId="0" xfId="0" applyFont="1" applyAlignment="1">
      <alignment vertical="center"/>
    </xf>
    <xf numFmtId="0" fontId="15" fillId="0" borderId="59" xfId="0" applyFont="1" applyBorder="1" applyAlignment="1">
      <alignment horizontal="centerContinuous" vertical="center"/>
    </xf>
    <xf numFmtId="0" fontId="15" fillId="0" borderId="60" xfId="0" applyFont="1" applyBorder="1" applyAlignment="1">
      <alignment horizontal="centerContinuous" vertical="center"/>
    </xf>
    <xf numFmtId="0" fontId="15" fillId="0" borderId="61" xfId="0" applyFont="1" applyBorder="1" applyAlignment="1">
      <alignment horizontal="centerContinuous" vertical="center"/>
    </xf>
    <xf numFmtId="0" fontId="15" fillId="0" borderId="0" xfId="0" applyFont="1" applyAlignment="1">
      <alignment vertical="top"/>
    </xf>
    <xf numFmtId="0" fontId="15" fillId="0" borderId="0" xfId="0" applyFont="1" applyAlignment="1">
      <alignment horizontal="centerContinuous" vertical="top"/>
    </xf>
    <xf numFmtId="0" fontId="15" fillId="0" borderId="0" xfId="0" applyFont="1" applyBorder="1" applyAlignment="1">
      <alignment horizontal="centerContinuous" vertical="top"/>
    </xf>
    <xf numFmtId="0" fontId="15" fillId="0" borderId="0" xfId="0" applyFont="1" applyAlignment="1">
      <alignment horizontal="right" vertical="top"/>
    </xf>
    <xf numFmtId="0" fontId="15" fillId="0" borderId="0" xfId="0" applyFont="1" applyAlignment="1">
      <alignment horizontal="center" vertical="top"/>
    </xf>
    <xf numFmtId="0" fontId="3" fillId="0" borderId="0" xfId="0" applyFont="1" applyAlignment="1">
      <alignment vertical="center"/>
    </xf>
    <xf numFmtId="0" fontId="3" fillId="0" borderId="27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29" fillId="0" borderId="0" xfId="0" applyFont="1" applyAlignment="1">
      <alignment vertical="top"/>
    </xf>
    <xf numFmtId="0" fontId="21" fillId="0" borderId="33" xfId="0" applyFont="1" applyBorder="1" applyAlignment="1">
      <alignment vertical="center"/>
    </xf>
    <xf numFmtId="0" fontId="21" fillId="0" borderId="32" xfId="0" applyFont="1" applyBorder="1" applyAlignment="1">
      <alignment vertical="center"/>
    </xf>
    <xf numFmtId="0" fontId="21" fillId="0" borderId="91" xfId="0" applyFont="1" applyBorder="1" applyAlignment="1">
      <alignment vertical="center"/>
    </xf>
    <xf numFmtId="0" fontId="21" fillId="0" borderId="29" xfId="0" applyFont="1" applyBorder="1" applyAlignment="1">
      <alignment vertical="center"/>
    </xf>
    <xf numFmtId="0" fontId="21" fillId="0" borderId="28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right" vertical="center"/>
    </xf>
    <xf numFmtId="0" fontId="21" fillId="0" borderId="29" xfId="0" applyFont="1" applyFill="1" applyBorder="1" applyAlignment="1">
      <alignment vertical="center"/>
    </xf>
    <xf numFmtId="0" fontId="21" fillId="0" borderId="87" xfId="0" applyFont="1" applyBorder="1" applyAlignment="1">
      <alignment vertical="center"/>
    </xf>
    <xf numFmtId="0" fontId="21" fillId="0" borderId="21" xfId="0" applyFont="1" applyBorder="1" applyAlignment="1">
      <alignment vertical="center"/>
    </xf>
    <xf numFmtId="0" fontId="21" fillId="0" borderId="22" xfId="0" applyFont="1" applyBorder="1" applyAlignment="1">
      <alignment vertical="center"/>
    </xf>
    <xf numFmtId="0" fontId="21" fillId="0" borderId="52" xfId="0" applyFont="1" applyBorder="1" applyAlignment="1">
      <alignment vertical="center"/>
    </xf>
    <xf numFmtId="0" fontId="21" fillId="14" borderId="0" xfId="0" applyFont="1" applyFill="1" applyAlignment="1">
      <alignment vertical="center"/>
    </xf>
    <xf numFmtId="0" fontId="21" fillId="14" borderId="41" xfId="0" applyFont="1" applyFill="1" applyBorder="1" applyAlignment="1">
      <alignment vertical="center"/>
    </xf>
    <xf numFmtId="0" fontId="21" fillId="14" borderId="1" xfId="0" applyFont="1" applyFill="1" applyBorder="1" applyAlignment="1">
      <alignment vertical="center"/>
    </xf>
    <xf numFmtId="0" fontId="21" fillId="14" borderId="42" xfId="0" applyFont="1" applyFill="1" applyBorder="1" applyAlignment="1">
      <alignment vertical="center"/>
    </xf>
    <xf numFmtId="0" fontId="20" fillId="0" borderId="0" xfId="0" applyFont="1" applyAlignment="1">
      <alignment vertical="center"/>
    </xf>
    <xf numFmtId="0" fontId="20" fillId="0" borderId="69" xfId="0" applyFont="1" applyBorder="1" applyAlignment="1">
      <alignment horizontal="center" vertical="center"/>
    </xf>
    <xf numFmtId="0" fontId="20" fillId="0" borderId="71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Continuous" vertical="center"/>
    </xf>
    <xf numFmtId="0" fontId="20" fillId="0" borderId="42" xfId="0" applyFont="1" applyBorder="1" applyAlignment="1">
      <alignment horizontal="centerContinuous" vertical="center"/>
    </xf>
    <xf numFmtId="0" fontId="20" fillId="0" borderId="97" xfId="0" applyFont="1" applyFill="1" applyBorder="1" applyAlignment="1">
      <alignment horizontal="left" vertical="center"/>
    </xf>
    <xf numFmtId="0" fontId="20" fillId="0" borderId="2" xfId="0" applyFont="1" applyFill="1" applyBorder="1" applyAlignment="1">
      <alignment horizontal="center" vertical="center"/>
    </xf>
    <xf numFmtId="0" fontId="20" fillId="0" borderId="96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19" fillId="13" borderId="41" xfId="0" applyFont="1" applyFill="1" applyBorder="1" applyAlignment="1">
      <alignment horizontal="centerContinuous" vertical="center"/>
    </xf>
    <xf numFmtId="0" fontId="19" fillId="13" borderId="1" xfId="0" applyFont="1" applyFill="1" applyBorder="1" applyAlignment="1">
      <alignment horizontal="center" vertical="center"/>
    </xf>
    <xf numFmtId="0" fontId="26" fillId="13" borderId="1" xfId="0" applyFont="1" applyFill="1" applyBorder="1" applyAlignment="1">
      <alignment horizontal="center" vertical="center"/>
    </xf>
    <xf numFmtId="0" fontId="19" fillId="13" borderId="1" xfId="0" applyFont="1" applyFill="1" applyBorder="1" applyAlignment="1">
      <alignment horizontal="centerContinuous" vertical="center"/>
    </xf>
    <xf numFmtId="0" fontId="19" fillId="13" borderId="42" xfId="0" applyFont="1" applyFill="1" applyBorder="1" applyAlignment="1">
      <alignment horizontal="centerContinuous" vertical="center"/>
    </xf>
    <xf numFmtId="0" fontId="24" fillId="13" borderId="59" xfId="0" applyFont="1" applyFill="1" applyBorder="1" applyAlignment="1">
      <alignment horizontal="centerContinuous" vertical="center"/>
    </xf>
    <xf numFmtId="0" fontId="24" fillId="13" borderId="60" xfId="0" applyFont="1" applyFill="1" applyBorder="1" applyAlignment="1">
      <alignment horizontal="centerContinuous" vertical="center"/>
    </xf>
    <xf numFmtId="0" fontId="30" fillId="13" borderId="60" xfId="0" applyFont="1" applyFill="1" applyBorder="1" applyAlignment="1">
      <alignment horizontal="centerContinuous" vertical="center"/>
    </xf>
    <xf numFmtId="0" fontId="30" fillId="13" borderId="61" xfId="0" applyFont="1" applyFill="1" applyBorder="1" applyAlignment="1">
      <alignment horizontal="centerContinuous" vertical="center"/>
    </xf>
    <xf numFmtId="0" fontId="19" fillId="13" borderId="69" xfId="0" applyFont="1" applyFill="1" applyBorder="1" applyAlignment="1">
      <alignment horizontal="center" vertical="center" wrapText="1"/>
    </xf>
    <xf numFmtId="0" fontId="19" fillId="13" borderId="70" xfId="0" applyFont="1" applyFill="1" applyBorder="1" applyAlignment="1">
      <alignment horizontal="center" vertical="center" wrapText="1"/>
    </xf>
    <xf numFmtId="0" fontId="19" fillId="13" borderId="71" xfId="0" applyFont="1" applyFill="1" applyBorder="1" applyAlignment="1">
      <alignment horizontal="center" vertical="center" wrapText="1"/>
    </xf>
    <xf numFmtId="0" fontId="19" fillId="13" borderId="72" xfId="0" applyFont="1" applyFill="1" applyBorder="1" applyAlignment="1">
      <alignment horizontal="center" vertical="center" wrapText="1"/>
    </xf>
    <xf numFmtId="0" fontId="19" fillId="13" borderId="73" xfId="0" applyFont="1" applyFill="1" applyBorder="1" applyAlignment="1">
      <alignment horizontal="center" vertical="center" wrapText="1"/>
    </xf>
    <xf numFmtId="0" fontId="16" fillId="13" borderId="92" xfId="0" applyFont="1" applyFill="1" applyBorder="1" applyAlignment="1">
      <alignment horizontal="center" vertical="center" wrapText="1"/>
    </xf>
    <xf numFmtId="0" fontId="14" fillId="13" borderId="90" xfId="0" applyFont="1" applyFill="1" applyBorder="1" applyAlignment="1">
      <alignment horizontal="center" vertical="center" wrapText="1"/>
    </xf>
    <xf numFmtId="0" fontId="16" fillId="13" borderId="20" xfId="0" applyFont="1" applyFill="1" applyBorder="1" applyAlignment="1">
      <alignment horizontal="center" vertical="center" wrapText="1"/>
    </xf>
    <xf numFmtId="0" fontId="16" fillId="13" borderId="21" xfId="0" applyFont="1" applyFill="1" applyBorder="1" applyAlignment="1">
      <alignment horizontal="center" vertical="center" wrapText="1"/>
    </xf>
    <xf numFmtId="0" fontId="16" fillId="13" borderId="86" xfId="0" applyFont="1" applyFill="1" applyBorder="1" applyAlignment="1">
      <alignment horizontal="center" vertical="center" wrapText="1"/>
    </xf>
    <xf numFmtId="0" fontId="18" fillId="13" borderId="14" xfId="0" applyFont="1" applyFill="1" applyBorder="1" applyAlignment="1">
      <alignment horizontal="center" vertical="top" wrapText="1"/>
    </xf>
    <xf numFmtId="0" fontId="18" fillId="13" borderId="74" xfId="0" applyFont="1" applyFill="1" applyBorder="1" applyAlignment="1">
      <alignment horizontal="center" vertical="top" wrapText="1"/>
    </xf>
    <xf numFmtId="0" fontId="18" fillId="13" borderId="2" xfId="0" applyFont="1" applyFill="1" applyBorder="1" applyAlignment="1">
      <alignment horizontal="center" vertical="top" wrapText="1"/>
    </xf>
    <xf numFmtId="0" fontId="18" fillId="13" borderId="16" xfId="0" applyFont="1" applyFill="1" applyBorder="1" applyAlignment="1">
      <alignment horizontal="center" vertical="top" wrapText="1"/>
    </xf>
    <xf numFmtId="0" fontId="16" fillId="13" borderId="33" xfId="0" applyFont="1" applyFill="1" applyBorder="1" applyAlignment="1">
      <alignment horizontal="center" vertical="center" wrapText="1"/>
    </xf>
    <xf numFmtId="0" fontId="16" fillId="13" borderId="0" xfId="0" applyFont="1" applyFill="1" applyBorder="1" applyAlignment="1">
      <alignment horizontal="center" vertical="center" wrapText="1"/>
    </xf>
    <xf numFmtId="0" fontId="16" fillId="13" borderId="29" xfId="0" applyFont="1" applyFill="1" applyBorder="1" applyAlignment="1">
      <alignment horizontal="center" vertical="center" wrapText="1"/>
    </xf>
    <xf numFmtId="0" fontId="16" fillId="13" borderId="52" xfId="0" applyFont="1" applyFill="1" applyBorder="1" applyAlignment="1">
      <alignment horizontal="center" vertical="center" wrapText="1"/>
    </xf>
    <xf numFmtId="165" fontId="5" fillId="0" borderId="98" xfId="0" applyNumberFormat="1" applyFont="1" applyBorder="1" applyAlignment="1">
      <alignment horizontal="center" vertical="center"/>
    </xf>
    <xf numFmtId="165" fontId="5" fillId="0" borderId="99" xfId="0" applyNumberFormat="1" applyFont="1" applyBorder="1" applyAlignment="1">
      <alignment horizontal="center" vertical="center"/>
    </xf>
    <xf numFmtId="165" fontId="5" fillId="0" borderId="100" xfId="0" applyNumberFormat="1" applyFont="1" applyBorder="1" applyAlignment="1">
      <alignment horizontal="center" vertical="center"/>
    </xf>
    <xf numFmtId="165" fontId="4" fillId="0" borderId="101" xfId="0" applyNumberFormat="1" applyFont="1" applyBorder="1" applyAlignment="1">
      <alignment horizontal="center" vertical="center"/>
    </xf>
    <xf numFmtId="165" fontId="5" fillId="9" borderId="69" xfId="0" applyNumberFormat="1" applyFont="1" applyFill="1" applyBorder="1" applyAlignment="1">
      <alignment horizontal="center" vertical="center"/>
    </xf>
    <xf numFmtId="165" fontId="5" fillId="9" borderId="71" xfId="0" applyNumberFormat="1" applyFont="1" applyFill="1" applyBorder="1" applyAlignment="1">
      <alignment horizontal="center" vertical="center"/>
    </xf>
    <xf numFmtId="165" fontId="5" fillId="9" borderId="72" xfId="0" applyNumberFormat="1" applyFont="1" applyFill="1" applyBorder="1" applyAlignment="1">
      <alignment horizontal="center" vertical="center"/>
    </xf>
    <xf numFmtId="165" fontId="4" fillId="9" borderId="102" xfId="0" applyNumberFormat="1" applyFont="1" applyFill="1" applyBorder="1" applyAlignment="1">
      <alignment horizontal="center" vertical="center"/>
    </xf>
    <xf numFmtId="165" fontId="4" fillId="0" borderId="102" xfId="0" applyNumberFormat="1" applyFont="1" applyBorder="1" applyAlignment="1">
      <alignment horizontal="center" vertical="center"/>
    </xf>
    <xf numFmtId="165" fontId="4" fillId="9" borderId="103" xfId="0" applyNumberFormat="1" applyFont="1" applyFill="1" applyBorder="1" applyAlignment="1">
      <alignment horizontal="center" vertical="center"/>
    </xf>
    <xf numFmtId="0" fontId="9" fillId="11" borderId="104" xfId="0" applyFont="1" applyFill="1" applyBorder="1" applyAlignment="1">
      <alignment horizontal="center" vertical="center" wrapText="1"/>
    </xf>
    <xf numFmtId="0" fontId="10" fillId="3" borderId="46" xfId="0" applyFont="1" applyFill="1" applyBorder="1" applyAlignment="1">
      <alignment horizontal="center" vertical="center" wrapText="1"/>
    </xf>
    <xf numFmtId="0" fontId="9" fillId="11" borderId="46" xfId="0" applyFont="1" applyFill="1" applyBorder="1" applyAlignment="1">
      <alignment horizontal="center" vertical="center" wrapText="1"/>
    </xf>
    <xf numFmtId="0" fontId="9" fillId="11" borderId="44" xfId="0" applyFont="1" applyFill="1" applyBorder="1" applyAlignment="1">
      <alignment horizontal="center" vertical="center" wrapText="1"/>
    </xf>
    <xf numFmtId="0" fontId="9" fillId="11" borderId="76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textRotation="90" wrapText="1"/>
    </xf>
    <xf numFmtId="0" fontId="10" fillId="13" borderId="8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>
      <alignment horizontal="center" vertical="center" wrapText="1"/>
    </xf>
    <xf numFmtId="0" fontId="10" fillId="13" borderId="9" xfId="0" applyFont="1" applyFill="1" applyBorder="1" applyAlignment="1">
      <alignment horizontal="center" vertical="center" wrapText="1"/>
    </xf>
    <xf numFmtId="0" fontId="10" fillId="13" borderId="12" xfId="0" applyFont="1" applyFill="1" applyBorder="1" applyAlignment="1">
      <alignment horizontal="center" vertical="center" wrapText="1"/>
    </xf>
    <xf numFmtId="0" fontId="7" fillId="13" borderId="14" xfId="0" applyFont="1" applyFill="1" applyBorder="1" applyAlignment="1">
      <alignment horizontal="center" vertical="center" textRotation="90" wrapText="1"/>
    </xf>
    <xf numFmtId="0" fontId="7" fillId="13" borderId="15" xfId="0" applyFont="1" applyFill="1" applyBorder="1" applyAlignment="1">
      <alignment horizontal="center" vertical="center" textRotation="90" wrapText="1"/>
    </xf>
    <xf numFmtId="0" fontId="7" fillId="13" borderId="16" xfId="0" applyFont="1" applyFill="1" applyBorder="1" applyAlignment="1">
      <alignment horizontal="center" vertical="center" textRotation="90" wrapText="1"/>
    </xf>
    <xf numFmtId="0" fontId="21" fillId="0" borderId="33" xfId="0" quotePrefix="1" applyFont="1" applyBorder="1" applyAlignment="1">
      <alignment vertical="center"/>
    </xf>
    <xf numFmtId="0" fontId="15" fillId="0" borderId="3" xfId="0" applyFont="1" applyBorder="1" applyAlignment="1"/>
    <xf numFmtId="0" fontId="15" fillId="0" borderId="52" xfId="0" applyFont="1" applyBorder="1" applyAlignment="1"/>
    <xf numFmtId="0" fontId="32" fillId="0" borderId="1" xfId="0" applyFont="1" applyBorder="1" applyAlignment="1">
      <alignment vertical="center"/>
    </xf>
    <xf numFmtId="166" fontId="9" fillId="0" borderId="105" xfId="0" applyNumberFormat="1" applyFont="1" applyBorder="1" applyAlignment="1" applyProtection="1">
      <alignment horizontal="center" vertical="center"/>
    </xf>
    <xf numFmtId="0" fontId="11" fillId="0" borderId="4" xfId="0" applyFont="1" applyFill="1" applyBorder="1" applyAlignment="1">
      <alignment horizontal="left"/>
    </xf>
    <xf numFmtId="0" fontId="11" fillId="0" borderId="81" xfId="0" applyFont="1" applyFill="1" applyBorder="1" applyAlignment="1">
      <alignment horizontal="left"/>
    </xf>
    <xf numFmtId="0" fontId="4" fillId="0" borderId="2" xfId="0" quotePrefix="1" applyFont="1" applyBorder="1" applyAlignment="1">
      <alignment horizontal="right" vertical="center"/>
    </xf>
    <xf numFmtId="0" fontId="4" fillId="0" borderId="3" xfId="0" quotePrefix="1" applyFont="1" applyBorder="1" applyAlignment="1">
      <alignment horizontal="right" vertical="center"/>
    </xf>
    <xf numFmtId="166" fontId="9" fillId="0" borderId="106" xfId="0" applyNumberFormat="1" applyFont="1" applyBorder="1" applyAlignment="1" applyProtection="1">
      <alignment horizontal="center" vertical="center"/>
    </xf>
    <xf numFmtId="166" fontId="9" fillId="0" borderId="107" xfId="0" applyNumberFormat="1" applyFont="1" applyBorder="1" applyAlignment="1" applyProtection="1">
      <alignment horizontal="center" vertical="center"/>
    </xf>
    <xf numFmtId="166" fontId="9" fillId="0" borderId="108" xfId="0" applyNumberFormat="1" applyFont="1" applyBorder="1" applyAlignment="1" applyProtection="1">
      <alignment horizontal="center" vertical="center"/>
    </xf>
    <xf numFmtId="166" fontId="9" fillId="0" borderId="109" xfId="0" applyNumberFormat="1" applyFont="1" applyBorder="1" applyAlignment="1" applyProtection="1">
      <alignment horizontal="center" vertical="center"/>
    </xf>
    <xf numFmtId="166" fontId="9" fillId="0" borderId="110" xfId="0" applyNumberFormat="1" applyFont="1" applyBorder="1" applyAlignment="1" applyProtection="1">
      <alignment horizontal="center" vertical="center"/>
    </xf>
    <xf numFmtId="166" fontId="9" fillId="0" borderId="111" xfId="0" applyNumberFormat="1" applyFont="1" applyBorder="1" applyAlignment="1" applyProtection="1">
      <alignment horizontal="center" vertical="center"/>
    </xf>
    <xf numFmtId="166" fontId="9" fillId="0" borderId="112" xfId="0" applyNumberFormat="1" applyFont="1" applyBorder="1" applyAlignment="1" applyProtection="1">
      <alignment horizontal="center" vertical="center"/>
    </xf>
    <xf numFmtId="166" fontId="9" fillId="0" borderId="113" xfId="0" applyNumberFormat="1" applyFont="1" applyBorder="1" applyAlignment="1" applyProtection="1">
      <alignment horizontal="center" vertical="center"/>
    </xf>
    <xf numFmtId="166" fontId="9" fillId="0" borderId="114" xfId="0" applyNumberFormat="1" applyFont="1" applyBorder="1" applyAlignment="1" applyProtection="1">
      <alignment horizontal="center" vertical="center"/>
    </xf>
    <xf numFmtId="166" fontId="9" fillId="0" borderId="115" xfId="0" applyNumberFormat="1" applyFont="1" applyBorder="1" applyAlignment="1" applyProtection="1">
      <alignment horizontal="center" vertical="center"/>
    </xf>
    <xf numFmtId="166" fontId="9" fillId="0" borderId="116" xfId="0" applyNumberFormat="1" applyFont="1" applyBorder="1" applyAlignment="1" applyProtection="1">
      <alignment horizontal="center" vertical="center"/>
    </xf>
    <xf numFmtId="0" fontId="34" fillId="15" borderId="33" xfId="0" quotePrefix="1" applyFont="1" applyFill="1" applyBorder="1" applyAlignment="1">
      <alignment vertical="center"/>
    </xf>
    <xf numFmtId="164" fontId="15" fillId="0" borderId="0" xfId="0" applyNumberFormat="1" applyFont="1" applyBorder="1" applyAlignment="1">
      <alignment horizontal="center" vertical="top"/>
    </xf>
    <xf numFmtId="0" fontId="16" fillId="3" borderId="85" xfId="0" applyFont="1" applyFill="1" applyBorder="1" applyAlignment="1">
      <alignment horizontal="center" vertical="center" wrapText="1"/>
    </xf>
    <xf numFmtId="0" fontId="5" fillId="0" borderId="34" xfId="0" applyFont="1" applyBorder="1" applyProtection="1">
      <protection locked="0"/>
    </xf>
    <xf numFmtId="0" fontId="5" fillId="0" borderId="32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3" fillId="0" borderId="27" xfId="0" applyFont="1" applyBorder="1" applyProtection="1">
      <protection locked="0"/>
    </xf>
    <xf numFmtId="0" fontId="3" fillId="0" borderId="27" xfId="0" applyFont="1" applyFill="1" applyBorder="1" applyProtection="1">
      <protection locked="0"/>
    </xf>
    <xf numFmtId="0" fontId="5" fillId="0" borderId="21" xfId="0" applyFont="1" applyFill="1" applyBorder="1" applyProtection="1">
      <protection locked="0"/>
    </xf>
    <xf numFmtId="14" fontId="3" fillId="0" borderId="3" xfId="0" applyNumberFormat="1" applyFont="1" applyFill="1" applyBorder="1" applyAlignment="1" applyProtection="1">
      <alignment horizontal="left"/>
      <protection locked="0"/>
    </xf>
    <xf numFmtId="14" fontId="3" fillId="0" borderId="3" xfId="0" applyNumberFormat="1" applyFont="1" applyFill="1" applyBorder="1" applyAlignment="1" applyProtection="1">
      <protection locked="0"/>
    </xf>
    <xf numFmtId="0" fontId="5" fillId="0" borderId="0" xfId="0" applyFont="1" applyFill="1" applyBorder="1" applyProtection="1">
      <protection locked="0"/>
    </xf>
    <xf numFmtId="14" fontId="5" fillId="0" borderId="3" xfId="0" applyNumberFormat="1" applyFont="1" applyFill="1" applyBorder="1" applyAlignment="1" applyProtection="1">
      <alignment horizontal="left"/>
      <protection locked="0"/>
    </xf>
    <xf numFmtId="14" fontId="5" fillId="0" borderId="3" xfId="0" applyNumberFormat="1" applyFont="1" applyFill="1" applyBorder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15" borderId="0" xfId="0" applyFont="1" applyFill="1" applyBorder="1" applyProtection="1">
      <protection locked="0"/>
    </xf>
    <xf numFmtId="0" fontId="5" fillId="0" borderId="32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5" fillId="0" borderId="3" xfId="0" applyFont="1" applyFill="1" applyBorder="1" applyProtection="1">
      <protection locked="0"/>
    </xf>
    <xf numFmtId="0" fontId="1" fillId="0" borderId="3" xfId="0" applyFont="1" applyFill="1" applyBorder="1" applyProtection="1">
      <protection locked="0"/>
    </xf>
    <xf numFmtId="0" fontId="5" fillId="0" borderId="92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5" fillId="0" borderId="15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2" xfId="0" applyFont="1" applyFill="1" applyBorder="1" applyProtection="1">
      <protection locked="0"/>
    </xf>
    <xf numFmtId="0" fontId="5" fillId="0" borderId="37" xfId="0" applyFont="1" applyFill="1" applyBorder="1" applyProtection="1">
      <protection locked="0"/>
    </xf>
    <xf numFmtId="14" fontId="5" fillId="0" borderId="36" xfId="0" applyNumberFormat="1" applyFont="1" applyFill="1" applyBorder="1" applyAlignment="1" applyProtection="1">
      <alignment horizontal="left"/>
      <protection locked="0"/>
    </xf>
    <xf numFmtId="14" fontId="5" fillId="0" borderId="36" xfId="0" applyNumberFormat="1" applyFont="1" applyFill="1" applyBorder="1" applyAlignment="1" applyProtection="1">
      <protection locked="0"/>
    </xf>
    <xf numFmtId="0" fontId="5" fillId="0" borderId="32" xfId="0" applyFont="1" applyBorder="1" applyProtection="1">
      <protection hidden="1"/>
    </xf>
    <xf numFmtId="0" fontId="5" fillId="0" borderId="0" xfId="0" applyFont="1" applyBorder="1" applyProtection="1">
      <protection hidden="1"/>
    </xf>
    <xf numFmtId="0" fontId="5" fillId="0" borderId="21" xfId="0" applyFont="1" applyFill="1" applyBorder="1" applyProtection="1">
      <protection hidden="1"/>
    </xf>
    <xf numFmtId="0" fontId="5" fillId="0" borderId="0" xfId="0" applyFont="1" applyFill="1" applyBorder="1" applyProtection="1">
      <protection hidden="1"/>
    </xf>
    <xf numFmtId="14" fontId="1" fillId="0" borderId="3" xfId="0" applyNumberFormat="1" applyFont="1" applyFill="1" applyBorder="1" applyAlignment="1" applyProtection="1">
      <alignment horizontal="left"/>
      <protection locked="0"/>
    </xf>
    <xf numFmtId="0" fontId="2" fillId="0" borderId="75" xfId="0" applyFont="1" applyFill="1" applyBorder="1" applyAlignment="1">
      <alignment horizontal="center" vertical="center" textRotation="90" wrapText="1"/>
    </xf>
    <xf numFmtId="0" fontId="4" fillId="0" borderId="16" xfId="0" applyFont="1" applyBorder="1"/>
    <xf numFmtId="0" fontId="2" fillId="0" borderId="93" xfId="0" applyFont="1" applyFill="1" applyBorder="1" applyAlignment="1">
      <alignment horizontal="center" vertical="center" textRotation="90" wrapText="1"/>
    </xf>
    <xf numFmtId="0" fontId="2" fillId="0" borderId="37" xfId="0" applyFont="1" applyFill="1" applyBorder="1" applyAlignment="1">
      <alignment horizontal="center" vertical="center" textRotation="90" wrapText="1"/>
    </xf>
    <xf numFmtId="0" fontId="2" fillId="0" borderId="94" xfId="0" applyFont="1" applyFill="1" applyBorder="1" applyAlignment="1">
      <alignment horizontal="center" vertical="center" textRotation="90" wrapText="1"/>
    </xf>
    <xf numFmtId="0" fontId="9" fillId="0" borderId="118" xfId="0" applyFont="1" applyFill="1" applyBorder="1" applyAlignment="1">
      <alignment horizontal="center" vertical="center" wrapText="1"/>
    </xf>
    <xf numFmtId="0" fontId="8" fillId="3" borderId="62" xfId="0" applyFont="1" applyFill="1" applyBorder="1" applyAlignment="1">
      <alignment horizontal="center" vertical="center" wrapText="1"/>
    </xf>
    <xf numFmtId="0" fontId="0" fillId="0" borderId="27" xfId="0" applyBorder="1" applyAlignment="1">
      <alignment wrapText="1"/>
    </xf>
    <xf numFmtId="0" fontId="0" fillId="0" borderId="63" xfId="0" applyBorder="1" applyAlignment="1">
      <alignment wrapText="1"/>
    </xf>
    <xf numFmtId="0" fontId="8" fillId="3" borderId="39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7" fillId="13" borderId="28" xfId="0" applyFont="1" applyFill="1" applyBorder="1" applyAlignment="1">
      <alignment horizontal="center" vertical="center" wrapText="1"/>
    </xf>
    <xf numFmtId="0" fontId="7" fillId="13" borderId="0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8" fillId="13" borderId="59" xfId="0" applyFont="1" applyFill="1" applyBorder="1" applyAlignment="1">
      <alignment horizontal="center" vertical="center" wrapText="1"/>
    </xf>
    <xf numFmtId="0" fontId="31" fillId="13" borderId="60" xfId="0" applyFont="1" applyFill="1" applyBorder="1" applyAlignment="1">
      <alignment wrapText="1"/>
    </xf>
    <xf numFmtId="0" fontId="31" fillId="13" borderId="61" xfId="0" applyFont="1" applyFill="1" applyBorder="1" applyAlignment="1">
      <alignment wrapText="1"/>
    </xf>
    <xf numFmtId="0" fontId="8" fillId="13" borderId="4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8" fillId="13" borderId="42" xfId="0" applyFont="1" applyFill="1" applyBorder="1" applyAlignment="1">
      <alignment horizontal="center" vertical="center"/>
    </xf>
    <xf numFmtId="0" fontId="4" fillId="0" borderId="59" xfId="0" applyFont="1" applyFill="1" applyBorder="1" applyAlignment="1">
      <alignment horizontal="center" vertical="center" wrapText="1"/>
    </xf>
    <xf numFmtId="0" fontId="0" fillId="0" borderId="60" xfId="0" applyBorder="1"/>
    <xf numFmtId="0" fontId="0" fillId="0" borderId="61" xfId="0" applyBorder="1"/>
    <xf numFmtId="0" fontId="4" fillId="0" borderId="4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0" fontId="4" fillId="10" borderId="74" xfId="0" applyFont="1" applyFill="1" applyBorder="1" applyAlignment="1">
      <alignment horizontal="center" vertical="center" wrapText="1"/>
    </xf>
    <xf numFmtId="0" fontId="4" fillId="10" borderId="86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33" fillId="16" borderId="1" xfId="0" applyFont="1" applyFill="1" applyBorder="1" applyAlignment="1">
      <alignment horizontal="center" vertical="center"/>
    </xf>
    <xf numFmtId="0" fontId="33" fillId="16" borderId="42" xfId="0" applyFont="1" applyFill="1" applyBorder="1" applyAlignment="1">
      <alignment horizontal="center" vertical="center"/>
    </xf>
    <xf numFmtId="0" fontId="13" fillId="0" borderId="74" xfId="0" applyFont="1" applyBorder="1" applyAlignment="1">
      <alignment horizontal="center" vertical="center" wrapText="1"/>
    </xf>
    <xf numFmtId="0" fontId="0" fillId="0" borderId="95" xfId="0" applyBorder="1" applyAlignment="1"/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16" fillId="13" borderId="14" xfId="0" applyFont="1" applyFill="1" applyBorder="1" applyAlignment="1">
      <alignment horizontal="center" vertical="center" wrapText="1"/>
    </xf>
    <xf numFmtId="0" fontId="16" fillId="13" borderId="87" xfId="0" applyFont="1" applyFill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 textRotation="90"/>
    </xf>
    <xf numFmtId="0" fontId="23" fillId="0" borderId="33" xfId="0" applyFont="1" applyBorder="1" applyAlignment="1">
      <alignment horizontal="center" vertical="center" textRotation="90"/>
    </xf>
    <xf numFmtId="0" fontId="9" fillId="0" borderId="97" xfId="0" applyFont="1" applyBorder="1" applyAlignment="1">
      <alignment horizontal="center" vertical="center" wrapText="1"/>
    </xf>
    <xf numFmtId="0" fontId="9" fillId="0" borderId="96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6" fillId="3" borderId="43" xfId="0" applyFont="1" applyFill="1" applyBorder="1" applyAlignment="1">
      <alignment horizontal="center" vertical="center" wrapText="1"/>
    </xf>
    <xf numFmtId="0" fontId="16" fillId="3" borderId="85" xfId="0" applyFont="1" applyFill="1" applyBorder="1" applyAlignment="1">
      <alignment horizontal="center" vertical="center" wrapText="1"/>
    </xf>
    <xf numFmtId="0" fontId="16" fillId="3" borderId="46" xfId="0" applyFont="1" applyFill="1" applyBorder="1" applyAlignment="1">
      <alignment horizontal="center" vertical="center" wrapText="1"/>
    </xf>
    <xf numFmtId="0" fontId="16" fillId="3" borderId="49" xfId="0" applyFont="1" applyFill="1" applyBorder="1" applyAlignment="1">
      <alignment horizontal="center" vertical="center" wrapText="1"/>
    </xf>
    <xf numFmtId="9" fontId="23" fillId="0" borderId="14" xfId="1" applyFont="1" applyBorder="1" applyAlignment="1">
      <alignment horizontal="center" vertical="center" textRotation="90"/>
    </xf>
    <xf numFmtId="9" fontId="23" fillId="0" borderId="33" xfId="1" applyFont="1" applyBorder="1" applyAlignment="1">
      <alignment horizontal="center" vertical="center" textRotation="90"/>
    </xf>
    <xf numFmtId="9" fontId="23" fillId="0" borderId="87" xfId="1" applyFont="1" applyBorder="1" applyAlignment="1">
      <alignment horizontal="center" vertical="center" textRotation="90"/>
    </xf>
    <xf numFmtId="0" fontId="9" fillId="0" borderId="117" xfId="0" applyFont="1" applyBorder="1" applyAlignment="1">
      <alignment horizontal="center" vertical="center" wrapText="1"/>
    </xf>
    <xf numFmtId="0" fontId="9" fillId="0" borderId="54" xfId="0" applyFont="1" applyBorder="1" applyAlignment="1">
      <alignment horizontal="center" vertical="center" wrapText="1"/>
    </xf>
    <xf numFmtId="0" fontId="9" fillId="0" borderId="62" xfId="0" applyFont="1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96" xfId="0" applyFont="1" applyBorder="1"/>
    <xf numFmtId="0" fontId="9" fillId="0" borderId="20" xfId="0" applyFont="1" applyBorder="1"/>
    <xf numFmtId="0" fontId="9" fillId="0" borderId="52" xfId="0" applyFont="1" applyBorder="1"/>
    <xf numFmtId="0" fontId="16" fillId="13" borderId="15" xfId="0" applyFont="1" applyFill="1" applyBorder="1" applyAlignment="1">
      <alignment horizontal="center" vertical="center" wrapText="1"/>
    </xf>
    <xf numFmtId="0" fontId="16" fillId="13" borderId="32" xfId="0" applyFont="1" applyFill="1" applyBorder="1" applyAlignment="1">
      <alignment horizontal="center" vertical="center" wrapText="1"/>
    </xf>
    <xf numFmtId="164" fontId="28" fillId="10" borderId="36" xfId="0" applyNumberFormat="1" applyFont="1" applyFill="1" applyBorder="1" applyAlignment="1">
      <alignment horizontal="center" vertical="top"/>
    </xf>
    <xf numFmtId="0" fontId="20" fillId="0" borderId="0" xfId="0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90"/>
    </xf>
    <xf numFmtId="164" fontId="15" fillId="0" borderId="0" xfId="0" applyNumberFormat="1" applyFont="1" applyBorder="1" applyAlignment="1">
      <alignment horizontal="center" vertical="top"/>
    </xf>
    <xf numFmtId="0" fontId="35" fillId="0" borderId="0" xfId="0" applyFont="1"/>
    <xf numFmtId="0" fontId="1" fillId="0" borderId="27" xfId="0" applyFont="1" applyBorder="1" applyAlignment="1" applyProtection="1">
      <alignment horizontal="left"/>
      <protection locked="0"/>
    </xf>
    <xf numFmtId="0" fontId="1" fillId="0" borderId="3" xfId="0" applyFont="1" applyFill="1" applyBorder="1" applyAlignment="1" applyProtection="1">
      <alignment horizontal="left"/>
      <protection locked="0"/>
    </xf>
  </cellXfs>
  <cellStyles count="2">
    <cellStyle name="Normal" xfId="0" builtinId="0"/>
    <cellStyle name="Pourcentage" xfId="1" builtinId="5"/>
  </cellStyles>
  <dxfs count="10"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161925</xdr:colOff>
      <xdr:row>7</xdr:row>
      <xdr:rowOff>219074</xdr:rowOff>
    </xdr:from>
    <xdr:to>
      <xdr:col>35</xdr:col>
      <xdr:colOff>352425</xdr:colOff>
      <xdr:row>25</xdr:row>
      <xdr:rowOff>9524</xdr:rowOff>
    </xdr:to>
    <xdr:sp macro="" textlink="">
      <xdr:nvSpPr>
        <xdr:cNvPr id="2" name="ZoneTexte 1"/>
        <xdr:cNvSpPr txBox="1"/>
      </xdr:nvSpPr>
      <xdr:spPr>
        <a:xfrm>
          <a:off x="8258175" y="2152649"/>
          <a:ext cx="4295775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Actuellement dans la</a:t>
          </a:r>
          <a:r>
            <a:rPr lang="fr-FR" sz="1100" baseline="0"/>
            <a:t> ligne 4 et 5, j'ai une formule  matricielle</a:t>
          </a:r>
        </a:p>
        <a:p>
          <a:endParaRPr lang="fr-FR" sz="1100" baseline="0"/>
        </a:p>
        <a:p>
          <a:r>
            <a:rPr lang="fr-FR" sz="1100" baseline="0"/>
            <a:t>{=SOMME(SI($A$10:$A$137="  M";SI(G10:G137&gt;0;G10:G137;0)))}</a:t>
          </a:r>
        </a:p>
        <a:p>
          <a:endParaRPr lang="fr-FR" sz="1100" baseline="0"/>
        </a:p>
        <a:p>
          <a:r>
            <a:rPr lang="fr-FR" sz="1100" baseline="0"/>
            <a:t>J'aimerai la rendre dynamique ,eu égard au nombre de ligne dans la colonne A à partir de $A$10</a:t>
          </a:r>
        </a:p>
        <a:p>
          <a:endParaRPr lang="fr-FR" sz="1100" baseline="0"/>
        </a:p>
        <a:p>
          <a:r>
            <a:rPr lang="fr-FR" sz="1100" baseline="0"/>
            <a:t>J'ai donc nommé une plage AMPM</a:t>
          </a:r>
        </a:p>
        <a:p>
          <a:r>
            <a:rPr lang="fr-FR" sz="1100" baseline="0"/>
            <a:t>=DECALER('Résidents à saisir - décompte'!$A$9;1;;NBVAL('Résidents à saisir - décompte'!$A$10:$A$200))</a:t>
          </a:r>
        </a:p>
        <a:p>
          <a:r>
            <a:rPr lang="fr-FR" sz="1100"/>
            <a:t>et j'ai fait la forme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=SOMMEPROD((AMPM=" M")*(DECALER(AMPM;;COLONNE())&lt;&gt;0))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cela bug,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vos retours.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AF461"/>
  <sheetViews>
    <sheetView showGridLines="0" tabSelected="1" zoomScaleNormal="100" workbookViewId="0">
      <pane xSplit="6" ySplit="9" topLeftCell="G113" activePane="bottomRight" state="frozen"/>
      <selection pane="topRight" activeCell="I1" sqref="I1"/>
      <selection pane="bottomLeft" activeCell="A10" sqref="A10"/>
      <selection pane="bottomRight" activeCell="G1" sqref="G1"/>
    </sheetView>
  </sheetViews>
  <sheetFormatPr baseColWidth="10" defaultColWidth="11.42578125" defaultRowHeight="12.75" zeroHeight="1" x14ac:dyDescent="0.2"/>
  <cols>
    <col min="1" max="1" width="4.28515625" style="19" customWidth="1"/>
    <col min="2" max="2" width="12.28515625" style="2" bestFit="1" customWidth="1"/>
    <col min="3" max="3" width="24.42578125" hidden="1" customWidth="1"/>
    <col min="4" max="4" width="21.28515625" hidden="1" customWidth="1"/>
    <col min="5" max="5" width="16.5703125" bestFit="1" customWidth="1"/>
    <col min="6" max="6" width="16.28515625" customWidth="1"/>
    <col min="7" max="9" width="3.5703125" customWidth="1"/>
    <col min="10" max="10" width="4.140625" customWidth="1"/>
    <col min="11" max="26" width="3.5703125" customWidth="1"/>
    <col min="27" max="31" width="4" customWidth="1"/>
    <col min="32" max="32" width="7.28515625" style="1" bestFit="1" customWidth="1"/>
    <col min="33" max="33" width="11.42578125" customWidth="1"/>
  </cols>
  <sheetData>
    <row r="1" spans="1:32" s="85" customFormat="1" ht="20.100000000000001" customHeight="1" thickBot="1" x14ac:dyDescent="0.35">
      <c r="A1" s="238" t="s">
        <v>92</v>
      </c>
      <c r="B1" s="238"/>
      <c r="C1" s="238"/>
      <c r="D1" s="238"/>
      <c r="E1" s="238"/>
      <c r="F1" s="239"/>
      <c r="G1" s="365" t="e">
        <f ca="1">SUMPRODUCT((AMPM="M")*(OFFSET(AMPM,,COLUMN())&lt;&gt;0))</f>
        <v>#VALUE!</v>
      </c>
      <c r="H1" s="86"/>
      <c r="I1" s="86"/>
      <c r="J1" s="86"/>
      <c r="K1" s="86"/>
      <c r="L1" s="86"/>
      <c r="M1" s="86"/>
      <c r="N1" s="86"/>
      <c r="O1" s="86"/>
      <c r="P1" s="86"/>
      <c r="R1" s="86"/>
      <c r="S1" s="86"/>
      <c r="T1" s="86"/>
      <c r="U1" s="86"/>
      <c r="V1" s="86"/>
      <c r="W1" s="86"/>
      <c r="X1" s="86"/>
      <c r="Y1" s="86"/>
      <c r="Z1" s="86"/>
      <c r="AA1" s="87"/>
      <c r="AB1" s="87"/>
      <c r="AC1" s="87"/>
      <c r="AD1" s="87"/>
      <c r="AE1" s="87"/>
      <c r="AF1" s="88"/>
    </row>
    <row r="2" spans="1:32" s="3" customFormat="1" ht="73.5" customHeight="1" x14ac:dyDescent="0.2">
      <c r="A2" s="18"/>
      <c r="B2" s="240">
        <v>0</v>
      </c>
      <c r="C2" s="4">
        <v>0</v>
      </c>
      <c r="D2" s="4"/>
      <c r="E2" s="18"/>
      <c r="F2" s="18"/>
      <c r="G2" s="298"/>
      <c r="H2" s="299"/>
      <c r="I2" s="299"/>
      <c r="J2" s="299"/>
      <c r="K2" s="300"/>
      <c r="L2" s="298"/>
      <c r="M2" s="299"/>
      <c r="N2" s="299"/>
      <c r="O2" s="299"/>
      <c r="P2" s="300"/>
      <c r="Q2" s="309"/>
      <c r="R2" s="310"/>
      <c r="S2" s="310"/>
      <c r="T2" s="310"/>
      <c r="U2" s="311"/>
      <c r="V2" s="309"/>
      <c r="W2" s="310"/>
      <c r="X2" s="310"/>
      <c r="Y2" s="310"/>
      <c r="Z2" s="311"/>
      <c r="AA2" s="315" t="s">
        <v>93</v>
      </c>
      <c r="AB2" s="316"/>
      <c r="AC2" s="316"/>
      <c r="AD2" s="316"/>
      <c r="AE2" s="316"/>
      <c r="AF2" s="317"/>
    </row>
    <row r="3" spans="1:32" s="3" customFormat="1" ht="26.25" customHeight="1" x14ac:dyDescent="0.2">
      <c r="A3" s="325" t="str">
        <f>IF(AND(C2=0,B2=1),"Semaines paires affichées",IF(AND(C2=1,B2=0),"Semaines impaires affichées",IF(AND(C2=0,B2=0),"Planning complet","Résultat par personne")))</f>
        <v>Planning complet</v>
      </c>
      <c r="B3" s="325"/>
      <c r="C3" s="325"/>
      <c r="D3" s="325"/>
      <c r="E3" s="325"/>
      <c r="F3" s="326"/>
      <c r="G3" s="301"/>
      <c r="H3" s="302"/>
      <c r="I3" s="302"/>
      <c r="J3" s="302"/>
      <c r="K3" s="303"/>
      <c r="L3" s="301"/>
      <c r="M3" s="302"/>
      <c r="N3" s="302"/>
      <c r="O3" s="302"/>
      <c r="P3" s="303"/>
      <c r="Q3" s="312"/>
      <c r="R3" s="313"/>
      <c r="S3" s="313"/>
      <c r="T3" s="313"/>
      <c r="U3" s="314"/>
      <c r="V3" s="312"/>
      <c r="W3" s="313"/>
      <c r="X3" s="313"/>
      <c r="Y3" s="313"/>
      <c r="Z3" s="314"/>
      <c r="AA3" s="318" t="s">
        <v>94</v>
      </c>
      <c r="AB3" s="319"/>
      <c r="AC3" s="319"/>
      <c r="AD3" s="319"/>
      <c r="AE3" s="319"/>
      <c r="AF3" s="320"/>
    </row>
    <row r="4" spans="1:32" s="3" customFormat="1" ht="14.1" customHeight="1" x14ac:dyDescent="0.2">
      <c r="A4" s="306" t="s">
        <v>12</v>
      </c>
      <c r="B4" s="306"/>
      <c r="C4" s="306"/>
      <c r="D4" s="306"/>
      <c r="E4" s="306"/>
      <c r="F4" s="244" t="s">
        <v>96</v>
      </c>
      <c r="G4" s="6">
        <f t="array" aca="1" ref="G4" ca="1">SUM(IF($A$10:$A$137="M",IF(G10:G137&gt;0,G10:G137,0)))</f>
        <v>8</v>
      </c>
      <c r="H4" s="6">
        <f t="array" aca="1" ref="H4" ca="1">SUM(IF($A$10:$A$137="M",IF(H10:H137&gt;0,H10:H137,0)))</f>
        <v>0</v>
      </c>
      <c r="I4" s="6">
        <f t="array" aca="1" ref="I4" ca="1">SUM(IF($A$10:$A$137="M",IF(I10:I137&gt;0,I10:I137,0)))</f>
        <v>9</v>
      </c>
      <c r="J4" s="6">
        <f t="array" aca="1" ref="J4" ca="1">SUM(IF($A$10:$A$137="M",IF(J10:J137&gt;0,J10:J137,0)))</f>
        <v>0</v>
      </c>
      <c r="K4" s="6">
        <f t="array" aca="1" ref="K4" ca="1">SUM(IF($A$10:$A$137="M",IF(K10:K137&gt;0,K10:K137,0)))</f>
        <v>0</v>
      </c>
      <c r="L4" s="6">
        <f t="array" aca="1" ref="L4" ca="1">SUM(IF($A$10:$A$137="M",IF(L10:L137&gt;0,L10:L137,0)))</f>
        <v>0</v>
      </c>
      <c r="M4" s="6">
        <f t="array" aca="1" ref="M4" ca="1">SUM(IF($A$10:$A$137="M",IF(M10:M137&gt;0,M10:M137,0)))</f>
        <v>0</v>
      </c>
      <c r="N4" s="6">
        <f t="array" aca="1" ref="N4" ca="1">SUM(IF($A$10:$A$137="M",IF(N10:N137&gt;0,N10:N137,0)))</f>
        <v>0</v>
      </c>
      <c r="O4" s="6">
        <f t="array" aca="1" ref="O4" ca="1">SUM(IF($A$10:$A$137="M",IF(O10:O137&gt;0,O10:O137,0)))</f>
        <v>0</v>
      </c>
      <c r="P4" s="6">
        <f t="array" aca="1" ref="P4" ca="1">SUM(IF($A$10:$A$137="M",IF(P10:P137&gt;0,P10:P137,0)))</f>
        <v>0</v>
      </c>
      <c r="Q4" s="6">
        <f t="array" aca="1" ref="Q4" ca="1">SUM(IF($A$10:$A$137="M",IF(Q10:Q137&gt;0,Q10:Q137,0)))</f>
        <v>13</v>
      </c>
      <c r="R4" s="6">
        <f t="array" aca="1" ref="R4" ca="1">SUM(IF($A$10:$A$137="M",IF(R10:R137&gt;0,R10:R137,0)))</f>
        <v>0</v>
      </c>
      <c r="S4" s="6">
        <f t="array" aca="1" ref="S4" ca="1">SUM(IF($A$10:$A$137="M",IF(S10:S137&gt;0,S10:S137,0)))</f>
        <v>0</v>
      </c>
      <c r="T4" s="6">
        <f t="array" aca="1" ref="T4" ca="1">SUM(IF($A$10:$A$137="M",IF(T10:T137&gt;0,T10:T137,0)))</f>
        <v>0</v>
      </c>
      <c r="U4" s="6">
        <f t="array" aca="1" ref="U4" ca="1">SUM(IF($A$10:$A$137="M",IF(U10:U137&gt;0,U10:U137,0)))</f>
        <v>0</v>
      </c>
      <c r="V4" s="6">
        <f t="array" aca="1" ref="V4" ca="1">SUM(IF($A$10:$A$137="M",IF(V10:V137&gt;0,V10:V137,0)))</f>
        <v>0</v>
      </c>
      <c r="W4" s="6">
        <f t="array" aca="1" ref="W4" ca="1">SUM(IF($A$10:$A$137="M",IF(W10:W137&gt;0,W10:W137,0)))</f>
        <v>5</v>
      </c>
      <c r="X4" s="6">
        <f t="array" aca="1" ref="X4" ca="1">SUM(IF($A$10:$A$137="M",IF(X10:X137&gt;0,X10:X137,0)))</f>
        <v>0</v>
      </c>
      <c r="Y4" s="6">
        <f t="array" aca="1" ref="Y4" ca="1">SUM(IF($A$10:$A$137="M",IF(Y10:Y137&gt;0,Y10:Y137,0)))</f>
        <v>0</v>
      </c>
      <c r="Z4" s="6">
        <f t="array" aca="1" ref="Z4" ca="1">SUM(IF($A$10:$A$137="M",IF(Z10:Z137&gt;0,Z10:Z137,0)))</f>
        <v>0</v>
      </c>
      <c r="AA4" s="9">
        <f t="array" aca="1" ref="AA4" ca="1">SUM(IF($A$10:$A$137="  M",IF(AA10:AA137&gt;0,AA10:AA137,0)))</f>
        <v>0</v>
      </c>
      <c r="AB4" s="10">
        <f t="array" aca="1" ref="AB4" ca="1">SUM(IF($A$10:$A$137="  M",IF(AB10:AB137&gt;0,AB10:AB137,0)))</f>
        <v>0</v>
      </c>
      <c r="AC4" s="10">
        <f t="array" aca="1" ref="AC4" ca="1">SUM(IF($A$10:$A$137="  M",IF(AC10:AC137&gt;0,AC10:AC137,0)))</f>
        <v>0</v>
      </c>
      <c r="AD4" s="10">
        <f t="array" aca="1" ref="AD4" ca="1">SUM(IF($A$10:$A$137="  M",IF(AD10:AD137&gt;0,AD10:AD137,0)))</f>
        <v>0</v>
      </c>
      <c r="AE4" s="11">
        <f t="array" aca="1" ref="AE4" ca="1">SUM(IF($A$10:$A$137="  M",IF(AE10:AE137&gt;0,AE10:AE137,0)))</f>
        <v>0</v>
      </c>
      <c r="AF4" s="11">
        <f t="array" aca="1" ref="AF4" ca="1">SUM(IF($A$10:$A$137="  M",IF(AF10:AF137&gt;0,AF10:AF137,0)))</f>
        <v>0</v>
      </c>
    </row>
    <row r="5" spans="1:32" s="3" customFormat="1" ht="19.5" customHeight="1" x14ac:dyDescent="0.2">
      <c r="A5" s="307"/>
      <c r="B5" s="307"/>
      <c r="C5" s="307"/>
      <c r="D5" s="307"/>
      <c r="E5" s="307"/>
      <c r="F5" s="245" t="s">
        <v>97</v>
      </c>
      <c r="G5" s="6">
        <f t="array" aca="1" ref="G5" ca="1">SUM(IF($A$10:$A$137="AP",IF(G10:G137&gt;0,G10:G137,0)))</f>
        <v>0</v>
      </c>
      <c r="H5" s="6">
        <f t="array" aca="1" ref="H5" ca="1">SUM(IF($A$10:$A$137="AP",IF(H10:H137&gt;0,H10:H137,0)))</f>
        <v>3</v>
      </c>
      <c r="I5" s="6">
        <f t="array" aca="1" ref="I5" ca="1">SUM(IF($A$10:$A$137="AP",IF(I10:I137&gt;0,I10:I137,0)))</f>
        <v>0</v>
      </c>
      <c r="J5" s="6">
        <f t="array" aca="1" ref="J5" ca="1">SUM(IF($A$10:$A$137="AP",IF(J10:J137&gt;0,J10:J137,0)))</f>
        <v>0</v>
      </c>
      <c r="K5" s="6">
        <f t="array" aca="1" ref="K5" ca="1">SUM(IF($A$10:$A$137="AP",IF(K10:K137&gt;0,K10:K137,0)))</f>
        <v>0</v>
      </c>
      <c r="L5" s="6">
        <f t="array" aca="1" ref="L5" ca="1">SUM(IF($A$10:$A$137="AP",IF(L10:L137&gt;0,L10:L137,0)))</f>
        <v>3</v>
      </c>
      <c r="M5" s="6">
        <f t="array" aca="1" ref="M5" ca="1">SUM(IF($A$10:$A$137="AP",IF(M10:M137&gt;0,M10:M137,0)))</f>
        <v>0</v>
      </c>
      <c r="N5" s="6">
        <f t="array" aca="1" ref="N5" ca="1">SUM(IF($A$10:$A$137="AP",IF(N10:N137&gt;0,N10:N137,0)))</f>
        <v>0</v>
      </c>
      <c r="O5" s="6">
        <f t="array" aca="1" ref="O5" ca="1">SUM(IF($A$10:$A$137="AP",IF(O10:O137&gt;0,O10:O137,0)))</f>
        <v>0</v>
      </c>
      <c r="P5" s="6">
        <f t="array" aca="1" ref="P5" ca="1">SUM(IF($A$10:$A$137="AP",IF(P10:P137&gt;0,P10:P137,0)))</f>
        <v>0</v>
      </c>
      <c r="Q5" s="6">
        <f t="array" aca="1" ref="Q5" ca="1">SUM(IF($A$10:$A$137="AP",IF(Q10:Q137&gt;0,Q10:Q137,0)))</f>
        <v>3</v>
      </c>
      <c r="R5" s="6">
        <f t="array" aca="1" ref="R5" ca="1">SUM(IF($A$10:$A$137="AP",IF(R10:R137&gt;0,R10:R137,0)))</f>
        <v>0</v>
      </c>
      <c r="S5" s="6">
        <f t="array" aca="1" ref="S5" ca="1">SUM(IF($A$10:$A$137="AP",IF(S10:S137&gt;0,S10:S137,0)))</f>
        <v>0</v>
      </c>
      <c r="T5" s="6">
        <f t="array" aca="1" ref="T5" ca="1">SUM(IF($A$10:$A$137="AP",IF(T10:T137&gt;0,T10:T137,0)))</f>
        <v>0</v>
      </c>
      <c r="U5" s="6">
        <f t="array" aca="1" ref="U5" ca="1">SUM(IF($A$10:$A$137="AP",IF(U10:U137&gt;0,U10:U137,0)))</f>
        <v>0</v>
      </c>
      <c r="V5" s="6">
        <f t="array" aca="1" ref="V5" ca="1">SUM(IF($A$10:$A$137="AP",IF(V10:V137&gt;0,V10:V137,0)))</f>
        <v>12</v>
      </c>
      <c r="W5" s="6">
        <f t="array" aca="1" ref="W5" ca="1">SUM(IF($A$10:$A$137="AP",IF(W10:W137&gt;0,W10:W137,0)))</f>
        <v>0</v>
      </c>
      <c r="X5" s="6">
        <f t="array" aca="1" ref="X5" ca="1">SUM(IF($A$10:$A$137="AP",IF(X10:X137&gt;0,X10:X137,0)))</f>
        <v>0</v>
      </c>
      <c r="Y5" s="6">
        <f t="array" aca="1" ref="Y5" ca="1">SUM(IF($A$10:$A$137="AP",IF(Y10:Y137&gt;0,Y10:Y137,0)))</f>
        <v>0</v>
      </c>
      <c r="Z5" s="6">
        <f t="array" aca="1" ref="Z5" ca="1">SUM(IF($A$10:$A$137="AP",IF(Z10:Z137&gt;0,Z10:Z137,0)))</f>
        <v>0</v>
      </c>
      <c r="AA5" s="12">
        <f t="array" aca="1" ref="AA5" ca="1">SUM(IF($A$10:$A$137=" AP",IF(AA10:AA137&gt;0,AA10:AA137,0)))</f>
        <v>0</v>
      </c>
      <c r="AB5" s="15">
        <f t="array" aca="1" ref="AB5" ca="1">SUM(IF($A$10:$A$137=" AP",IF(AB10:AB137&gt;0,AB10:AB137,0)))</f>
        <v>0</v>
      </c>
      <c r="AC5" s="13">
        <f t="array" aca="1" ref="AC5" ca="1">SUM(IF($A$10:$A$137=" AP",IF(AC10:AC137&gt;0,AC10:AC137,0)))</f>
        <v>0</v>
      </c>
      <c r="AD5" s="15">
        <f t="array" aca="1" ref="AD5" ca="1">SUM(IF($A$10:$A$137=" AP",IF(AD10:AD137&gt;0,AD10:AD137,0)))</f>
        <v>0</v>
      </c>
      <c r="AE5" s="14">
        <f t="array" aca="1" ref="AE5" ca="1">SUM(IF($A$10:$A$137=" AP",IF(AE10:AE137&gt;0,AE10:AE137,0)))</f>
        <v>0</v>
      </c>
      <c r="AF5" s="14">
        <f t="array" aca="1" ref="AF5" ca="1">SUM(IF($A$10:$A$137=" AP",IF(AF10:AF137&gt;0,AF10:AF137,0)))</f>
        <v>0</v>
      </c>
    </row>
    <row r="6" spans="1:32" s="3" customFormat="1" ht="14.1" hidden="1" customHeight="1" x14ac:dyDescent="0.2">
      <c r="A6" s="307"/>
      <c r="B6" s="307"/>
      <c r="C6" s="307"/>
      <c r="D6" s="307"/>
      <c r="E6" s="307"/>
      <c r="F6" s="321" t="s">
        <v>46</v>
      </c>
      <c r="G6" s="6">
        <f t="array" aca="1" ref="G6" ca="1">SUM(IF($A$10:$A$137=" M",IF(G10:G137&gt;0,G10:G137,0)))</f>
        <v>0</v>
      </c>
      <c r="H6" s="7">
        <f t="array" aca="1" ref="H6" ca="1">SUM(IF($A$10:$A$137=" M",IF(H10:H137&gt;0,H10:H137,0)))</f>
        <v>0</v>
      </c>
      <c r="I6" s="7">
        <f t="array" aca="1" ref="I6" ca="1">SUM(IF($A$10:$A$137=" M",IF(I10:I137&gt;0,I10:I137,0)))</f>
        <v>0</v>
      </c>
      <c r="J6" s="7">
        <f t="array" aca="1" ref="J6" ca="1">SUM(IF($A$10:$A$137=" M",IF(J10:J137&gt;0,J10:J137,0)))</f>
        <v>0</v>
      </c>
      <c r="K6" s="8">
        <f t="array" aca="1" ref="K6" ca="1">SUM(IF($A$10:$A$137=" M",IF(K10:K137&gt;0,K10:K137,0)))</f>
        <v>0</v>
      </c>
      <c r="L6" s="6">
        <f t="array" aca="1" ref="L6" ca="1">SUM(IF($A$10:$A$137=" M",IF(L10:L137&gt;0,L10:L137,0)))</f>
        <v>0</v>
      </c>
      <c r="M6" s="7">
        <f t="array" aca="1" ref="M6" ca="1">SUM(IF($A$10:$A$137=" M",IF(M10:M137&gt;0,M10:M137,0)))</f>
        <v>0</v>
      </c>
      <c r="N6" s="7">
        <f t="array" aca="1" ref="N6" ca="1">SUM(IF($A$10:$A$137=" M",IF(N10:N137&gt;0,N10:N137,0)))</f>
        <v>0</v>
      </c>
      <c r="O6" s="7">
        <f t="array" aca="1" ref="O6" ca="1">SUM(IF($A$10:$A$137=" M",IF(O10:O137&gt;0,O10:O137,0)))</f>
        <v>0</v>
      </c>
      <c r="P6" s="8">
        <f t="array" aca="1" ref="P6" ca="1">SUM(IF($A$10:$A$137=" M",IF(P10:P137&gt;0,P10:P137,0)))</f>
        <v>0</v>
      </c>
      <c r="Q6" s="230">
        <f t="array" aca="1" ref="Q6" ca="1">SUM(IF($A$10:$A$137=" M",IF(Q10:Q137&gt;0,Q10:Q137,0)))</f>
        <v>0</v>
      </c>
      <c r="R6" s="231">
        <f t="array" aca="1" ref="R6" ca="1">SUM(IF($A$10:$A$137=" M",IF(R10:R137&gt;0,R10:R137,0)))</f>
        <v>0</v>
      </c>
      <c r="S6" s="231">
        <f t="array" aca="1" ref="S6" ca="1">SUM(IF($A$10:$A$137=" M",IF(S10:S137&gt;0,S10:S137,0)))</f>
        <v>0</v>
      </c>
      <c r="T6" s="231">
        <f t="array" aca="1" ref="T6" ca="1">SUM(IF($A$10:$A$137=" M",IF(T10:T137&gt;0,T10:T137,0)))</f>
        <v>0</v>
      </c>
      <c r="U6" s="232">
        <f t="array" aca="1" ref="U6" ca="1">SUM(IF($A$10:$A$137=" M",IF(U10:U137&gt;0,U10:U137,0)))</f>
        <v>0</v>
      </c>
      <c r="V6" s="230">
        <f t="array" aca="1" ref="V6" ca="1">SUM(IF($A$10:$A$137=" M",IF(V10:V137&gt;0,V10:V137,0)))</f>
        <v>0</v>
      </c>
      <c r="W6" s="231">
        <f t="array" aca="1" ref="W6" ca="1">SUM(IF($A$10:$A$137=" M",IF(W10:W137&gt;0,W10:W137,0)))</f>
        <v>0</v>
      </c>
      <c r="X6" s="231">
        <f t="array" aca="1" ref="X6" ca="1">SUM(IF($A$10:$A$137=" M",IF(X10:X137&gt;0,X10:X137,0)))</f>
        <v>0</v>
      </c>
      <c r="Y6" s="231">
        <f t="array" aca="1" ref="Y6" ca="1">SUM(IF($A$10:$A$137=" M",IF(Y10:Y137&gt;0,Y10:Y137,0)))</f>
        <v>0</v>
      </c>
      <c r="Z6" s="232">
        <f t="array" aca="1" ref="Z6" ca="1">SUM(IF($A$10:$A$137=" M",IF(Z10:Z137&gt;0,Z10:Z137,0)))</f>
        <v>0</v>
      </c>
      <c r="AA6" s="9">
        <f t="array" aca="1" ref="AA6" ca="1">SUM(IF($A$10:$A$137=" M",IF(AA10:AA137&gt;0,AA10:AA137,0)))</f>
        <v>0</v>
      </c>
      <c r="AB6" s="10">
        <f t="array" aca="1" ref="AB6" ca="1">SUM(IF($A$10:$A$137=" M",IF(AB10:AB137&gt;0,AB10:AB137,0)))</f>
        <v>0</v>
      </c>
      <c r="AC6" s="10">
        <f t="array" aca="1" ref="AC6" ca="1">SUM(IF($A$10:$A$137=" M",IF(AC10:AC137&gt;0,AC10:AC137,0)))</f>
        <v>0</v>
      </c>
      <c r="AD6" s="10">
        <f t="array" aca="1" ref="AD6" ca="1">SUM(IF($A$10:$A$137=" M",IF(AD10:AD137&gt;0,AD10:AD137,0)))</f>
        <v>0</v>
      </c>
      <c r="AE6" s="11">
        <f t="array" aca="1" ref="AE6" ca="1">SUM(IF($A$10:$A$137=" M",IF(AE10:AE137&gt;0,AE10:AE137,0)))</f>
        <v>0</v>
      </c>
      <c r="AF6" s="11">
        <f t="array" aca="1" ref="AF6" ca="1">SUM(IF($A$10:$A$137=" M",IF(AF10:AF137&gt;0,AF10:AF137,0)))</f>
        <v>0</v>
      </c>
    </row>
    <row r="7" spans="1:32" s="3" customFormat="1" ht="14.1" hidden="1" customHeight="1" x14ac:dyDescent="0.2">
      <c r="A7" s="308"/>
      <c r="B7" s="308"/>
      <c r="C7" s="308"/>
      <c r="D7" s="308"/>
      <c r="E7" s="308"/>
      <c r="F7" s="322"/>
      <c r="G7" s="224">
        <f t="array" aca="1" ref="G7" ca="1">SUM(IF($A$10:$A$137="AP",IF(G10:G137&gt;0,G10:G137,0)))</f>
        <v>0</v>
      </c>
      <c r="H7" s="225">
        <f t="array" aca="1" ref="H7" ca="1">SUM(IF($A$10:$A$137="AP",IF(H10:H137&gt;0,H10:H137,0)))</f>
        <v>3</v>
      </c>
      <c r="I7" s="226">
        <f t="array" aca="1" ref="I7" ca="1">SUM(IF($A$10:$A$137="AP",IF(I10:I137&gt;0,I10:I137,0)))</f>
        <v>0</v>
      </c>
      <c r="J7" s="225">
        <f t="array" aca="1" ref="J7" ca="1">SUM(IF($A$10:$A$137="AP",IF(J10:J137&gt;0,J10:J137,0)))</f>
        <v>0</v>
      </c>
      <c r="K7" s="227">
        <f t="array" aca="1" ref="K7" ca="1">SUM(IF($A$10:$A$137="AP",IF(K10:K137&gt;0,K10:K137,0)))</f>
        <v>0</v>
      </c>
      <c r="L7" s="224">
        <f t="array" aca="1" ref="L7" ca="1">SUM(IF($A$10:$A$137="AP",IF(L10:L137&gt;0,L10:L137,0)))</f>
        <v>3</v>
      </c>
      <c r="M7" s="225">
        <f t="array" aca="1" ref="M7" ca="1">SUM(IF($A$10:$A$137="AP",IF(M10:M137&gt;0,M10:M137,0)))</f>
        <v>0</v>
      </c>
      <c r="N7" s="226">
        <f t="array" aca="1" ref="N7" ca="1">SUM(IF($A$10:$A$137="AP",IF(N10:N137&gt;0,N10:N137,0)))</f>
        <v>0</v>
      </c>
      <c r="O7" s="225">
        <f t="array" aca="1" ref="O7" ca="1">SUM(IF($A$10:$A$137="AP",IF(O10:O137&gt;0,O10:O137,0)))</f>
        <v>0</v>
      </c>
      <c r="P7" s="227">
        <f t="array" aca="1" ref="P7" ca="1">SUM(IF($A$10:$A$137="AP",IF(P10:P137&gt;0,P10:P137,0)))</f>
        <v>0</v>
      </c>
      <c r="Q7" s="35">
        <f t="array" aca="1" ref="Q7" ca="1">SUM(IF($A$10:$A$137="AP",IF(Q10:Q137&gt;0,Q10:Q137,0)))</f>
        <v>3</v>
      </c>
      <c r="R7" s="233">
        <f t="array" aca="1" ref="R7" ca="1">SUM(IF($A$10:$A$137="AP",IF(R10:R137&gt;0,R10:R137,0)))</f>
        <v>0</v>
      </c>
      <c r="S7" s="36">
        <f t="array" aca="1" ref="S7" ca="1">SUM(IF($A$10:$A$137="AP",IF(S10:S137&gt;0,S10:S137,0)))</f>
        <v>0</v>
      </c>
      <c r="T7" s="233">
        <f t="array" aca="1" ref="T7" ca="1">SUM(IF($A$10:$A$137="AP",IF(T10:T137&gt;0,T10:T137,0)))</f>
        <v>0</v>
      </c>
      <c r="U7" s="37">
        <f t="array" aca="1" ref="U7" ca="1">SUM(IF($A$10:$A$137="AP",IF(U10:U137&gt;0,U10:U137,0)))</f>
        <v>0</v>
      </c>
      <c r="V7" s="35">
        <f t="array" aca="1" ref="V7" ca="1">SUM(IF($A$10:$A$137="AP",IF(V10:V137&gt;0,V10:V137,0)))</f>
        <v>12</v>
      </c>
      <c r="W7" s="233">
        <f t="array" aca="1" ref="W7" ca="1">SUM(IF($A$10:$A$137="AP",IF(W10:W137&gt;0,W10:W137,0)))</f>
        <v>0</v>
      </c>
      <c r="X7" s="36">
        <f t="array" aca="1" ref="X7" ca="1">SUM(IF($A$10:$A$137="AP",IF(X10:X137&gt;0,X10:X137,0)))</f>
        <v>0</v>
      </c>
      <c r="Y7" s="233">
        <f t="array" aca="1" ref="Y7" ca="1">SUM(IF($A$10:$A$137="AP",IF(Y10:Y137&gt;0,Y10:Y137,0)))</f>
        <v>0</v>
      </c>
      <c r="Z7" s="37">
        <f t="array" aca="1" ref="Z7" ca="1">SUM(IF($A$10:$A$137="AP",IF(Z10:Z137&gt;0,Z10:Z137,0)))</f>
        <v>0</v>
      </c>
      <c r="AA7" s="35">
        <f t="array" aca="1" ref="AA7" ca="1">SUM(IF($A$10:$A$137="AP",IF(AA10:AA137&gt;0,AA10:AA137,0)))</f>
        <v>18</v>
      </c>
      <c r="AB7" s="15">
        <f t="array" aca="1" ref="AB7" ca="1">SUM(IF($A$10:$A$137="AP",IF(AB10:AB137&gt;0,AB10:AB137,0)))</f>
        <v>3</v>
      </c>
      <c r="AC7" s="36">
        <f t="array" aca="1" ref="AC7" ca="1">SUM(IF($A$10:$A$137="AP",IF(AC10:AC137&gt;0,AC10:AC137,0)))</f>
        <v>0</v>
      </c>
      <c r="AD7" s="15">
        <f t="array" aca="1" ref="AD7" ca="1">SUM(IF($A$10:$A$137="AP",IF(AD10:AD137&gt;0,AD10:AD137,0)))</f>
        <v>0</v>
      </c>
      <c r="AE7" s="37">
        <f t="array" aca="1" ref="AE7" ca="1">SUM(IF($A$10:$A$137="AP",IF(AE10:AE137&gt;0,AE10:AE137,0)))</f>
        <v>0</v>
      </c>
      <c r="AF7" s="228">
        <f t="array" aca="1" ref="AF7" ca="1">SUM(IF($A$10:$A$137="AP",IF(AF10:AF137&gt;0,AF10:AF137,0)))</f>
        <v>21</v>
      </c>
    </row>
    <row r="8" spans="1:32" ht="18" customHeight="1" x14ac:dyDescent="0.2">
      <c r="A8" s="327" t="s">
        <v>14</v>
      </c>
      <c r="B8" s="331" t="s">
        <v>1</v>
      </c>
      <c r="C8" s="5" t="s">
        <v>13</v>
      </c>
      <c r="D8" s="5"/>
      <c r="E8" s="329" t="s">
        <v>6</v>
      </c>
      <c r="F8" s="329" t="s">
        <v>5</v>
      </c>
      <c r="G8" s="229" t="s">
        <v>7</v>
      </c>
      <c r="H8" s="229" t="s">
        <v>8</v>
      </c>
      <c r="I8" s="229" t="s">
        <v>9</v>
      </c>
      <c r="J8" s="229" t="s">
        <v>10</v>
      </c>
      <c r="K8" s="229" t="s">
        <v>11</v>
      </c>
      <c r="L8" s="229" t="s">
        <v>7</v>
      </c>
      <c r="M8" s="229" t="s">
        <v>8</v>
      </c>
      <c r="N8" s="229" t="s">
        <v>9</v>
      </c>
      <c r="O8" s="229" t="s">
        <v>10</v>
      </c>
      <c r="P8" s="229" t="s">
        <v>11</v>
      </c>
      <c r="Q8" s="234" t="s">
        <v>7</v>
      </c>
      <c r="R8" s="235" t="s">
        <v>8</v>
      </c>
      <c r="S8" s="235" t="s">
        <v>9</v>
      </c>
      <c r="T8" s="235" t="s">
        <v>10</v>
      </c>
      <c r="U8" s="236" t="s">
        <v>11</v>
      </c>
      <c r="V8" s="234" t="s">
        <v>7</v>
      </c>
      <c r="W8" s="235" t="s">
        <v>8</v>
      </c>
      <c r="X8" s="235" t="s">
        <v>9</v>
      </c>
      <c r="Y8" s="235" t="s">
        <v>10</v>
      </c>
      <c r="Z8" s="236" t="s">
        <v>11</v>
      </c>
      <c r="AA8" s="16" t="s">
        <v>7</v>
      </c>
      <c r="AB8" s="17" t="s">
        <v>8</v>
      </c>
      <c r="AC8" s="17" t="s">
        <v>9</v>
      </c>
      <c r="AD8" s="17" t="s">
        <v>10</v>
      </c>
      <c r="AE8" s="292" t="s">
        <v>11</v>
      </c>
      <c r="AF8" s="293"/>
    </row>
    <row r="9" spans="1:32" ht="15.75" customHeight="1" thickBot="1" x14ac:dyDescent="0.25">
      <c r="A9" s="328"/>
      <c r="B9" s="332"/>
      <c r="C9" s="33" t="s">
        <v>13</v>
      </c>
      <c r="D9" s="33"/>
      <c r="E9" s="330"/>
      <c r="F9" s="330"/>
      <c r="G9" s="323" t="s">
        <v>44</v>
      </c>
      <c r="H9" s="323"/>
      <c r="I9" s="323"/>
      <c r="J9" s="323"/>
      <c r="K9" s="323"/>
      <c r="L9" s="323" t="s">
        <v>43</v>
      </c>
      <c r="M9" s="323"/>
      <c r="N9" s="323"/>
      <c r="O9" s="323"/>
      <c r="P9" s="323"/>
      <c r="Q9" s="304" t="s">
        <v>44</v>
      </c>
      <c r="R9" s="305"/>
      <c r="S9" s="305"/>
      <c r="T9" s="305"/>
      <c r="U9" s="324"/>
      <c r="V9" s="304" t="s">
        <v>43</v>
      </c>
      <c r="W9" s="305"/>
      <c r="X9" s="305"/>
      <c r="Y9" s="305"/>
      <c r="Z9" s="305"/>
      <c r="AA9" s="294"/>
      <c r="AB9" s="295"/>
      <c r="AC9" s="295"/>
      <c r="AD9" s="295"/>
      <c r="AE9" s="296"/>
      <c r="AF9" s="297" t="s">
        <v>95</v>
      </c>
    </row>
    <row r="10" spans="1:32" ht="12.95" customHeight="1" x14ac:dyDescent="0.2">
      <c r="A10" s="366" t="s">
        <v>228</v>
      </c>
      <c r="B10" s="260"/>
      <c r="C10" s="287" t="str">
        <f t="shared" ref="C10:C41" si="0">E10&amp;" "&amp;F10&amp;" 0,5"</f>
        <v>BLA Ma 0,5</v>
      </c>
      <c r="D10" s="288" t="str">
        <f t="shared" ref="D10:D41" si="1">E10&amp;" "&amp;F10</f>
        <v>BLA Ma</v>
      </c>
      <c r="E10" s="263" t="s">
        <v>100</v>
      </c>
      <c r="F10" s="264" t="s">
        <v>8</v>
      </c>
      <c r="G10" s="241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1</v>
      </c>
      <c r="H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I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1</v>
      </c>
      <c r="J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K10" s="251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L10" s="254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M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N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O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P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Q10" s="254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R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S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T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U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V10" s="254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W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X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Y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Z10" s="246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AA10" s="214">
        <f t="shared" ref="AA10:AE19" ca="1" si="2">SUMIF(sem,AA$8,OFFSET(sem,ROW()-8,,,))</f>
        <v>1</v>
      </c>
      <c r="AB10" s="215">
        <f t="shared" ca="1" si="2"/>
        <v>0</v>
      </c>
      <c r="AC10" s="215">
        <f t="shared" ca="1" si="2"/>
        <v>1</v>
      </c>
      <c r="AD10" s="215">
        <f t="shared" ca="1" si="2"/>
        <v>0</v>
      </c>
      <c r="AE10" s="216">
        <f t="shared" ca="1" si="2"/>
        <v>0</v>
      </c>
      <c r="AF10" s="217">
        <f t="shared" ref="AF10:AF41" ca="1" si="3">SUM(AA10:AE10)</f>
        <v>2</v>
      </c>
    </row>
    <row r="11" spans="1:32" ht="12.95" customHeight="1" thickBot="1" x14ac:dyDescent="0.25">
      <c r="A11" s="367" t="s">
        <v>45</v>
      </c>
      <c r="B11" s="265"/>
      <c r="C11" s="289" t="str">
        <f t="shared" si="0"/>
        <v>BLA Ma 0,5</v>
      </c>
      <c r="D11" s="288" t="str">
        <f t="shared" si="1"/>
        <v>BLA Ma</v>
      </c>
      <c r="E11" s="266" t="s">
        <v>100</v>
      </c>
      <c r="F11" s="267" t="s">
        <v>8</v>
      </c>
      <c r="G11" s="249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H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I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J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K11" s="252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L11" s="255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M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N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O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P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Q11" s="255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R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S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T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U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V11" s="255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W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X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Y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Z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AA11" s="218">
        <f t="shared" ca="1" si="2"/>
        <v>0</v>
      </c>
      <c r="AB11" s="219">
        <f t="shared" ca="1" si="2"/>
        <v>0</v>
      </c>
      <c r="AC11" s="219">
        <f t="shared" ca="1" si="2"/>
        <v>0</v>
      </c>
      <c r="AD11" s="219">
        <f t="shared" ca="1" si="2"/>
        <v>0</v>
      </c>
      <c r="AE11" s="220">
        <f t="shared" ca="1" si="2"/>
        <v>0</v>
      </c>
      <c r="AF11" s="223">
        <f t="shared" ca="1" si="3"/>
        <v>0</v>
      </c>
    </row>
    <row r="12" spans="1:32" ht="12.95" customHeight="1" x14ac:dyDescent="0.2">
      <c r="A12" s="366" t="s">
        <v>228</v>
      </c>
      <c r="B12" s="261"/>
      <c r="C12" s="287" t="str">
        <f t="shared" si="0"/>
        <v>BOD De 0,5</v>
      </c>
      <c r="D12" s="288" t="str">
        <f t="shared" si="1"/>
        <v>BOD De</v>
      </c>
      <c r="E12" s="262" t="s">
        <v>101</v>
      </c>
      <c r="F12" s="268" t="s">
        <v>102</v>
      </c>
      <c r="G12" s="247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1</v>
      </c>
      <c r="H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I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1</v>
      </c>
      <c r="J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K12" s="253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L12" s="256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M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N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O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P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Q12" s="256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R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S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T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U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V12" s="256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W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X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Y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Z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AA12" s="214">
        <f t="shared" ca="1" si="2"/>
        <v>1</v>
      </c>
      <c r="AB12" s="215">
        <f t="shared" ca="1" si="2"/>
        <v>0</v>
      </c>
      <c r="AC12" s="215">
        <f t="shared" ca="1" si="2"/>
        <v>1</v>
      </c>
      <c r="AD12" s="215">
        <f t="shared" ca="1" si="2"/>
        <v>0</v>
      </c>
      <c r="AE12" s="216">
        <f t="shared" ca="1" si="2"/>
        <v>0</v>
      </c>
      <c r="AF12" s="217">
        <f t="shared" ca="1" si="3"/>
        <v>2</v>
      </c>
    </row>
    <row r="13" spans="1:32" ht="12.95" customHeight="1" thickBot="1" x14ac:dyDescent="0.25">
      <c r="A13" s="367" t="s">
        <v>45</v>
      </c>
      <c r="B13" s="265"/>
      <c r="C13" s="289" t="str">
        <f t="shared" si="0"/>
        <v>BOD De 0,5</v>
      </c>
      <c r="D13" s="288" t="str">
        <f t="shared" si="1"/>
        <v>BOD De</v>
      </c>
      <c r="E13" s="269" t="s">
        <v>101</v>
      </c>
      <c r="F13" s="270" t="s">
        <v>102</v>
      </c>
      <c r="G13" s="249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H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I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J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K13" s="252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L13" s="255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M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N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O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P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Q13" s="255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R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S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T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U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V13" s="255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W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X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Y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Z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AA13" s="218">
        <f t="shared" ca="1" si="2"/>
        <v>0</v>
      </c>
      <c r="AB13" s="219">
        <f t="shared" ca="1" si="2"/>
        <v>0</v>
      </c>
      <c r="AC13" s="219">
        <f t="shared" ca="1" si="2"/>
        <v>0</v>
      </c>
      <c r="AD13" s="219">
        <f t="shared" ca="1" si="2"/>
        <v>0</v>
      </c>
      <c r="AE13" s="220">
        <f t="shared" ca="1" si="2"/>
        <v>0</v>
      </c>
      <c r="AF13" s="221">
        <f t="shared" ca="1" si="3"/>
        <v>0</v>
      </c>
    </row>
    <row r="14" spans="1:32" ht="12.95" customHeight="1" x14ac:dyDescent="0.2">
      <c r="A14" s="366" t="s">
        <v>228</v>
      </c>
      <c r="B14" s="261"/>
      <c r="C14" s="289" t="str">
        <f t="shared" si="0"/>
        <v>BOU Sa 0,5</v>
      </c>
      <c r="D14" s="288" t="str">
        <f t="shared" si="1"/>
        <v>BOU Sa</v>
      </c>
      <c r="E14" s="262" t="s">
        <v>103</v>
      </c>
      <c r="F14" s="268" t="s">
        <v>104</v>
      </c>
      <c r="G14" s="247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1</v>
      </c>
      <c r="H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I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1</v>
      </c>
      <c r="J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K14" s="253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L14" s="256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M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N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O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P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Q14" s="256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R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S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T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U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V14" s="256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W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X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Y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Z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AA14" s="214">
        <f t="shared" ca="1" si="2"/>
        <v>1</v>
      </c>
      <c r="AB14" s="215">
        <f t="shared" ca="1" si="2"/>
        <v>0</v>
      </c>
      <c r="AC14" s="215">
        <f t="shared" ca="1" si="2"/>
        <v>1</v>
      </c>
      <c r="AD14" s="215">
        <f t="shared" ca="1" si="2"/>
        <v>0</v>
      </c>
      <c r="AE14" s="216">
        <f t="shared" ca="1" si="2"/>
        <v>0</v>
      </c>
      <c r="AF14" s="217">
        <f t="shared" ca="1" si="3"/>
        <v>2</v>
      </c>
    </row>
    <row r="15" spans="1:32" ht="12.95" customHeight="1" thickBot="1" x14ac:dyDescent="0.25">
      <c r="A15" s="367" t="s">
        <v>45</v>
      </c>
      <c r="B15" s="265"/>
      <c r="C15" s="289" t="str">
        <f t="shared" si="0"/>
        <v>BOU Sa 0,5</v>
      </c>
      <c r="D15" s="288" t="str">
        <f t="shared" si="1"/>
        <v>BOU Sa</v>
      </c>
      <c r="E15" s="269" t="s">
        <v>103</v>
      </c>
      <c r="F15" s="270" t="s">
        <v>104</v>
      </c>
      <c r="G15" s="249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H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I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J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K15" s="252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L15" s="255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M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N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O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P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Q15" s="255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R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S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T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U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V15" s="255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W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X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Y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Z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AA15" s="218">
        <f t="shared" ca="1" si="2"/>
        <v>0</v>
      </c>
      <c r="AB15" s="219">
        <f t="shared" ca="1" si="2"/>
        <v>0</v>
      </c>
      <c r="AC15" s="219">
        <f t="shared" ca="1" si="2"/>
        <v>0</v>
      </c>
      <c r="AD15" s="219">
        <f t="shared" ca="1" si="2"/>
        <v>0</v>
      </c>
      <c r="AE15" s="220">
        <f t="shared" ca="1" si="2"/>
        <v>0</v>
      </c>
      <c r="AF15" s="221">
        <f t="shared" ca="1" si="3"/>
        <v>0</v>
      </c>
    </row>
    <row r="16" spans="1:32" ht="12.95" customHeight="1" x14ac:dyDescent="0.2">
      <c r="A16" s="366" t="s">
        <v>228</v>
      </c>
      <c r="B16" s="261"/>
      <c r="C16" s="289" t="str">
        <f t="shared" si="0"/>
        <v>GRA Ro 0,5</v>
      </c>
      <c r="D16" s="288" t="str">
        <f t="shared" si="1"/>
        <v>GRA Ro</v>
      </c>
      <c r="E16" s="262" t="s">
        <v>105</v>
      </c>
      <c r="F16" s="268" t="s">
        <v>106</v>
      </c>
      <c r="G16" s="247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H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I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1</v>
      </c>
      <c r="J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K16" s="253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L16" s="256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M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N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O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P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Q16" s="256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R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S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T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U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V16" s="256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W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X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Y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Z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AA16" s="214">
        <f t="shared" ca="1" si="2"/>
        <v>0</v>
      </c>
      <c r="AB16" s="215">
        <f t="shared" ca="1" si="2"/>
        <v>0</v>
      </c>
      <c r="AC16" s="215">
        <f t="shared" ca="1" si="2"/>
        <v>1</v>
      </c>
      <c r="AD16" s="215">
        <f t="shared" ca="1" si="2"/>
        <v>0</v>
      </c>
      <c r="AE16" s="216">
        <f t="shared" ca="1" si="2"/>
        <v>0</v>
      </c>
      <c r="AF16" s="217">
        <f t="shared" ca="1" si="3"/>
        <v>1</v>
      </c>
    </row>
    <row r="17" spans="1:32" ht="12.95" customHeight="1" thickBot="1" x14ac:dyDescent="0.25">
      <c r="A17" s="367" t="s">
        <v>45</v>
      </c>
      <c r="B17" s="265"/>
      <c r="C17" s="289" t="str">
        <f t="shared" si="0"/>
        <v>GRA Ro 0,5</v>
      </c>
      <c r="D17" s="288" t="str">
        <f t="shared" si="1"/>
        <v>GRA Ro</v>
      </c>
      <c r="E17" s="269" t="s">
        <v>105</v>
      </c>
      <c r="F17" s="270" t="s">
        <v>106</v>
      </c>
      <c r="G17" s="249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H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I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J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K17" s="252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L17" s="255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M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N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O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P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Q17" s="255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R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S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T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U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V17" s="255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W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X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Y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Z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AA17" s="218">
        <f t="shared" ca="1" si="2"/>
        <v>0</v>
      </c>
      <c r="AB17" s="219">
        <f t="shared" ca="1" si="2"/>
        <v>0</v>
      </c>
      <c r="AC17" s="219">
        <f t="shared" ca="1" si="2"/>
        <v>0</v>
      </c>
      <c r="AD17" s="219">
        <f t="shared" ca="1" si="2"/>
        <v>0</v>
      </c>
      <c r="AE17" s="220">
        <f t="shared" ca="1" si="2"/>
        <v>0</v>
      </c>
      <c r="AF17" s="221">
        <f t="shared" ca="1" si="3"/>
        <v>0</v>
      </c>
    </row>
    <row r="18" spans="1:32" ht="12.95" customHeight="1" x14ac:dyDescent="0.2">
      <c r="A18" s="366" t="s">
        <v>228</v>
      </c>
      <c r="B18" s="261"/>
      <c r="C18" s="289" t="str">
        <f t="shared" si="0"/>
        <v>GUI De 0,5</v>
      </c>
      <c r="D18" s="288" t="str">
        <f t="shared" si="1"/>
        <v>GUI De</v>
      </c>
      <c r="E18" s="262" t="s">
        <v>107</v>
      </c>
      <c r="F18" s="268" t="s">
        <v>102</v>
      </c>
      <c r="G18" s="247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H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I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1</v>
      </c>
      <c r="J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K18" s="253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L18" s="256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M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N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O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P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Q18" s="256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R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S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T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U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V18" s="256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W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X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Y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Z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AA18" s="214">
        <f t="shared" ca="1" si="2"/>
        <v>0</v>
      </c>
      <c r="AB18" s="215">
        <f t="shared" ca="1" si="2"/>
        <v>0</v>
      </c>
      <c r="AC18" s="215">
        <f t="shared" ca="1" si="2"/>
        <v>1</v>
      </c>
      <c r="AD18" s="215">
        <f t="shared" ca="1" si="2"/>
        <v>0</v>
      </c>
      <c r="AE18" s="216">
        <f t="shared" ca="1" si="2"/>
        <v>0</v>
      </c>
      <c r="AF18" s="217">
        <f t="shared" ca="1" si="3"/>
        <v>1</v>
      </c>
    </row>
    <row r="19" spans="1:32" ht="12.95" customHeight="1" thickBot="1" x14ac:dyDescent="0.25">
      <c r="A19" s="367" t="s">
        <v>45</v>
      </c>
      <c r="B19" s="265"/>
      <c r="C19" s="289" t="str">
        <f t="shared" si="0"/>
        <v>GUI De 0,5</v>
      </c>
      <c r="D19" s="288" t="str">
        <f t="shared" si="1"/>
        <v>GUI De</v>
      </c>
      <c r="E19" s="269" t="s">
        <v>107</v>
      </c>
      <c r="F19" s="270" t="s">
        <v>102</v>
      </c>
      <c r="G19" s="249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H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I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J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K19" s="252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L19" s="255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M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N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O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P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Q19" s="255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R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S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T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U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V19" s="255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W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X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Y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Z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AA19" s="218">
        <f t="shared" ca="1" si="2"/>
        <v>0</v>
      </c>
      <c r="AB19" s="219">
        <f t="shared" ca="1" si="2"/>
        <v>0</v>
      </c>
      <c r="AC19" s="219">
        <f t="shared" ca="1" si="2"/>
        <v>0</v>
      </c>
      <c r="AD19" s="219">
        <f t="shared" ca="1" si="2"/>
        <v>0</v>
      </c>
      <c r="AE19" s="220">
        <f t="shared" ca="1" si="2"/>
        <v>0</v>
      </c>
      <c r="AF19" s="221">
        <f t="shared" ca="1" si="3"/>
        <v>0</v>
      </c>
    </row>
    <row r="20" spans="1:32" ht="12.95" customHeight="1" x14ac:dyDescent="0.2">
      <c r="A20" s="366" t="s">
        <v>228</v>
      </c>
      <c r="B20" s="261"/>
      <c r="C20" s="289" t="str">
        <f t="shared" si="0"/>
        <v>LAM Ja 0,5</v>
      </c>
      <c r="D20" s="288" t="str">
        <f t="shared" si="1"/>
        <v>LAM Ja</v>
      </c>
      <c r="E20" s="262" t="s">
        <v>108</v>
      </c>
      <c r="F20" s="268" t="s">
        <v>109</v>
      </c>
      <c r="G20" s="247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H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I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1</v>
      </c>
      <c r="J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K20" s="253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L20" s="256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M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N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O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P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Q20" s="256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R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S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T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U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V20" s="256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W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X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Y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Z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AA20" s="214">
        <f t="shared" ref="AA20:AE29" ca="1" si="4">SUMIF(sem,AA$8,OFFSET(sem,ROW()-8,,,))</f>
        <v>0</v>
      </c>
      <c r="AB20" s="215">
        <f t="shared" ca="1" si="4"/>
        <v>0</v>
      </c>
      <c r="AC20" s="215">
        <f t="shared" ca="1" si="4"/>
        <v>1</v>
      </c>
      <c r="AD20" s="215">
        <f t="shared" ca="1" si="4"/>
        <v>0</v>
      </c>
      <c r="AE20" s="216">
        <f t="shared" ca="1" si="4"/>
        <v>0</v>
      </c>
      <c r="AF20" s="217">
        <f t="shared" ca="1" si="3"/>
        <v>1</v>
      </c>
    </row>
    <row r="21" spans="1:32" ht="12.95" customHeight="1" thickBot="1" x14ac:dyDescent="0.25">
      <c r="A21" s="367" t="s">
        <v>45</v>
      </c>
      <c r="B21" s="265"/>
      <c r="C21" s="289" t="str">
        <f t="shared" si="0"/>
        <v>LAM Ja 0,5</v>
      </c>
      <c r="D21" s="288" t="str">
        <f t="shared" si="1"/>
        <v>LAM Ja</v>
      </c>
      <c r="E21" s="269" t="s">
        <v>108</v>
      </c>
      <c r="F21" s="270" t="s">
        <v>109</v>
      </c>
      <c r="G21" s="249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H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I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J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K21" s="252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L21" s="255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M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N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O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P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Q21" s="255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R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S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T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U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V21" s="255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W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X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Y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Z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AA21" s="218">
        <f t="shared" ca="1" si="4"/>
        <v>0</v>
      </c>
      <c r="AB21" s="219">
        <f t="shared" ca="1" si="4"/>
        <v>0</v>
      </c>
      <c r="AC21" s="219">
        <f t="shared" ca="1" si="4"/>
        <v>0</v>
      </c>
      <c r="AD21" s="219">
        <f t="shared" ca="1" si="4"/>
        <v>0</v>
      </c>
      <c r="AE21" s="220">
        <f t="shared" ca="1" si="4"/>
        <v>0</v>
      </c>
      <c r="AF21" s="221">
        <f t="shared" ca="1" si="3"/>
        <v>0</v>
      </c>
    </row>
    <row r="22" spans="1:32" ht="12.95" customHeight="1" x14ac:dyDescent="0.2">
      <c r="A22" s="366" t="s">
        <v>228</v>
      </c>
      <c r="B22" s="261"/>
      <c r="C22" s="289" t="str">
        <f t="shared" si="0"/>
        <v>OLL Pi 0,5</v>
      </c>
      <c r="D22" s="288" t="str">
        <f t="shared" si="1"/>
        <v>OLL Pi</v>
      </c>
      <c r="E22" s="271" t="s">
        <v>110</v>
      </c>
      <c r="F22" s="272" t="s">
        <v>111</v>
      </c>
      <c r="G22" s="247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H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I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1</v>
      </c>
      <c r="J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K22" s="253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L22" s="256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M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N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O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P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Q22" s="256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R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S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T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U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V22" s="256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W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X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Y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Z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AA22" s="214">
        <f t="shared" ca="1" si="4"/>
        <v>0</v>
      </c>
      <c r="AB22" s="215">
        <f t="shared" ca="1" si="4"/>
        <v>0</v>
      </c>
      <c r="AC22" s="215">
        <f t="shared" ca="1" si="4"/>
        <v>1</v>
      </c>
      <c r="AD22" s="215">
        <f t="shared" ca="1" si="4"/>
        <v>0</v>
      </c>
      <c r="AE22" s="216">
        <f t="shared" ca="1" si="4"/>
        <v>0</v>
      </c>
      <c r="AF22" s="217">
        <f t="shared" ca="1" si="3"/>
        <v>1</v>
      </c>
    </row>
    <row r="23" spans="1:32" ht="12.95" customHeight="1" thickBot="1" x14ac:dyDescent="0.25">
      <c r="A23" s="367" t="s">
        <v>45</v>
      </c>
      <c r="B23" s="265"/>
      <c r="C23" s="289" t="str">
        <f t="shared" si="0"/>
        <v>OLL Pi 0,5</v>
      </c>
      <c r="D23" s="288" t="str">
        <f t="shared" si="1"/>
        <v>OLL Pi</v>
      </c>
      <c r="E23" s="266" t="s">
        <v>110</v>
      </c>
      <c r="F23" s="267" t="s">
        <v>111</v>
      </c>
      <c r="G23" s="249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H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I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J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K23" s="252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L23" s="255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M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N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O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P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Q23" s="255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R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S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T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U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V23" s="255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W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X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Y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Z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AA23" s="218">
        <f t="shared" ca="1" si="4"/>
        <v>0</v>
      </c>
      <c r="AB23" s="219">
        <f t="shared" ca="1" si="4"/>
        <v>0</v>
      </c>
      <c r="AC23" s="219">
        <f t="shared" ca="1" si="4"/>
        <v>0</v>
      </c>
      <c r="AD23" s="219">
        <f t="shared" ca="1" si="4"/>
        <v>0</v>
      </c>
      <c r="AE23" s="220">
        <f t="shared" ca="1" si="4"/>
        <v>0</v>
      </c>
      <c r="AF23" s="221">
        <f t="shared" ca="1" si="3"/>
        <v>0</v>
      </c>
    </row>
    <row r="24" spans="1:32" ht="12.95" customHeight="1" x14ac:dyDescent="0.2">
      <c r="A24" s="366" t="s">
        <v>228</v>
      </c>
      <c r="B24" s="261"/>
      <c r="C24" s="289" t="str">
        <f t="shared" si="0"/>
        <v>PER Pa 0,5</v>
      </c>
      <c r="D24" s="288" t="str">
        <f t="shared" si="1"/>
        <v>PER Pa</v>
      </c>
      <c r="E24" s="262" t="s">
        <v>112</v>
      </c>
      <c r="F24" s="268" t="s">
        <v>113</v>
      </c>
      <c r="G24" s="247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H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I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1</v>
      </c>
      <c r="J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K24" s="253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L24" s="256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M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N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O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P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Q24" s="256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R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S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T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U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V24" s="256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W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X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Y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Z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AA24" s="214">
        <f t="shared" ca="1" si="4"/>
        <v>0</v>
      </c>
      <c r="AB24" s="215">
        <f t="shared" ca="1" si="4"/>
        <v>0</v>
      </c>
      <c r="AC24" s="215">
        <f t="shared" ca="1" si="4"/>
        <v>1</v>
      </c>
      <c r="AD24" s="215">
        <f t="shared" ca="1" si="4"/>
        <v>0</v>
      </c>
      <c r="AE24" s="216">
        <f t="shared" ca="1" si="4"/>
        <v>0</v>
      </c>
      <c r="AF24" s="217">
        <f t="shared" ca="1" si="3"/>
        <v>1</v>
      </c>
    </row>
    <row r="25" spans="1:32" ht="12.95" customHeight="1" thickBot="1" x14ac:dyDescent="0.25">
      <c r="A25" s="367" t="s">
        <v>45</v>
      </c>
      <c r="B25" s="265"/>
      <c r="C25" s="289" t="str">
        <f t="shared" si="0"/>
        <v>PER Pa 0,5</v>
      </c>
      <c r="D25" s="288" t="str">
        <f t="shared" si="1"/>
        <v>PER Pa</v>
      </c>
      <c r="E25" s="269" t="s">
        <v>112</v>
      </c>
      <c r="F25" s="270" t="s">
        <v>113</v>
      </c>
      <c r="G25" s="249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H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I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J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K25" s="252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L25" s="255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M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N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O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P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Q25" s="255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R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S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T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U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V25" s="255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W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X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Y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Z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AA25" s="218">
        <f t="shared" ca="1" si="4"/>
        <v>0</v>
      </c>
      <c r="AB25" s="219">
        <f t="shared" ca="1" si="4"/>
        <v>0</v>
      </c>
      <c r="AC25" s="219">
        <f t="shared" ca="1" si="4"/>
        <v>0</v>
      </c>
      <c r="AD25" s="219">
        <f t="shared" ca="1" si="4"/>
        <v>0</v>
      </c>
      <c r="AE25" s="220">
        <f t="shared" ca="1" si="4"/>
        <v>0</v>
      </c>
      <c r="AF25" s="221">
        <f t="shared" ca="1" si="3"/>
        <v>0</v>
      </c>
    </row>
    <row r="26" spans="1:32" ht="12.95" customHeight="1" x14ac:dyDescent="0.2">
      <c r="A26" s="366" t="s">
        <v>228</v>
      </c>
      <c r="B26" s="261"/>
      <c r="C26" s="289" t="str">
        <f t="shared" si="0"/>
        <v>RIG Na 0,5</v>
      </c>
      <c r="D26" s="288" t="str">
        <f t="shared" si="1"/>
        <v>RIG Na</v>
      </c>
      <c r="E26" s="262" t="s">
        <v>114</v>
      </c>
      <c r="F26" s="262" t="s">
        <v>115</v>
      </c>
      <c r="G26" s="247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H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I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1</v>
      </c>
      <c r="J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K26" s="253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L26" s="256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M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N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O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P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Q26" s="256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R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S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T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U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V26" s="256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W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X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Y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Z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AA26" s="214">
        <f t="shared" ca="1" si="4"/>
        <v>0</v>
      </c>
      <c r="AB26" s="215">
        <f t="shared" ca="1" si="4"/>
        <v>0</v>
      </c>
      <c r="AC26" s="215">
        <f t="shared" ca="1" si="4"/>
        <v>1</v>
      </c>
      <c r="AD26" s="215">
        <f t="shared" ca="1" si="4"/>
        <v>0</v>
      </c>
      <c r="AE26" s="216">
        <f t="shared" ca="1" si="4"/>
        <v>0</v>
      </c>
      <c r="AF26" s="217">
        <f t="shared" ca="1" si="3"/>
        <v>1</v>
      </c>
    </row>
    <row r="27" spans="1:32" ht="12.95" customHeight="1" thickBot="1" x14ac:dyDescent="0.25">
      <c r="A27" s="367" t="s">
        <v>45</v>
      </c>
      <c r="B27" s="265"/>
      <c r="C27" s="289" t="str">
        <f t="shared" si="0"/>
        <v>RIG Na 0,5</v>
      </c>
      <c r="D27" s="288" t="str">
        <f t="shared" si="1"/>
        <v>RIG Na</v>
      </c>
      <c r="E27" s="269" t="s">
        <v>114</v>
      </c>
      <c r="F27" s="270" t="s">
        <v>115</v>
      </c>
      <c r="G27" s="249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H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I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J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K27" s="252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L27" s="255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M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N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O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P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Q27" s="255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R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S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T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U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V27" s="255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W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X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Y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Z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AA27" s="218">
        <f t="shared" ca="1" si="4"/>
        <v>0</v>
      </c>
      <c r="AB27" s="219">
        <f t="shared" ca="1" si="4"/>
        <v>0</v>
      </c>
      <c r="AC27" s="219">
        <f t="shared" ca="1" si="4"/>
        <v>0</v>
      </c>
      <c r="AD27" s="219">
        <f t="shared" ca="1" si="4"/>
        <v>0</v>
      </c>
      <c r="AE27" s="220">
        <f t="shared" ca="1" si="4"/>
        <v>0</v>
      </c>
      <c r="AF27" s="221">
        <f t="shared" ca="1" si="3"/>
        <v>0</v>
      </c>
    </row>
    <row r="28" spans="1:32" ht="12.95" customHeight="1" x14ac:dyDescent="0.2">
      <c r="A28" s="366" t="s">
        <v>228</v>
      </c>
      <c r="B28" s="261"/>
      <c r="C28" s="289" t="str">
        <f t="shared" si="0"/>
        <v>DOS Jo 0,5</v>
      </c>
      <c r="D28" s="288" t="str">
        <f t="shared" si="1"/>
        <v>DOS Jo</v>
      </c>
      <c r="E28" s="262" t="s">
        <v>116</v>
      </c>
      <c r="F28" s="268" t="s">
        <v>117</v>
      </c>
      <c r="G28" s="247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H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I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J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K28" s="253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L28" s="256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M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N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O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P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Q28" s="256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1</v>
      </c>
      <c r="R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S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T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U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V28" s="256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W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0.5</v>
      </c>
      <c r="X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Y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Z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AA28" s="214">
        <f t="shared" ca="1" si="4"/>
        <v>1</v>
      </c>
      <c r="AB28" s="215">
        <f t="shared" ca="1" si="4"/>
        <v>0.5</v>
      </c>
      <c r="AC28" s="215">
        <f t="shared" ca="1" si="4"/>
        <v>0</v>
      </c>
      <c r="AD28" s="215">
        <f t="shared" ca="1" si="4"/>
        <v>0</v>
      </c>
      <c r="AE28" s="216">
        <f t="shared" ca="1" si="4"/>
        <v>0</v>
      </c>
      <c r="AF28" s="217">
        <f t="shared" ca="1" si="3"/>
        <v>1.5</v>
      </c>
    </row>
    <row r="29" spans="1:32" ht="12.95" customHeight="1" thickBot="1" x14ac:dyDescent="0.25">
      <c r="A29" s="367" t="s">
        <v>45</v>
      </c>
      <c r="B29" s="265"/>
      <c r="C29" s="289" t="str">
        <f t="shared" si="0"/>
        <v>DOS Jo 0,5</v>
      </c>
      <c r="D29" s="288" t="str">
        <f t="shared" si="1"/>
        <v>DOS Jo</v>
      </c>
      <c r="E29" s="269" t="s">
        <v>116</v>
      </c>
      <c r="F29" s="270" t="s">
        <v>117</v>
      </c>
      <c r="G29" s="249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H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I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J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K29" s="252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L29" s="255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M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N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O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P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Q29" s="255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R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S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T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U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V29" s="255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1</v>
      </c>
      <c r="W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X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Y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Z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AA29" s="218">
        <f t="shared" ca="1" si="4"/>
        <v>1</v>
      </c>
      <c r="AB29" s="219">
        <f t="shared" ca="1" si="4"/>
        <v>0</v>
      </c>
      <c r="AC29" s="219">
        <f t="shared" ca="1" si="4"/>
        <v>0</v>
      </c>
      <c r="AD29" s="219">
        <f t="shared" ca="1" si="4"/>
        <v>0</v>
      </c>
      <c r="AE29" s="220">
        <f t="shared" ca="1" si="4"/>
        <v>0</v>
      </c>
      <c r="AF29" s="221">
        <f t="shared" ca="1" si="3"/>
        <v>1</v>
      </c>
    </row>
    <row r="30" spans="1:32" ht="12.95" customHeight="1" x14ac:dyDescent="0.2">
      <c r="A30" s="366" t="s">
        <v>228</v>
      </c>
      <c r="B30" s="261"/>
      <c r="C30" s="289" t="str">
        <f t="shared" si="0"/>
        <v>GAR Ja 0,5</v>
      </c>
      <c r="D30" s="288" t="str">
        <f t="shared" si="1"/>
        <v>GAR Ja</v>
      </c>
      <c r="E30" s="262" t="s">
        <v>118</v>
      </c>
      <c r="F30" s="268" t="s">
        <v>109</v>
      </c>
      <c r="G30" s="247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H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I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J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K30" s="253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L30" s="256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M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N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O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P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Q30" s="256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1</v>
      </c>
      <c r="R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S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T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U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V30" s="256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W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X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Y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Z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AA30" s="214">
        <f t="shared" ref="AA30:AE39" ca="1" si="5">SUMIF(sem,AA$8,OFFSET(sem,ROW()-8,,,))</f>
        <v>1</v>
      </c>
      <c r="AB30" s="215">
        <f t="shared" ca="1" si="5"/>
        <v>0</v>
      </c>
      <c r="AC30" s="215">
        <f t="shared" ca="1" si="5"/>
        <v>0</v>
      </c>
      <c r="AD30" s="215">
        <f t="shared" ca="1" si="5"/>
        <v>0</v>
      </c>
      <c r="AE30" s="216">
        <f t="shared" ca="1" si="5"/>
        <v>0</v>
      </c>
      <c r="AF30" s="217">
        <f t="shared" ca="1" si="3"/>
        <v>1</v>
      </c>
    </row>
    <row r="31" spans="1:32" ht="12.95" customHeight="1" thickBot="1" x14ac:dyDescent="0.25">
      <c r="A31" s="367" t="s">
        <v>45</v>
      </c>
      <c r="B31" s="265"/>
      <c r="C31" s="289" t="str">
        <f t="shared" si="0"/>
        <v>GAR Ja 0,5</v>
      </c>
      <c r="D31" s="288" t="str">
        <f t="shared" si="1"/>
        <v>GAR Ja</v>
      </c>
      <c r="E31" s="269" t="s">
        <v>118</v>
      </c>
      <c r="F31" s="270" t="s">
        <v>109</v>
      </c>
      <c r="G31" s="249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H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I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J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K31" s="252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L31" s="255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M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N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O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P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Q31" s="255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R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S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T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U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V31" s="255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1</v>
      </c>
      <c r="W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X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Y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Z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AA31" s="218">
        <f t="shared" ca="1" si="5"/>
        <v>1</v>
      </c>
      <c r="AB31" s="219">
        <f t="shared" ca="1" si="5"/>
        <v>0</v>
      </c>
      <c r="AC31" s="219">
        <f t="shared" ca="1" si="5"/>
        <v>0</v>
      </c>
      <c r="AD31" s="219">
        <f t="shared" ca="1" si="5"/>
        <v>0</v>
      </c>
      <c r="AE31" s="220">
        <f t="shared" ca="1" si="5"/>
        <v>0</v>
      </c>
      <c r="AF31" s="221">
        <f t="shared" ca="1" si="3"/>
        <v>1</v>
      </c>
    </row>
    <row r="32" spans="1:32" ht="12.95" customHeight="1" x14ac:dyDescent="0.2">
      <c r="A32" s="366" t="s">
        <v>228</v>
      </c>
      <c r="B32" s="261"/>
      <c r="C32" s="289" t="str">
        <f t="shared" si="0"/>
        <v>HOE Cl 0,5</v>
      </c>
      <c r="D32" s="288" t="str">
        <f t="shared" si="1"/>
        <v>HOE Cl</v>
      </c>
      <c r="E32" s="262" t="s">
        <v>119</v>
      </c>
      <c r="F32" s="268" t="s">
        <v>120</v>
      </c>
      <c r="G32" s="247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H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I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J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K32" s="253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L32" s="256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M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N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O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P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Q32" s="256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R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S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T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U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V32" s="256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W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X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Y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Z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AA32" s="214">
        <f t="shared" ca="1" si="5"/>
        <v>2</v>
      </c>
      <c r="AB32" s="215">
        <f t="shared" ca="1" si="5"/>
        <v>1</v>
      </c>
      <c r="AC32" s="215">
        <f t="shared" ca="1" si="5"/>
        <v>0</v>
      </c>
      <c r="AD32" s="215">
        <f t="shared" ca="1" si="5"/>
        <v>0</v>
      </c>
      <c r="AE32" s="216">
        <f t="shared" ca="1" si="5"/>
        <v>0</v>
      </c>
      <c r="AF32" s="217">
        <f t="shared" ca="1" si="3"/>
        <v>3</v>
      </c>
    </row>
    <row r="33" spans="1:32" ht="12.95" customHeight="1" thickBot="1" x14ac:dyDescent="0.25">
      <c r="A33" s="367" t="s">
        <v>45</v>
      </c>
      <c r="B33" s="265"/>
      <c r="C33" s="289" t="str">
        <f t="shared" si="0"/>
        <v>HOE Cl 0,5</v>
      </c>
      <c r="D33" s="288" t="str">
        <f t="shared" si="1"/>
        <v>HOE Cl</v>
      </c>
      <c r="E33" s="269" t="s">
        <v>119</v>
      </c>
      <c r="F33" s="270" t="s">
        <v>120</v>
      </c>
      <c r="G33" s="249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H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I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J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K33" s="252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L33" s="255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M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N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O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P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Q33" s="255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R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S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T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U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V33" s="255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1</v>
      </c>
      <c r="W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X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Y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Z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AA33" s="218">
        <f t="shared" ca="1" si="5"/>
        <v>1</v>
      </c>
      <c r="AB33" s="219">
        <f t="shared" ca="1" si="5"/>
        <v>0</v>
      </c>
      <c r="AC33" s="219">
        <f t="shared" ca="1" si="5"/>
        <v>0</v>
      </c>
      <c r="AD33" s="219">
        <f t="shared" ca="1" si="5"/>
        <v>0</v>
      </c>
      <c r="AE33" s="220">
        <f t="shared" ca="1" si="5"/>
        <v>0</v>
      </c>
      <c r="AF33" s="221">
        <f t="shared" ca="1" si="3"/>
        <v>1</v>
      </c>
    </row>
    <row r="34" spans="1:32" ht="12.95" customHeight="1" x14ac:dyDescent="0.2">
      <c r="A34" s="366" t="s">
        <v>228</v>
      </c>
      <c r="B34" s="261"/>
      <c r="C34" s="289" t="str">
        <f t="shared" si="0"/>
        <v>LAP Ph 0,5</v>
      </c>
      <c r="D34" s="288" t="str">
        <f t="shared" si="1"/>
        <v>LAP Ph</v>
      </c>
      <c r="E34" s="262" t="s">
        <v>121</v>
      </c>
      <c r="F34" s="268" t="s">
        <v>122</v>
      </c>
      <c r="G34" s="247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H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I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J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K34" s="253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L34" s="256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M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N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O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P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Q34" s="256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1</v>
      </c>
      <c r="R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S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T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U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V34" s="256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W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0.5</v>
      </c>
      <c r="X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Y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Z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AA34" s="214">
        <f t="shared" ca="1" si="5"/>
        <v>1</v>
      </c>
      <c r="AB34" s="215">
        <f t="shared" ca="1" si="5"/>
        <v>0.5</v>
      </c>
      <c r="AC34" s="215">
        <f t="shared" ca="1" si="5"/>
        <v>0</v>
      </c>
      <c r="AD34" s="215">
        <f t="shared" ca="1" si="5"/>
        <v>0</v>
      </c>
      <c r="AE34" s="216">
        <f t="shared" ca="1" si="5"/>
        <v>0</v>
      </c>
      <c r="AF34" s="217">
        <f t="shared" ca="1" si="3"/>
        <v>1.5</v>
      </c>
    </row>
    <row r="35" spans="1:32" ht="12.95" customHeight="1" thickBot="1" x14ac:dyDescent="0.25">
      <c r="A35" s="367" t="s">
        <v>45</v>
      </c>
      <c r="B35" s="265"/>
      <c r="C35" s="289" t="str">
        <f t="shared" si="0"/>
        <v>LAP Ph 0,5</v>
      </c>
      <c r="D35" s="288" t="str">
        <f t="shared" si="1"/>
        <v>LAP Ph</v>
      </c>
      <c r="E35" s="269" t="s">
        <v>121</v>
      </c>
      <c r="F35" s="270" t="s">
        <v>122</v>
      </c>
      <c r="G35" s="249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H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I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J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K35" s="252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L35" s="255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M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N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O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P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Q35" s="255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R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S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T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U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V35" s="255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1</v>
      </c>
      <c r="W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X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Y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Z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AA35" s="218">
        <f t="shared" ca="1" si="5"/>
        <v>1</v>
      </c>
      <c r="AB35" s="219">
        <f t="shared" ca="1" si="5"/>
        <v>0</v>
      </c>
      <c r="AC35" s="219">
        <f t="shared" ca="1" si="5"/>
        <v>0</v>
      </c>
      <c r="AD35" s="219">
        <f t="shared" ca="1" si="5"/>
        <v>0</v>
      </c>
      <c r="AE35" s="220">
        <f t="shared" ca="1" si="5"/>
        <v>0</v>
      </c>
      <c r="AF35" s="221">
        <f t="shared" ca="1" si="3"/>
        <v>1</v>
      </c>
    </row>
    <row r="36" spans="1:32" ht="12.95" customHeight="1" x14ac:dyDescent="0.2">
      <c r="A36" s="366" t="s">
        <v>228</v>
      </c>
      <c r="B36" s="261"/>
      <c r="C36" s="289" t="str">
        <f t="shared" si="0"/>
        <v>LAR An 0,5</v>
      </c>
      <c r="D36" s="288" t="str">
        <f t="shared" si="1"/>
        <v>LAR An</v>
      </c>
      <c r="E36" s="262" t="s">
        <v>123</v>
      </c>
      <c r="F36" s="268" t="s">
        <v>124</v>
      </c>
      <c r="G36" s="247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H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I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J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K36" s="253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L36" s="256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M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N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O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P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Q36" s="256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1</v>
      </c>
      <c r="R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S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T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U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V36" s="256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W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0.5</v>
      </c>
      <c r="X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Y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Z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AA36" s="214">
        <f t="shared" ca="1" si="5"/>
        <v>1</v>
      </c>
      <c r="AB36" s="215">
        <f t="shared" ca="1" si="5"/>
        <v>0.5</v>
      </c>
      <c r="AC36" s="215">
        <f t="shared" ca="1" si="5"/>
        <v>0</v>
      </c>
      <c r="AD36" s="215">
        <f t="shared" ca="1" si="5"/>
        <v>0</v>
      </c>
      <c r="AE36" s="216">
        <f t="shared" ca="1" si="5"/>
        <v>0</v>
      </c>
      <c r="AF36" s="217">
        <f t="shared" ca="1" si="3"/>
        <v>1.5</v>
      </c>
    </row>
    <row r="37" spans="1:32" ht="12.95" customHeight="1" thickBot="1" x14ac:dyDescent="0.25">
      <c r="A37" s="367" t="s">
        <v>45</v>
      </c>
      <c r="B37" s="265"/>
      <c r="C37" s="289" t="str">
        <f t="shared" si="0"/>
        <v>LAR An 0,5</v>
      </c>
      <c r="D37" s="288" t="str">
        <f t="shared" si="1"/>
        <v>LAR An</v>
      </c>
      <c r="E37" s="269" t="s">
        <v>123</v>
      </c>
      <c r="F37" s="270" t="s">
        <v>124</v>
      </c>
      <c r="G37" s="249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H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I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J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K37" s="252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L37" s="255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M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N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O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P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Q37" s="255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R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S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T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U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V37" s="255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1</v>
      </c>
      <c r="W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X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Y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Z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AA37" s="218">
        <f t="shared" ca="1" si="5"/>
        <v>1</v>
      </c>
      <c r="AB37" s="219">
        <f t="shared" ca="1" si="5"/>
        <v>0</v>
      </c>
      <c r="AC37" s="219">
        <f t="shared" ca="1" si="5"/>
        <v>0</v>
      </c>
      <c r="AD37" s="219">
        <f t="shared" ca="1" si="5"/>
        <v>0</v>
      </c>
      <c r="AE37" s="220">
        <f t="shared" ca="1" si="5"/>
        <v>0</v>
      </c>
      <c r="AF37" s="221">
        <f t="shared" ca="1" si="3"/>
        <v>1</v>
      </c>
    </row>
    <row r="38" spans="1:32" ht="12.95" customHeight="1" x14ac:dyDescent="0.2">
      <c r="A38" s="366" t="s">
        <v>228</v>
      </c>
      <c r="B38" s="261"/>
      <c r="C38" s="289" t="str">
        <f t="shared" si="0"/>
        <v>LED Ré 0,5</v>
      </c>
      <c r="D38" s="288" t="str">
        <f t="shared" si="1"/>
        <v>LED Ré</v>
      </c>
      <c r="E38" s="262" t="s">
        <v>125</v>
      </c>
      <c r="F38" s="268" t="s">
        <v>126</v>
      </c>
      <c r="G38" s="247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H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I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J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K38" s="253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L38" s="256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M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N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O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P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Q38" s="256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R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S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T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U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V38" s="256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W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X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Y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Z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AA38" s="214">
        <f t="shared" ca="1" si="5"/>
        <v>2</v>
      </c>
      <c r="AB38" s="215">
        <f t="shared" ca="1" si="5"/>
        <v>1</v>
      </c>
      <c r="AC38" s="215">
        <f t="shared" ca="1" si="5"/>
        <v>0</v>
      </c>
      <c r="AD38" s="215">
        <f t="shared" ca="1" si="5"/>
        <v>0</v>
      </c>
      <c r="AE38" s="216">
        <f t="shared" ca="1" si="5"/>
        <v>0</v>
      </c>
      <c r="AF38" s="217">
        <f t="shared" ca="1" si="3"/>
        <v>3</v>
      </c>
    </row>
    <row r="39" spans="1:32" ht="12.95" customHeight="1" thickBot="1" x14ac:dyDescent="0.25">
      <c r="A39" s="367" t="s">
        <v>45</v>
      </c>
      <c r="B39" s="265"/>
      <c r="C39" s="289" t="str">
        <f t="shared" si="0"/>
        <v>LED Ré 0,5</v>
      </c>
      <c r="D39" s="288" t="str">
        <f t="shared" si="1"/>
        <v>LED Ré</v>
      </c>
      <c r="E39" s="269" t="s">
        <v>125</v>
      </c>
      <c r="F39" s="270" t="s">
        <v>126</v>
      </c>
      <c r="G39" s="249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H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I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J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K39" s="252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L39" s="255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M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N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O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P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Q39" s="255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R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S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T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U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V39" s="255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1</v>
      </c>
      <c r="W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X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Y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Z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AA39" s="218">
        <f t="shared" ca="1" si="5"/>
        <v>1</v>
      </c>
      <c r="AB39" s="219">
        <f t="shared" ca="1" si="5"/>
        <v>0</v>
      </c>
      <c r="AC39" s="219">
        <f t="shared" ca="1" si="5"/>
        <v>0</v>
      </c>
      <c r="AD39" s="219">
        <f t="shared" ca="1" si="5"/>
        <v>0</v>
      </c>
      <c r="AE39" s="220">
        <f t="shared" ca="1" si="5"/>
        <v>0</v>
      </c>
      <c r="AF39" s="221">
        <f t="shared" ca="1" si="3"/>
        <v>1</v>
      </c>
    </row>
    <row r="40" spans="1:32" ht="12.95" customHeight="1" x14ac:dyDescent="0.2">
      <c r="A40" s="366" t="s">
        <v>228</v>
      </c>
      <c r="B40" s="261"/>
      <c r="C40" s="289" t="str">
        <f t="shared" si="0"/>
        <v>MAR Jo 0,5</v>
      </c>
      <c r="D40" s="288" t="str">
        <f t="shared" si="1"/>
        <v>MAR Jo</v>
      </c>
      <c r="E40" s="262" t="s">
        <v>127</v>
      </c>
      <c r="F40" s="268" t="s">
        <v>117</v>
      </c>
      <c r="G40" s="247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H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I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J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K40" s="253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L40" s="256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M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N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O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P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Q40" s="256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1</v>
      </c>
      <c r="R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S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T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U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V40" s="256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W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0.5</v>
      </c>
      <c r="X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Y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Z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AA40" s="214">
        <f t="shared" ref="AA40:AE49" ca="1" si="6">SUMIF(sem,AA$8,OFFSET(sem,ROW()-8,,,))</f>
        <v>1</v>
      </c>
      <c r="AB40" s="215">
        <f t="shared" ca="1" si="6"/>
        <v>0.5</v>
      </c>
      <c r="AC40" s="215">
        <f t="shared" ca="1" si="6"/>
        <v>0</v>
      </c>
      <c r="AD40" s="215">
        <f t="shared" ca="1" si="6"/>
        <v>0</v>
      </c>
      <c r="AE40" s="216">
        <f t="shared" ca="1" si="6"/>
        <v>0</v>
      </c>
      <c r="AF40" s="217">
        <f t="shared" ca="1" si="3"/>
        <v>1.5</v>
      </c>
    </row>
    <row r="41" spans="1:32" ht="12.95" customHeight="1" thickBot="1" x14ac:dyDescent="0.25">
      <c r="A41" s="367" t="s">
        <v>45</v>
      </c>
      <c r="B41" s="265"/>
      <c r="C41" s="289" t="str">
        <f t="shared" si="0"/>
        <v>MAR Jo 0,5</v>
      </c>
      <c r="D41" s="288" t="str">
        <f t="shared" si="1"/>
        <v>MAR Jo</v>
      </c>
      <c r="E41" s="269" t="s">
        <v>127</v>
      </c>
      <c r="F41" s="270" t="s">
        <v>117</v>
      </c>
      <c r="G41" s="249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H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I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J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K41" s="252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L41" s="255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M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N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O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P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Q41" s="255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R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S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T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U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V41" s="255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1</v>
      </c>
      <c r="W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X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Y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Z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AA41" s="218">
        <f t="shared" ca="1" si="6"/>
        <v>1</v>
      </c>
      <c r="AB41" s="219">
        <f t="shared" ca="1" si="6"/>
        <v>0</v>
      </c>
      <c r="AC41" s="219">
        <f t="shared" ca="1" si="6"/>
        <v>0</v>
      </c>
      <c r="AD41" s="219">
        <f t="shared" ca="1" si="6"/>
        <v>0</v>
      </c>
      <c r="AE41" s="220">
        <f t="shared" ca="1" si="6"/>
        <v>0</v>
      </c>
      <c r="AF41" s="221">
        <f t="shared" ca="1" si="3"/>
        <v>1</v>
      </c>
    </row>
    <row r="42" spans="1:32" ht="12.95" customHeight="1" x14ac:dyDescent="0.2">
      <c r="A42" s="366" t="s">
        <v>228</v>
      </c>
      <c r="B42" s="261"/>
      <c r="C42" s="289" t="str">
        <f t="shared" ref="C42:C73" si="7">E42&amp;" "&amp;F42&amp;" 0,5"</f>
        <v>REM Yv 0,5</v>
      </c>
      <c r="D42" s="288" t="str">
        <f t="shared" ref="D42:D73" si="8">E42&amp;" "&amp;F42</f>
        <v>REM Yv</v>
      </c>
      <c r="E42" s="262" t="s">
        <v>128</v>
      </c>
      <c r="F42" s="268" t="s">
        <v>129</v>
      </c>
      <c r="G42" s="247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H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I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J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K42" s="253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L42" s="256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M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N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O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P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Q42" s="256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1</v>
      </c>
      <c r="R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S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T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U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V42" s="256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W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0.5</v>
      </c>
      <c r="X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Y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Z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AA42" s="214">
        <f t="shared" ca="1" si="6"/>
        <v>1</v>
      </c>
      <c r="AB42" s="215">
        <f t="shared" ca="1" si="6"/>
        <v>0.5</v>
      </c>
      <c r="AC42" s="215">
        <f t="shared" ca="1" si="6"/>
        <v>0</v>
      </c>
      <c r="AD42" s="215">
        <f t="shared" ca="1" si="6"/>
        <v>0</v>
      </c>
      <c r="AE42" s="216">
        <f t="shared" ca="1" si="6"/>
        <v>0</v>
      </c>
      <c r="AF42" s="217">
        <f t="shared" ref="AF42:AF73" ca="1" si="9">SUM(AA42:AE42)</f>
        <v>1.5</v>
      </c>
    </row>
    <row r="43" spans="1:32" ht="12.95" customHeight="1" thickBot="1" x14ac:dyDescent="0.25">
      <c r="A43" s="367" t="s">
        <v>45</v>
      </c>
      <c r="B43" s="265"/>
      <c r="C43" s="289" t="str">
        <f t="shared" si="7"/>
        <v>REM Yv 0,5</v>
      </c>
      <c r="D43" s="288" t="str">
        <f t="shared" si="8"/>
        <v>REM Yv</v>
      </c>
      <c r="E43" s="269" t="s">
        <v>128</v>
      </c>
      <c r="F43" s="270" t="s">
        <v>129</v>
      </c>
      <c r="G43" s="249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H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I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J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K43" s="252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L43" s="255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M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N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O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P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Q43" s="255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R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S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T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U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V43" s="255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1</v>
      </c>
      <c r="W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X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Y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Z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AA43" s="218">
        <f t="shared" ca="1" si="6"/>
        <v>1</v>
      </c>
      <c r="AB43" s="219">
        <f t="shared" ca="1" si="6"/>
        <v>0</v>
      </c>
      <c r="AC43" s="219">
        <f t="shared" ca="1" si="6"/>
        <v>0</v>
      </c>
      <c r="AD43" s="219">
        <f t="shared" ca="1" si="6"/>
        <v>0</v>
      </c>
      <c r="AE43" s="220">
        <f t="shared" ca="1" si="6"/>
        <v>0</v>
      </c>
      <c r="AF43" s="221">
        <f t="shared" ca="1" si="9"/>
        <v>1</v>
      </c>
    </row>
    <row r="44" spans="1:32" ht="12.95" customHeight="1" x14ac:dyDescent="0.2">
      <c r="A44" s="366" t="s">
        <v>228</v>
      </c>
      <c r="B44" s="261"/>
      <c r="C44" s="289" t="str">
        <f t="shared" si="7"/>
        <v>SOU Ja 0,5</v>
      </c>
      <c r="D44" s="288" t="str">
        <f t="shared" si="8"/>
        <v>SOU Ja</v>
      </c>
      <c r="E44" s="262" t="s">
        <v>130</v>
      </c>
      <c r="F44" s="268" t="s">
        <v>109</v>
      </c>
      <c r="G44" s="247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H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I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J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K44" s="253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L44" s="256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M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N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O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P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Q44" s="256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1</v>
      </c>
      <c r="R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S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T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U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V44" s="256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W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X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Y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Z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AA44" s="214">
        <f t="shared" ca="1" si="6"/>
        <v>1</v>
      </c>
      <c r="AB44" s="215">
        <f t="shared" ca="1" si="6"/>
        <v>0</v>
      </c>
      <c r="AC44" s="215">
        <f t="shared" ca="1" si="6"/>
        <v>0</v>
      </c>
      <c r="AD44" s="215">
        <f t="shared" ca="1" si="6"/>
        <v>0</v>
      </c>
      <c r="AE44" s="216">
        <f t="shared" ca="1" si="6"/>
        <v>0</v>
      </c>
      <c r="AF44" s="217">
        <f t="shared" ca="1" si="9"/>
        <v>1</v>
      </c>
    </row>
    <row r="45" spans="1:32" ht="12.95" customHeight="1" thickBot="1" x14ac:dyDescent="0.25">
      <c r="A45" s="367" t="s">
        <v>45</v>
      </c>
      <c r="B45" s="265"/>
      <c r="C45" s="289" t="str">
        <f t="shared" si="7"/>
        <v>SOU Ja 0,5</v>
      </c>
      <c r="D45" s="288" t="str">
        <f t="shared" si="8"/>
        <v>SOU Ja</v>
      </c>
      <c r="E45" s="269" t="s">
        <v>130</v>
      </c>
      <c r="F45" s="270" t="s">
        <v>109</v>
      </c>
      <c r="G45" s="249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H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I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J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K45" s="252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L45" s="255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M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N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O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P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Q45" s="255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R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S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T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U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V45" s="255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1</v>
      </c>
      <c r="W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X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Y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Z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AA45" s="218">
        <f t="shared" ca="1" si="6"/>
        <v>1</v>
      </c>
      <c r="AB45" s="219">
        <f t="shared" ca="1" si="6"/>
        <v>0</v>
      </c>
      <c r="AC45" s="219">
        <f t="shared" ca="1" si="6"/>
        <v>0</v>
      </c>
      <c r="AD45" s="219">
        <f t="shared" ca="1" si="6"/>
        <v>0</v>
      </c>
      <c r="AE45" s="220">
        <f t="shared" ca="1" si="6"/>
        <v>0</v>
      </c>
      <c r="AF45" s="221">
        <f t="shared" ca="1" si="9"/>
        <v>1</v>
      </c>
    </row>
    <row r="46" spans="1:32" ht="12.95" customHeight="1" x14ac:dyDescent="0.2">
      <c r="A46" s="366" t="s">
        <v>228</v>
      </c>
      <c r="B46" s="261"/>
      <c r="C46" s="289" t="str">
        <f t="shared" si="7"/>
        <v>VAN Pa 0,5</v>
      </c>
      <c r="D46" s="288" t="str">
        <f t="shared" si="8"/>
        <v>VAN Pa</v>
      </c>
      <c r="E46" s="262" t="s">
        <v>131</v>
      </c>
      <c r="F46" s="268" t="s">
        <v>113</v>
      </c>
      <c r="G46" s="247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H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I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J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K46" s="253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L46" s="256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M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N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O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P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Q46" s="256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1</v>
      </c>
      <c r="R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S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T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U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V46" s="256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W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X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Y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Z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AA46" s="214">
        <f t="shared" ca="1" si="6"/>
        <v>1</v>
      </c>
      <c r="AB46" s="215">
        <f t="shared" ca="1" si="6"/>
        <v>0</v>
      </c>
      <c r="AC46" s="215">
        <f t="shared" ca="1" si="6"/>
        <v>0</v>
      </c>
      <c r="AD46" s="215">
        <f t="shared" ca="1" si="6"/>
        <v>0</v>
      </c>
      <c r="AE46" s="216">
        <f t="shared" ca="1" si="6"/>
        <v>0</v>
      </c>
      <c r="AF46" s="217">
        <f t="shared" ca="1" si="9"/>
        <v>1</v>
      </c>
    </row>
    <row r="47" spans="1:32" ht="12.95" customHeight="1" thickBot="1" x14ac:dyDescent="0.25">
      <c r="A47" s="367" t="s">
        <v>45</v>
      </c>
      <c r="B47" s="265"/>
      <c r="C47" s="289" t="str">
        <f t="shared" si="7"/>
        <v>VAN Pa 0,5</v>
      </c>
      <c r="D47" s="288" t="str">
        <f t="shared" si="8"/>
        <v>VAN Pa</v>
      </c>
      <c r="E47" s="269" t="s">
        <v>131</v>
      </c>
      <c r="F47" s="270" t="s">
        <v>113</v>
      </c>
      <c r="G47" s="249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H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I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J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K47" s="252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L47" s="255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M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N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O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P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Q47" s="255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R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S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T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U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V47" s="255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1</v>
      </c>
      <c r="W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X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Y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Z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AA47" s="218">
        <f t="shared" ca="1" si="6"/>
        <v>1</v>
      </c>
      <c r="AB47" s="219">
        <f t="shared" ca="1" si="6"/>
        <v>0</v>
      </c>
      <c r="AC47" s="219">
        <f t="shared" ca="1" si="6"/>
        <v>0</v>
      </c>
      <c r="AD47" s="219">
        <f t="shared" ca="1" si="6"/>
        <v>0</v>
      </c>
      <c r="AE47" s="220">
        <f t="shared" ca="1" si="6"/>
        <v>0</v>
      </c>
      <c r="AF47" s="221">
        <f t="shared" ca="1" si="9"/>
        <v>1</v>
      </c>
    </row>
    <row r="48" spans="1:32" ht="12.95" customHeight="1" x14ac:dyDescent="0.2">
      <c r="A48" s="366" t="s">
        <v>228</v>
      </c>
      <c r="B48" s="261"/>
      <c r="C48" s="289" t="str">
        <f t="shared" si="7"/>
        <v>VER Ch 0,5</v>
      </c>
      <c r="D48" s="288" t="str">
        <f t="shared" si="8"/>
        <v>VER Ch</v>
      </c>
      <c r="E48" s="273" t="s">
        <v>132</v>
      </c>
      <c r="F48" s="273" t="s">
        <v>133</v>
      </c>
      <c r="G48" s="247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H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I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J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K48" s="253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L48" s="256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M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N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O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P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Q48" s="256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1</v>
      </c>
      <c r="R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S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T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U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V48" s="256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W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X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Y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Z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AA48" s="214">
        <f t="shared" ca="1" si="6"/>
        <v>1</v>
      </c>
      <c r="AB48" s="215">
        <f t="shared" ca="1" si="6"/>
        <v>0</v>
      </c>
      <c r="AC48" s="215">
        <f t="shared" ca="1" si="6"/>
        <v>0</v>
      </c>
      <c r="AD48" s="215">
        <f t="shared" ca="1" si="6"/>
        <v>0</v>
      </c>
      <c r="AE48" s="216">
        <f t="shared" ca="1" si="6"/>
        <v>0</v>
      </c>
      <c r="AF48" s="217">
        <f t="shared" ca="1" si="9"/>
        <v>1</v>
      </c>
    </row>
    <row r="49" spans="1:32" ht="12.95" customHeight="1" thickBot="1" x14ac:dyDescent="0.25">
      <c r="A49" s="367" t="s">
        <v>45</v>
      </c>
      <c r="B49" s="265"/>
      <c r="C49" s="289" t="str">
        <f t="shared" si="7"/>
        <v>VER Ch 0,5</v>
      </c>
      <c r="D49" s="288" t="str">
        <f t="shared" si="8"/>
        <v>VER Ch</v>
      </c>
      <c r="E49" s="266" t="s">
        <v>132</v>
      </c>
      <c r="F49" s="267" t="s">
        <v>133</v>
      </c>
      <c r="G49" s="249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H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I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J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K49" s="252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L49" s="255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M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N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O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P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Q49" s="255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R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S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T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U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V49" s="255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1</v>
      </c>
      <c r="W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X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Y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Z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AA49" s="218">
        <f t="shared" ca="1" si="6"/>
        <v>1</v>
      </c>
      <c r="AB49" s="219">
        <f t="shared" ca="1" si="6"/>
        <v>0</v>
      </c>
      <c r="AC49" s="219">
        <f t="shared" ca="1" si="6"/>
        <v>0</v>
      </c>
      <c r="AD49" s="219">
        <f t="shared" ca="1" si="6"/>
        <v>0</v>
      </c>
      <c r="AE49" s="220">
        <f t="shared" ca="1" si="6"/>
        <v>0</v>
      </c>
      <c r="AF49" s="221">
        <f t="shared" ca="1" si="9"/>
        <v>1</v>
      </c>
    </row>
    <row r="50" spans="1:32" ht="12.95" customHeight="1" x14ac:dyDescent="0.2">
      <c r="A50" s="366" t="s">
        <v>228</v>
      </c>
      <c r="B50" s="261"/>
      <c r="C50" s="289" t="str">
        <f t="shared" si="7"/>
        <v>X  0,5</v>
      </c>
      <c r="D50" s="288" t="str">
        <f t="shared" si="8"/>
        <v xml:space="preserve">X </v>
      </c>
      <c r="E50" s="273" t="s">
        <v>98</v>
      </c>
      <c r="F50" s="273" t="s">
        <v>134</v>
      </c>
      <c r="G50" s="247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H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I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J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K50" s="253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L50" s="256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M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N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O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P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Q50" s="256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1</v>
      </c>
      <c r="R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S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T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U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V50" s="256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W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X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Y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Z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AA50" s="214">
        <f t="shared" ref="AA50:AE59" ca="1" si="10">SUMIF(sem,AA$8,OFFSET(sem,ROW()-8,,,))</f>
        <v>1</v>
      </c>
      <c r="AB50" s="215">
        <f t="shared" ca="1" si="10"/>
        <v>0</v>
      </c>
      <c r="AC50" s="215">
        <f t="shared" ca="1" si="10"/>
        <v>0</v>
      </c>
      <c r="AD50" s="215">
        <f t="shared" ca="1" si="10"/>
        <v>0</v>
      </c>
      <c r="AE50" s="216">
        <f t="shared" ca="1" si="10"/>
        <v>0</v>
      </c>
      <c r="AF50" s="217">
        <f t="shared" ca="1" si="9"/>
        <v>1</v>
      </c>
    </row>
    <row r="51" spans="1:32" ht="12.95" customHeight="1" thickBot="1" x14ac:dyDescent="0.25">
      <c r="A51" s="367" t="s">
        <v>45</v>
      </c>
      <c r="B51" s="265"/>
      <c r="C51" s="289" t="str">
        <f t="shared" si="7"/>
        <v>X  0,5</v>
      </c>
      <c r="D51" s="288" t="str">
        <f t="shared" si="8"/>
        <v xml:space="preserve">X </v>
      </c>
      <c r="E51" s="266" t="s">
        <v>98</v>
      </c>
      <c r="F51" s="267" t="s">
        <v>134</v>
      </c>
      <c r="G51" s="249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H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I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J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K51" s="252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L51" s="255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M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N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O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P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Q51" s="255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R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S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T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U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V51" s="255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W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X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Y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Z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AA51" s="218">
        <f t="shared" ca="1" si="10"/>
        <v>0</v>
      </c>
      <c r="AB51" s="219">
        <f t="shared" ca="1" si="10"/>
        <v>0</v>
      </c>
      <c r="AC51" s="219">
        <f t="shared" ca="1" si="10"/>
        <v>0</v>
      </c>
      <c r="AD51" s="219">
        <f t="shared" ca="1" si="10"/>
        <v>0</v>
      </c>
      <c r="AE51" s="220">
        <f t="shared" ca="1" si="10"/>
        <v>0</v>
      </c>
      <c r="AF51" s="221">
        <f t="shared" ca="1" si="9"/>
        <v>0</v>
      </c>
    </row>
    <row r="52" spans="1:32" ht="12.95" customHeight="1" x14ac:dyDescent="0.2">
      <c r="A52" s="366" t="s">
        <v>228</v>
      </c>
      <c r="B52" s="274"/>
      <c r="C52" s="289" t="str">
        <f t="shared" si="7"/>
        <v>REM Yv 0,5</v>
      </c>
      <c r="D52" s="290" t="str">
        <f t="shared" si="8"/>
        <v>REM Yv</v>
      </c>
      <c r="E52" s="268" t="s">
        <v>128</v>
      </c>
      <c r="F52" s="275" t="s">
        <v>129</v>
      </c>
      <c r="G52" s="247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H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I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J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K52" s="253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L52" s="256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M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N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O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P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Q52" s="256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1</v>
      </c>
      <c r="R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S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T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U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V52" s="256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W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0.5</v>
      </c>
      <c r="X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Y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Z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AA52" s="214">
        <f t="shared" ca="1" si="10"/>
        <v>1</v>
      </c>
      <c r="AB52" s="215">
        <f t="shared" ca="1" si="10"/>
        <v>0.5</v>
      </c>
      <c r="AC52" s="215">
        <f t="shared" ca="1" si="10"/>
        <v>0</v>
      </c>
      <c r="AD52" s="215">
        <f t="shared" ca="1" si="10"/>
        <v>0</v>
      </c>
      <c r="AE52" s="216">
        <f t="shared" ca="1" si="10"/>
        <v>0</v>
      </c>
      <c r="AF52" s="217">
        <f t="shared" ca="1" si="9"/>
        <v>1.5</v>
      </c>
    </row>
    <row r="53" spans="1:32" ht="12.95" customHeight="1" thickBot="1" x14ac:dyDescent="0.25">
      <c r="A53" s="367" t="s">
        <v>45</v>
      </c>
      <c r="B53" s="265"/>
      <c r="C53" s="289" t="str">
        <f t="shared" si="7"/>
        <v>REM Yv 0,5</v>
      </c>
      <c r="D53" s="290" t="str">
        <f t="shared" si="8"/>
        <v>REM Yv</v>
      </c>
      <c r="E53" s="276" t="s">
        <v>128</v>
      </c>
      <c r="F53" s="277" t="s">
        <v>129</v>
      </c>
      <c r="G53" s="249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H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I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J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K53" s="252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L53" s="255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M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N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O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P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Q53" s="255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R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S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T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U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V53" s="255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1</v>
      </c>
      <c r="W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X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Y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Z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AA53" s="218">
        <f t="shared" ca="1" si="10"/>
        <v>1</v>
      </c>
      <c r="AB53" s="219">
        <f t="shared" ca="1" si="10"/>
        <v>0</v>
      </c>
      <c r="AC53" s="219">
        <f t="shared" ca="1" si="10"/>
        <v>0</v>
      </c>
      <c r="AD53" s="219">
        <f t="shared" ca="1" si="10"/>
        <v>0</v>
      </c>
      <c r="AE53" s="220">
        <f t="shared" ca="1" si="10"/>
        <v>0</v>
      </c>
      <c r="AF53" s="221">
        <f t="shared" ca="1" si="9"/>
        <v>1</v>
      </c>
    </row>
    <row r="54" spans="1:32" ht="12.95" customHeight="1" x14ac:dyDescent="0.2">
      <c r="A54" s="366" t="s">
        <v>228</v>
      </c>
      <c r="B54" s="261"/>
      <c r="C54" s="289" t="str">
        <f t="shared" si="7"/>
        <v>CES Je 0,5</v>
      </c>
      <c r="D54" s="288" t="str">
        <f t="shared" si="8"/>
        <v>CES Je</v>
      </c>
      <c r="E54" s="262" t="s">
        <v>135</v>
      </c>
      <c r="F54" s="268" t="s">
        <v>10</v>
      </c>
      <c r="G54" s="247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H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I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J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K54" s="253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L54" s="256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M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N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O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P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Q54" s="256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R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S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T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U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V54" s="256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W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X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Y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Z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AA54" s="214">
        <f t="shared" ca="1" si="10"/>
        <v>0</v>
      </c>
      <c r="AB54" s="215">
        <f t="shared" ca="1" si="10"/>
        <v>0</v>
      </c>
      <c r="AC54" s="215">
        <f t="shared" ca="1" si="10"/>
        <v>0</v>
      </c>
      <c r="AD54" s="215">
        <f t="shared" ca="1" si="10"/>
        <v>0</v>
      </c>
      <c r="AE54" s="216">
        <f t="shared" ca="1" si="10"/>
        <v>0</v>
      </c>
      <c r="AF54" s="217">
        <f t="shared" ca="1" si="9"/>
        <v>0</v>
      </c>
    </row>
    <row r="55" spans="1:32" ht="12.95" customHeight="1" thickBot="1" x14ac:dyDescent="0.25">
      <c r="A55" s="367" t="s">
        <v>45</v>
      </c>
      <c r="B55" s="265"/>
      <c r="C55" s="289" t="str">
        <f t="shared" si="7"/>
        <v>CES Je 0,5</v>
      </c>
      <c r="D55" s="288" t="str">
        <f t="shared" si="8"/>
        <v>CES Je</v>
      </c>
      <c r="E55" s="269" t="s">
        <v>135</v>
      </c>
      <c r="F55" s="270" t="s">
        <v>10</v>
      </c>
      <c r="G55" s="249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H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I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J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K55" s="252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L55" s="255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M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N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O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P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Q55" s="255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R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S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T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U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V55" s="255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W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X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Y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Z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AA55" s="218">
        <f t="shared" ca="1" si="10"/>
        <v>0</v>
      </c>
      <c r="AB55" s="219">
        <f t="shared" ca="1" si="10"/>
        <v>0</v>
      </c>
      <c r="AC55" s="219">
        <f t="shared" ca="1" si="10"/>
        <v>0</v>
      </c>
      <c r="AD55" s="219">
        <f t="shared" ca="1" si="10"/>
        <v>0</v>
      </c>
      <c r="AE55" s="220">
        <f t="shared" ca="1" si="10"/>
        <v>0</v>
      </c>
      <c r="AF55" s="221">
        <f t="shared" ca="1" si="9"/>
        <v>0</v>
      </c>
    </row>
    <row r="56" spans="1:32" ht="12.95" customHeight="1" x14ac:dyDescent="0.2">
      <c r="A56" s="366" t="s">
        <v>228</v>
      </c>
      <c r="B56" s="261"/>
      <c r="C56" s="289" t="str">
        <f t="shared" si="7"/>
        <v>FOU Am 0,5</v>
      </c>
      <c r="D56" s="288" t="str">
        <f t="shared" si="8"/>
        <v>FOU Am</v>
      </c>
      <c r="E56" s="271" t="s">
        <v>136</v>
      </c>
      <c r="F56" s="268" t="s">
        <v>137</v>
      </c>
      <c r="G56" s="247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H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I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J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K56" s="253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L56" s="256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M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N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O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P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Q56" s="256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R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S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T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U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V56" s="256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W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X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Y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Z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AA56" s="214">
        <f t="shared" ca="1" si="10"/>
        <v>0</v>
      </c>
      <c r="AB56" s="215">
        <f t="shared" ca="1" si="10"/>
        <v>0</v>
      </c>
      <c r="AC56" s="215">
        <f t="shared" ca="1" si="10"/>
        <v>0</v>
      </c>
      <c r="AD56" s="215">
        <f t="shared" ca="1" si="10"/>
        <v>0</v>
      </c>
      <c r="AE56" s="216">
        <f t="shared" ca="1" si="10"/>
        <v>0</v>
      </c>
      <c r="AF56" s="217">
        <f t="shared" ca="1" si="9"/>
        <v>0</v>
      </c>
    </row>
    <row r="57" spans="1:32" ht="12.95" customHeight="1" thickBot="1" x14ac:dyDescent="0.25">
      <c r="A57" s="367" t="s">
        <v>45</v>
      </c>
      <c r="B57" s="265"/>
      <c r="C57" s="289" t="str">
        <f t="shared" si="7"/>
        <v>FOU Am 0,5</v>
      </c>
      <c r="D57" s="288" t="str">
        <f t="shared" si="8"/>
        <v>FOU Am</v>
      </c>
      <c r="E57" s="266" t="s">
        <v>136</v>
      </c>
      <c r="F57" s="270" t="s">
        <v>137</v>
      </c>
      <c r="G57" s="249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H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I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J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K57" s="252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L57" s="255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1</v>
      </c>
      <c r="M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N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O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P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Q57" s="255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1</v>
      </c>
      <c r="R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S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T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U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V57" s="255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W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X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Y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Z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AA57" s="218">
        <f t="shared" ca="1" si="10"/>
        <v>2</v>
      </c>
      <c r="AB57" s="219">
        <f t="shared" ca="1" si="10"/>
        <v>0</v>
      </c>
      <c r="AC57" s="219">
        <f t="shared" ca="1" si="10"/>
        <v>0</v>
      </c>
      <c r="AD57" s="219">
        <f t="shared" ca="1" si="10"/>
        <v>0</v>
      </c>
      <c r="AE57" s="220">
        <f t="shared" ca="1" si="10"/>
        <v>0</v>
      </c>
      <c r="AF57" s="221">
        <f t="shared" ca="1" si="9"/>
        <v>2</v>
      </c>
    </row>
    <row r="58" spans="1:32" ht="12.95" customHeight="1" x14ac:dyDescent="0.2">
      <c r="A58" s="366" t="s">
        <v>228</v>
      </c>
      <c r="B58" s="261"/>
      <c r="C58" s="289" t="str">
        <f t="shared" si="7"/>
        <v>GIR An 0,5</v>
      </c>
      <c r="D58" s="288" t="str">
        <f t="shared" si="8"/>
        <v>GIR An</v>
      </c>
      <c r="E58" s="272" t="s">
        <v>138</v>
      </c>
      <c r="F58" s="272" t="s">
        <v>124</v>
      </c>
      <c r="G58" s="247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1</v>
      </c>
      <c r="H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I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J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K58" s="253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L58" s="256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M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N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O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P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Q58" s="256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R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S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T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U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V58" s="256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W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X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Y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Z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AA58" s="214">
        <f t="shared" ca="1" si="10"/>
        <v>1</v>
      </c>
      <c r="AB58" s="215">
        <f t="shared" ca="1" si="10"/>
        <v>0</v>
      </c>
      <c r="AC58" s="215">
        <f t="shared" ca="1" si="10"/>
        <v>0</v>
      </c>
      <c r="AD58" s="215">
        <f t="shared" ca="1" si="10"/>
        <v>0</v>
      </c>
      <c r="AE58" s="216">
        <f t="shared" ca="1" si="10"/>
        <v>0</v>
      </c>
      <c r="AF58" s="217">
        <f t="shared" ca="1" si="9"/>
        <v>1</v>
      </c>
    </row>
    <row r="59" spans="1:32" ht="12.95" customHeight="1" thickBot="1" x14ac:dyDescent="0.25">
      <c r="A59" s="367" t="s">
        <v>45</v>
      </c>
      <c r="B59" s="265"/>
      <c r="C59" s="289" t="str">
        <f t="shared" si="7"/>
        <v>GIR An 0,5</v>
      </c>
      <c r="D59" s="288" t="str">
        <f t="shared" si="8"/>
        <v>GIR An</v>
      </c>
      <c r="E59" s="291" t="s">
        <v>138</v>
      </c>
      <c r="F59" s="267" t="s">
        <v>124</v>
      </c>
      <c r="G59" s="249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H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I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J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K59" s="252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L59" s="255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M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N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O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P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Q59" s="255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R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S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T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U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V59" s="255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W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X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Y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Z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AA59" s="218">
        <f t="shared" ca="1" si="10"/>
        <v>0</v>
      </c>
      <c r="AB59" s="219">
        <f t="shared" ca="1" si="10"/>
        <v>0</v>
      </c>
      <c r="AC59" s="219">
        <f t="shared" ca="1" si="10"/>
        <v>0</v>
      </c>
      <c r="AD59" s="219">
        <f t="shared" ca="1" si="10"/>
        <v>0</v>
      </c>
      <c r="AE59" s="220">
        <f t="shared" ca="1" si="10"/>
        <v>0</v>
      </c>
      <c r="AF59" s="221">
        <f t="shared" ca="1" si="9"/>
        <v>0</v>
      </c>
    </row>
    <row r="60" spans="1:32" ht="12.95" customHeight="1" x14ac:dyDescent="0.2">
      <c r="A60" s="366" t="s">
        <v>228</v>
      </c>
      <c r="B60" s="261"/>
      <c r="C60" s="289" t="str">
        <f t="shared" si="7"/>
        <v>GOG Je 0,5</v>
      </c>
      <c r="D60" s="288" t="str">
        <f t="shared" si="8"/>
        <v>GOG Je</v>
      </c>
      <c r="E60" s="262" t="s">
        <v>139</v>
      </c>
      <c r="F60" s="268" t="s">
        <v>10</v>
      </c>
      <c r="G60" s="247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H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I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J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K60" s="253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L60" s="256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M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N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O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P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Q60" s="256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R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S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T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U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V60" s="256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W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X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Y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Z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AA60" s="214">
        <f t="shared" ref="AA60:AE69" ca="1" si="11">SUMIF(sem,AA$8,OFFSET(sem,ROW()-8,,,))</f>
        <v>0</v>
      </c>
      <c r="AB60" s="215">
        <f t="shared" ca="1" si="11"/>
        <v>0</v>
      </c>
      <c r="AC60" s="215">
        <f t="shared" ca="1" si="11"/>
        <v>0</v>
      </c>
      <c r="AD60" s="215">
        <f t="shared" ca="1" si="11"/>
        <v>0</v>
      </c>
      <c r="AE60" s="216">
        <f t="shared" ca="1" si="11"/>
        <v>0</v>
      </c>
      <c r="AF60" s="217">
        <f t="shared" ca="1" si="9"/>
        <v>0</v>
      </c>
    </row>
    <row r="61" spans="1:32" ht="12.95" customHeight="1" thickBot="1" x14ac:dyDescent="0.25">
      <c r="A61" s="367" t="s">
        <v>45</v>
      </c>
      <c r="B61" s="265"/>
      <c r="C61" s="289" t="str">
        <f t="shared" si="7"/>
        <v>GOG Je 0,5</v>
      </c>
      <c r="D61" s="288" t="str">
        <f t="shared" si="8"/>
        <v>GOG Je</v>
      </c>
      <c r="E61" s="269" t="s">
        <v>139</v>
      </c>
      <c r="F61" s="270" t="s">
        <v>10</v>
      </c>
      <c r="G61" s="249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H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I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J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K61" s="252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L61" s="255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M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N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O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P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Q61" s="255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R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S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T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U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V61" s="255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W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X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Y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Z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AA61" s="218">
        <f t="shared" ca="1" si="11"/>
        <v>0</v>
      </c>
      <c r="AB61" s="219">
        <f t="shared" ca="1" si="11"/>
        <v>0</v>
      </c>
      <c r="AC61" s="219">
        <f t="shared" ca="1" si="11"/>
        <v>0</v>
      </c>
      <c r="AD61" s="219">
        <f t="shared" ca="1" si="11"/>
        <v>0</v>
      </c>
      <c r="AE61" s="220">
        <f t="shared" ca="1" si="11"/>
        <v>0</v>
      </c>
      <c r="AF61" s="221">
        <f t="shared" ca="1" si="9"/>
        <v>0</v>
      </c>
    </row>
    <row r="62" spans="1:32" ht="12.95" customHeight="1" x14ac:dyDescent="0.2">
      <c r="A62" s="366" t="s">
        <v>228</v>
      </c>
      <c r="B62" s="261"/>
      <c r="C62" s="289" t="str">
        <f t="shared" si="7"/>
        <v>LEG Re 0,5</v>
      </c>
      <c r="D62" s="288" t="str">
        <f t="shared" si="8"/>
        <v>LEG Re</v>
      </c>
      <c r="E62" s="262" t="s">
        <v>140</v>
      </c>
      <c r="F62" s="268" t="s">
        <v>141</v>
      </c>
      <c r="G62" s="247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1</v>
      </c>
      <c r="H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I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J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K62" s="253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L62" s="256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M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N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O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P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Q62" s="256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R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S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T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U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V62" s="256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W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X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Y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Z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AA62" s="214">
        <f t="shared" ca="1" si="11"/>
        <v>1</v>
      </c>
      <c r="AB62" s="215">
        <f t="shared" ca="1" si="11"/>
        <v>0</v>
      </c>
      <c r="AC62" s="215">
        <f t="shared" ca="1" si="11"/>
        <v>0</v>
      </c>
      <c r="AD62" s="215">
        <f t="shared" ca="1" si="11"/>
        <v>0</v>
      </c>
      <c r="AE62" s="216">
        <f t="shared" ca="1" si="11"/>
        <v>0</v>
      </c>
      <c r="AF62" s="217">
        <f t="shared" ca="1" si="9"/>
        <v>1</v>
      </c>
    </row>
    <row r="63" spans="1:32" ht="12.95" customHeight="1" thickBot="1" x14ac:dyDescent="0.25">
      <c r="A63" s="367" t="s">
        <v>45</v>
      </c>
      <c r="B63" s="265"/>
      <c r="C63" s="289" t="str">
        <f t="shared" si="7"/>
        <v>LEG Re 0,5</v>
      </c>
      <c r="D63" s="288" t="str">
        <f t="shared" si="8"/>
        <v>LEG Re</v>
      </c>
      <c r="E63" s="269" t="s">
        <v>140</v>
      </c>
      <c r="F63" s="270" t="s">
        <v>141</v>
      </c>
      <c r="G63" s="249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H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I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J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K63" s="252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L63" s="255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1</v>
      </c>
      <c r="M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N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O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P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Q63" s="255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1</v>
      </c>
      <c r="R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S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T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U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V63" s="255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W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X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Y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Z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AA63" s="218">
        <f t="shared" ca="1" si="11"/>
        <v>2</v>
      </c>
      <c r="AB63" s="219">
        <f t="shared" ca="1" si="11"/>
        <v>0</v>
      </c>
      <c r="AC63" s="219">
        <f t="shared" ca="1" si="11"/>
        <v>0</v>
      </c>
      <c r="AD63" s="219">
        <f t="shared" ca="1" si="11"/>
        <v>0</v>
      </c>
      <c r="AE63" s="220">
        <f t="shared" ca="1" si="11"/>
        <v>0</v>
      </c>
      <c r="AF63" s="221">
        <f t="shared" ca="1" si="9"/>
        <v>2</v>
      </c>
    </row>
    <row r="64" spans="1:32" ht="12.95" customHeight="1" x14ac:dyDescent="0.2">
      <c r="A64" s="366" t="s">
        <v>228</v>
      </c>
      <c r="B64" s="261"/>
      <c r="C64" s="289" t="str">
        <f t="shared" si="7"/>
        <v>MAS La 0,5</v>
      </c>
      <c r="D64" s="288" t="str">
        <f t="shared" si="8"/>
        <v>MAS La</v>
      </c>
      <c r="E64" s="262" t="s">
        <v>142</v>
      </c>
      <c r="F64" s="268" t="s">
        <v>143</v>
      </c>
      <c r="G64" s="247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H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I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J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K64" s="253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L64" s="256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M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N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O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P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Q64" s="256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R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S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T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U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V64" s="256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W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X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Y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Z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AA64" s="214">
        <f t="shared" ca="1" si="11"/>
        <v>0</v>
      </c>
      <c r="AB64" s="215">
        <f t="shared" ca="1" si="11"/>
        <v>0</v>
      </c>
      <c r="AC64" s="215">
        <f t="shared" ca="1" si="11"/>
        <v>0</v>
      </c>
      <c r="AD64" s="215">
        <f t="shared" ca="1" si="11"/>
        <v>0</v>
      </c>
      <c r="AE64" s="216">
        <f t="shared" ca="1" si="11"/>
        <v>0</v>
      </c>
      <c r="AF64" s="217">
        <f t="shared" ca="1" si="9"/>
        <v>0</v>
      </c>
    </row>
    <row r="65" spans="1:32" ht="12.95" customHeight="1" thickBot="1" x14ac:dyDescent="0.25">
      <c r="A65" s="367" t="s">
        <v>45</v>
      </c>
      <c r="B65" s="265"/>
      <c r="C65" s="289" t="str">
        <f t="shared" si="7"/>
        <v>MAS La 0,5</v>
      </c>
      <c r="D65" s="288" t="str">
        <f t="shared" si="8"/>
        <v>MAS La</v>
      </c>
      <c r="E65" s="269" t="s">
        <v>142</v>
      </c>
      <c r="F65" s="270" t="s">
        <v>143</v>
      </c>
      <c r="G65" s="249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H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I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J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K65" s="252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L65" s="255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M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N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O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P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Q65" s="255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R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S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T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U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V65" s="255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W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X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Y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Z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AA65" s="218">
        <f t="shared" ca="1" si="11"/>
        <v>0</v>
      </c>
      <c r="AB65" s="219">
        <f t="shared" ca="1" si="11"/>
        <v>0</v>
      </c>
      <c r="AC65" s="219">
        <f t="shared" ca="1" si="11"/>
        <v>0</v>
      </c>
      <c r="AD65" s="219">
        <f t="shared" ca="1" si="11"/>
        <v>0</v>
      </c>
      <c r="AE65" s="220">
        <f t="shared" ca="1" si="11"/>
        <v>0</v>
      </c>
      <c r="AF65" s="221">
        <f t="shared" ca="1" si="9"/>
        <v>0</v>
      </c>
    </row>
    <row r="66" spans="1:32" ht="12.95" customHeight="1" x14ac:dyDescent="0.2">
      <c r="A66" s="366" t="s">
        <v>228</v>
      </c>
      <c r="B66" s="261"/>
      <c r="C66" s="289" t="str">
        <f t="shared" si="7"/>
        <v>RAB Gu 0,5</v>
      </c>
      <c r="D66" s="288" t="str">
        <f t="shared" si="8"/>
        <v>RAB Gu</v>
      </c>
      <c r="E66" s="262" t="s">
        <v>144</v>
      </c>
      <c r="F66" s="268" t="s">
        <v>145</v>
      </c>
      <c r="G66" s="247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H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I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J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K66" s="253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L66" s="256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M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N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O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P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Q66" s="256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R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S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T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U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V66" s="256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W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X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Y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Z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AA66" s="214">
        <f t="shared" ca="1" si="11"/>
        <v>0</v>
      </c>
      <c r="AB66" s="215">
        <f t="shared" ca="1" si="11"/>
        <v>0</v>
      </c>
      <c r="AC66" s="215">
        <f t="shared" ca="1" si="11"/>
        <v>0</v>
      </c>
      <c r="AD66" s="215">
        <f t="shared" ca="1" si="11"/>
        <v>0</v>
      </c>
      <c r="AE66" s="216">
        <f t="shared" ca="1" si="11"/>
        <v>0</v>
      </c>
      <c r="AF66" s="217">
        <f t="shared" ca="1" si="9"/>
        <v>0</v>
      </c>
    </row>
    <row r="67" spans="1:32" ht="12.95" customHeight="1" thickBot="1" x14ac:dyDescent="0.25">
      <c r="A67" s="367" t="s">
        <v>45</v>
      </c>
      <c r="B67" s="265"/>
      <c r="C67" s="289" t="str">
        <f t="shared" si="7"/>
        <v>RAB Gu 0,5</v>
      </c>
      <c r="D67" s="288" t="str">
        <f t="shared" si="8"/>
        <v>RAB Gu</v>
      </c>
      <c r="E67" s="269" t="s">
        <v>144</v>
      </c>
      <c r="F67" s="270" t="s">
        <v>145</v>
      </c>
      <c r="G67" s="249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H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I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J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K67" s="252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L67" s="255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M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N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O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P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Q67" s="255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R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S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T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U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V67" s="255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W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X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Y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Z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AA67" s="218">
        <f t="shared" ca="1" si="11"/>
        <v>0</v>
      </c>
      <c r="AB67" s="219">
        <f t="shared" ca="1" si="11"/>
        <v>0</v>
      </c>
      <c r="AC67" s="219">
        <f t="shared" ca="1" si="11"/>
        <v>0</v>
      </c>
      <c r="AD67" s="219">
        <f t="shared" ca="1" si="11"/>
        <v>0</v>
      </c>
      <c r="AE67" s="220">
        <f t="shared" ca="1" si="11"/>
        <v>0</v>
      </c>
      <c r="AF67" s="221">
        <f t="shared" ca="1" si="9"/>
        <v>0</v>
      </c>
    </row>
    <row r="68" spans="1:32" ht="12.95" customHeight="1" x14ac:dyDescent="0.2">
      <c r="A68" s="366" t="s">
        <v>228</v>
      </c>
      <c r="B68" s="261"/>
      <c r="C68" s="289" t="str">
        <f t="shared" si="7"/>
        <v>ROU Sy 0,5</v>
      </c>
      <c r="D68" s="288" t="str">
        <f t="shared" si="8"/>
        <v>ROU Sy</v>
      </c>
      <c r="E68" s="262" t="s">
        <v>146</v>
      </c>
      <c r="F68" s="268" t="s">
        <v>147</v>
      </c>
      <c r="G68" s="247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1</v>
      </c>
      <c r="H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I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J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K68" s="253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L68" s="256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M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N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O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P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Q68" s="256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R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S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T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U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V68" s="256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W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X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Y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Z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AA68" s="214">
        <f t="shared" ca="1" si="11"/>
        <v>1</v>
      </c>
      <c r="AB68" s="215">
        <f t="shared" ca="1" si="11"/>
        <v>0</v>
      </c>
      <c r="AC68" s="215">
        <f t="shared" ca="1" si="11"/>
        <v>0</v>
      </c>
      <c r="AD68" s="215">
        <f t="shared" ca="1" si="11"/>
        <v>0</v>
      </c>
      <c r="AE68" s="216">
        <f t="shared" ca="1" si="11"/>
        <v>0</v>
      </c>
      <c r="AF68" s="217">
        <f t="shared" ca="1" si="9"/>
        <v>1</v>
      </c>
    </row>
    <row r="69" spans="1:32" ht="12.95" customHeight="1" thickBot="1" x14ac:dyDescent="0.25">
      <c r="A69" s="367" t="s">
        <v>45</v>
      </c>
      <c r="B69" s="265"/>
      <c r="C69" s="289" t="str">
        <f t="shared" si="7"/>
        <v>ROU Sy 0,5</v>
      </c>
      <c r="D69" s="288" t="str">
        <f t="shared" si="8"/>
        <v>ROU Sy</v>
      </c>
      <c r="E69" s="269" t="s">
        <v>146</v>
      </c>
      <c r="F69" s="270" t="s">
        <v>147</v>
      </c>
      <c r="G69" s="249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H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I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J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K69" s="252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L69" s="255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M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N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O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P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Q69" s="255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R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S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T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U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V69" s="255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W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X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Y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Z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AA69" s="218">
        <f t="shared" ca="1" si="11"/>
        <v>0</v>
      </c>
      <c r="AB69" s="219">
        <f t="shared" ca="1" si="11"/>
        <v>0</v>
      </c>
      <c r="AC69" s="219">
        <f t="shared" ca="1" si="11"/>
        <v>0</v>
      </c>
      <c r="AD69" s="219">
        <f t="shared" ca="1" si="11"/>
        <v>0</v>
      </c>
      <c r="AE69" s="220">
        <f t="shared" ca="1" si="11"/>
        <v>0</v>
      </c>
      <c r="AF69" s="221">
        <f t="shared" ca="1" si="9"/>
        <v>0</v>
      </c>
    </row>
    <row r="70" spans="1:32" ht="12.95" customHeight="1" x14ac:dyDescent="0.2">
      <c r="A70" s="366" t="s">
        <v>228</v>
      </c>
      <c r="B70" s="261"/>
      <c r="C70" s="289" t="str">
        <f t="shared" si="7"/>
        <v>TRI Va 0,5</v>
      </c>
      <c r="D70" s="288" t="str">
        <f t="shared" si="8"/>
        <v>TRI Va</v>
      </c>
      <c r="E70" s="262" t="s">
        <v>148</v>
      </c>
      <c r="F70" s="268" t="s">
        <v>149</v>
      </c>
      <c r="G70" s="247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H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I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J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K70" s="253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L70" s="256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M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N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O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P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Q70" s="256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R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S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T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U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V70" s="256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W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X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Y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Z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AA70" s="214">
        <f t="shared" ref="AA70:AE79" ca="1" si="12">SUMIF(sem,AA$8,OFFSET(sem,ROW()-8,,,))</f>
        <v>0</v>
      </c>
      <c r="AB70" s="215">
        <f t="shared" ca="1" si="12"/>
        <v>0</v>
      </c>
      <c r="AC70" s="215">
        <f t="shared" ca="1" si="12"/>
        <v>0</v>
      </c>
      <c r="AD70" s="215">
        <f t="shared" ca="1" si="12"/>
        <v>0</v>
      </c>
      <c r="AE70" s="216">
        <f t="shared" ca="1" si="12"/>
        <v>0</v>
      </c>
      <c r="AF70" s="217">
        <f t="shared" ca="1" si="9"/>
        <v>0</v>
      </c>
    </row>
    <row r="71" spans="1:32" ht="12.95" customHeight="1" thickBot="1" x14ac:dyDescent="0.25">
      <c r="A71" s="367" t="s">
        <v>45</v>
      </c>
      <c r="B71" s="265"/>
      <c r="C71" s="289" t="str">
        <f t="shared" si="7"/>
        <v>TRI Va 0,5</v>
      </c>
      <c r="D71" s="288" t="str">
        <f t="shared" si="8"/>
        <v>TRI Va</v>
      </c>
      <c r="E71" s="269" t="s">
        <v>148</v>
      </c>
      <c r="F71" s="270" t="s">
        <v>149</v>
      </c>
      <c r="G71" s="249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H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I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J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K71" s="252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L71" s="255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1</v>
      </c>
      <c r="M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N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O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P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Q71" s="255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R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S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T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U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V71" s="255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W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X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Y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Z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AA71" s="218">
        <f t="shared" ca="1" si="12"/>
        <v>1</v>
      </c>
      <c r="AB71" s="219">
        <f t="shared" ca="1" si="12"/>
        <v>0</v>
      </c>
      <c r="AC71" s="219">
        <f t="shared" ca="1" si="12"/>
        <v>0</v>
      </c>
      <c r="AD71" s="219">
        <f t="shared" ca="1" si="12"/>
        <v>0</v>
      </c>
      <c r="AE71" s="220">
        <f t="shared" ca="1" si="12"/>
        <v>0</v>
      </c>
      <c r="AF71" s="221">
        <f t="shared" ca="1" si="9"/>
        <v>1</v>
      </c>
    </row>
    <row r="72" spans="1:32" ht="12.95" customHeight="1" x14ac:dyDescent="0.2">
      <c r="A72" s="366" t="s">
        <v>228</v>
      </c>
      <c r="B72" s="261"/>
      <c r="C72" s="289" t="str">
        <f t="shared" si="7"/>
        <v>VEN Bé 0,5</v>
      </c>
      <c r="D72" s="288" t="str">
        <f t="shared" si="8"/>
        <v>VEN Bé</v>
      </c>
      <c r="E72" s="278" t="s">
        <v>150</v>
      </c>
      <c r="F72" s="268" t="s">
        <v>151</v>
      </c>
      <c r="G72" s="247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H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I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J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K72" s="253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L72" s="256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M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N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O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P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Q72" s="256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R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S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T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U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V72" s="256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W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X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Y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Z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AA72" s="214">
        <f t="shared" ca="1" si="12"/>
        <v>0</v>
      </c>
      <c r="AB72" s="215">
        <f t="shared" ca="1" si="12"/>
        <v>0</v>
      </c>
      <c r="AC72" s="215">
        <f t="shared" ca="1" si="12"/>
        <v>0</v>
      </c>
      <c r="AD72" s="215">
        <f t="shared" ca="1" si="12"/>
        <v>0</v>
      </c>
      <c r="AE72" s="216">
        <f t="shared" ca="1" si="12"/>
        <v>0</v>
      </c>
      <c r="AF72" s="217">
        <f t="shared" ca="1" si="9"/>
        <v>0</v>
      </c>
    </row>
    <row r="73" spans="1:32" ht="12.95" customHeight="1" thickBot="1" x14ac:dyDescent="0.25">
      <c r="A73" s="367" t="s">
        <v>45</v>
      </c>
      <c r="B73" s="265"/>
      <c r="C73" s="289" t="str">
        <f t="shared" si="7"/>
        <v>VEN Bé 0,5</v>
      </c>
      <c r="D73" s="288" t="str">
        <f t="shared" si="8"/>
        <v>VEN Bé</v>
      </c>
      <c r="E73" s="269" t="s">
        <v>150</v>
      </c>
      <c r="F73" s="270" t="s">
        <v>151</v>
      </c>
      <c r="G73" s="249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H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I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J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K73" s="252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L73" s="255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M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N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O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P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Q73" s="255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1</v>
      </c>
      <c r="R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S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T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U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V73" s="255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W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X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Y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Z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AA73" s="218">
        <f t="shared" ca="1" si="12"/>
        <v>1</v>
      </c>
      <c r="AB73" s="219">
        <f t="shared" ca="1" si="12"/>
        <v>0</v>
      </c>
      <c r="AC73" s="219">
        <f t="shared" ca="1" si="12"/>
        <v>0</v>
      </c>
      <c r="AD73" s="219">
        <f t="shared" ca="1" si="12"/>
        <v>0</v>
      </c>
      <c r="AE73" s="220">
        <f t="shared" ca="1" si="12"/>
        <v>0</v>
      </c>
      <c r="AF73" s="221">
        <f t="shared" ca="1" si="9"/>
        <v>1</v>
      </c>
    </row>
    <row r="74" spans="1:32" ht="12.95" customHeight="1" x14ac:dyDescent="0.2">
      <c r="A74" s="366" t="s">
        <v>228</v>
      </c>
      <c r="B74" s="261"/>
      <c r="C74" s="289" t="str">
        <f t="shared" ref="C74:C105" si="13">E74&amp;" "&amp;F74&amp;" 0,5"</f>
        <v>Acc  0,5</v>
      </c>
      <c r="D74" s="288" t="str">
        <f t="shared" ref="D74:D105" si="14">E74&amp;" "&amp;F74</f>
        <v xml:space="preserve">Acc </v>
      </c>
      <c r="E74" s="272" t="s">
        <v>152</v>
      </c>
      <c r="F74" s="262" t="s">
        <v>134</v>
      </c>
      <c r="G74" s="247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H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I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J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K74" s="253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L74" s="256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M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N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O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P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Q74" s="256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R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S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T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U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V74" s="256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W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X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Y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Z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AA74" s="214">
        <f t="shared" ca="1" si="12"/>
        <v>0</v>
      </c>
      <c r="AB74" s="215">
        <f t="shared" ca="1" si="12"/>
        <v>0</v>
      </c>
      <c r="AC74" s="215">
        <f t="shared" ca="1" si="12"/>
        <v>0</v>
      </c>
      <c r="AD74" s="215">
        <f t="shared" ca="1" si="12"/>
        <v>0</v>
      </c>
      <c r="AE74" s="216">
        <f t="shared" ca="1" si="12"/>
        <v>0</v>
      </c>
      <c r="AF74" s="217">
        <f t="shared" ref="AF74:AF105" ca="1" si="15">SUM(AA74:AE74)</f>
        <v>0</v>
      </c>
    </row>
    <row r="75" spans="1:32" ht="12.95" customHeight="1" thickBot="1" x14ac:dyDescent="0.25">
      <c r="A75" s="367" t="s">
        <v>45</v>
      </c>
      <c r="B75" s="265"/>
      <c r="C75" s="289" t="str">
        <f t="shared" si="13"/>
        <v>Acc  0,5</v>
      </c>
      <c r="D75" s="288" t="str">
        <f t="shared" si="14"/>
        <v xml:space="preserve">Acc </v>
      </c>
      <c r="E75" s="266" t="s">
        <v>152</v>
      </c>
      <c r="F75" s="270" t="s">
        <v>134</v>
      </c>
      <c r="G75" s="249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H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I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J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K75" s="252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L75" s="255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M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N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O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P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Q75" s="255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R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S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T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U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V75" s="255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W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X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Y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Z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AA75" s="218">
        <f t="shared" ca="1" si="12"/>
        <v>0</v>
      </c>
      <c r="AB75" s="219">
        <f t="shared" ca="1" si="12"/>
        <v>0</v>
      </c>
      <c r="AC75" s="219">
        <f t="shared" ca="1" si="12"/>
        <v>0</v>
      </c>
      <c r="AD75" s="219">
        <f t="shared" ca="1" si="12"/>
        <v>0</v>
      </c>
      <c r="AE75" s="220">
        <f t="shared" ca="1" si="12"/>
        <v>0</v>
      </c>
      <c r="AF75" s="221">
        <f t="shared" ca="1" si="15"/>
        <v>0</v>
      </c>
    </row>
    <row r="76" spans="1:32" ht="12.95" customHeight="1" x14ac:dyDescent="0.2">
      <c r="A76" s="366" t="s">
        <v>228</v>
      </c>
      <c r="B76" s="261"/>
      <c r="C76" s="289" t="str">
        <f t="shared" si="13"/>
        <v>ZIT Na 0,5</v>
      </c>
      <c r="D76" s="288" t="str">
        <f t="shared" si="14"/>
        <v>ZIT Na</v>
      </c>
      <c r="E76" s="273" t="s">
        <v>153</v>
      </c>
      <c r="F76" s="273" t="s">
        <v>115</v>
      </c>
      <c r="G76" s="247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H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I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J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K76" s="253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L76" s="256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M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N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O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P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Q76" s="256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R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S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T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U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V76" s="256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W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X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Y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Z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AA76" s="214">
        <f t="shared" ca="1" si="12"/>
        <v>0</v>
      </c>
      <c r="AB76" s="215">
        <f t="shared" ca="1" si="12"/>
        <v>0</v>
      </c>
      <c r="AC76" s="215">
        <f t="shared" ca="1" si="12"/>
        <v>0</v>
      </c>
      <c r="AD76" s="215">
        <f t="shared" ca="1" si="12"/>
        <v>0</v>
      </c>
      <c r="AE76" s="216">
        <f t="shared" ca="1" si="12"/>
        <v>0</v>
      </c>
      <c r="AF76" s="217">
        <f t="shared" ca="1" si="15"/>
        <v>0</v>
      </c>
    </row>
    <row r="77" spans="1:32" ht="12.95" customHeight="1" thickBot="1" x14ac:dyDescent="0.25">
      <c r="A77" s="367" t="s">
        <v>45</v>
      </c>
      <c r="B77" s="265"/>
      <c r="C77" s="289" t="str">
        <f t="shared" si="13"/>
        <v>ZIT Na 0,5</v>
      </c>
      <c r="D77" s="288" t="str">
        <f t="shared" si="14"/>
        <v>ZIT Na</v>
      </c>
      <c r="E77" s="266" t="s">
        <v>153</v>
      </c>
      <c r="F77" s="267" t="s">
        <v>115</v>
      </c>
      <c r="G77" s="249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H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I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J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K77" s="252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L77" s="255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M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N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O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P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Q77" s="255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R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S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T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U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V77" s="255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W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X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Y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Z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AA77" s="218">
        <f t="shared" ca="1" si="12"/>
        <v>0</v>
      </c>
      <c r="AB77" s="219">
        <f t="shared" ca="1" si="12"/>
        <v>0</v>
      </c>
      <c r="AC77" s="219">
        <f t="shared" ca="1" si="12"/>
        <v>0</v>
      </c>
      <c r="AD77" s="219">
        <f t="shared" ca="1" si="12"/>
        <v>0</v>
      </c>
      <c r="AE77" s="220">
        <f t="shared" ca="1" si="12"/>
        <v>0</v>
      </c>
      <c r="AF77" s="221">
        <f t="shared" ca="1" si="15"/>
        <v>0</v>
      </c>
    </row>
    <row r="78" spans="1:32" ht="12.95" customHeight="1" x14ac:dyDescent="0.2">
      <c r="A78" s="366" t="s">
        <v>228</v>
      </c>
      <c r="B78" s="261"/>
      <c r="C78" s="289" t="str">
        <f t="shared" si="13"/>
        <v>AUG Ma 0,5</v>
      </c>
      <c r="D78" s="288" t="str">
        <f t="shared" si="14"/>
        <v>AUG Ma</v>
      </c>
      <c r="E78" s="273" t="s">
        <v>154</v>
      </c>
      <c r="F78" s="273" t="s">
        <v>8</v>
      </c>
      <c r="G78" s="247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H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I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J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K78" s="253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L78" s="256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M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N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O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P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Q78" s="256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R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S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T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U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V78" s="256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W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X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Y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Z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AA78" s="214">
        <f t="shared" ca="1" si="12"/>
        <v>0</v>
      </c>
      <c r="AB78" s="215">
        <f t="shared" ca="1" si="12"/>
        <v>0</v>
      </c>
      <c r="AC78" s="215">
        <f t="shared" ca="1" si="12"/>
        <v>0</v>
      </c>
      <c r="AD78" s="215">
        <f t="shared" ca="1" si="12"/>
        <v>0</v>
      </c>
      <c r="AE78" s="216">
        <f t="shared" ca="1" si="12"/>
        <v>0</v>
      </c>
      <c r="AF78" s="217">
        <f t="shared" ca="1" si="15"/>
        <v>0</v>
      </c>
    </row>
    <row r="79" spans="1:32" ht="12.95" customHeight="1" thickBot="1" x14ac:dyDescent="0.25">
      <c r="A79" s="367" t="s">
        <v>45</v>
      </c>
      <c r="B79" s="265"/>
      <c r="C79" s="289" t="str">
        <f t="shared" si="13"/>
        <v>AUG Ma 0,5</v>
      </c>
      <c r="D79" s="288" t="str">
        <f t="shared" si="14"/>
        <v>AUG Ma</v>
      </c>
      <c r="E79" s="266" t="s">
        <v>154</v>
      </c>
      <c r="F79" s="267" t="s">
        <v>8</v>
      </c>
      <c r="G79" s="249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H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I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J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K79" s="252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L79" s="255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M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N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O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P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Q79" s="255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R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S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T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U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V79" s="255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W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X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Y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Z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AA79" s="218">
        <f t="shared" ca="1" si="12"/>
        <v>0</v>
      </c>
      <c r="AB79" s="219">
        <f t="shared" ca="1" si="12"/>
        <v>0</v>
      </c>
      <c r="AC79" s="219">
        <f t="shared" ca="1" si="12"/>
        <v>0</v>
      </c>
      <c r="AD79" s="219">
        <f t="shared" ca="1" si="12"/>
        <v>0</v>
      </c>
      <c r="AE79" s="220">
        <f t="shared" ca="1" si="12"/>
        <v>0</v>
      </c>
      <c r="AF79" s="221">
        <f t="shared" ca="1" si="15"/>
        <v>0</v>
      </c>
    </row>
    <row r="80" spans="1:32" ht="12.95" customHeight="1" x14ac:dyDescent="0.2">
      <c r="A80" s="366" t="s">
        <v>228</v>
      </c>
      <c r="B80" s="261"/>
      <c r="C80" s="289" t="str">
        <f t="shared" si="13"/>
        <v>BAR Re 0,5</v>
      </c>
      <c r="D80" s="288" t="str">
        <f t="shared" si="14"/>
        <v>BAR Re</v>
      </c>
      <c r="E80" s="271" t="s">
        <v>155</v>
      </c>
      <c r="F80" s="272" t="s">
        <v>141</v>
      </c>
      <c r="G80" s="247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H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I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J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K80" s="253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L80" s="256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M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N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O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P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Q80" s="256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R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S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T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U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V80" s="256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W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X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Y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Z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AA80" s="214">
        <f t="shared" ref="AA80:AE89" ca="1" si="16">SUMIF(sem,AA$8,OFFSET(sem,ROW()-8,,,))</f>
        <v>0</v>
      </c>
      <c r="AB80" s="215">
        <f t="shared" ca="1" si="16"/>
        <v>0</v>
      </c>
      <c r="AC80" s="215">
        <f t="shared" ca="1" si="16"/>
        <v>0</v>
      </c>
      <c r="AD80" s="215">
        <f t="shared" ca="1" si="16"/>
        <v>0</v>
      </c>
      <c r="AE80" s="216">
        <f t="shared" ca="1" si="16"/>
        <v>0</v>
      </c>
      <c r="AF80" s="217">
        <f t="shared" ca="1" si="15"/>
        <v>0</v>
      </c>
    </row>
    <row r="81" spans="1:32" ht="12.95" customHeight="1" thickBot="1" x14ac:dyDescent="0.25">
      <c r="A81" s="367" t="s">
        <v>45</v>
      </c>
      <c r="B81" s="265"/>
      <c r="C81" s="289" t="str">
        <f t="shared" si="13"/>
        <v>BAR Re 0,5</v>
      </c>
      <c r="D81" s="288" t="str">
        <f t="shared" si="14"/>
        <v>BAR Re</v>
      </c>
      <c r="E81" s="266" t="s">
        <v>155</v>
      </c>
      <c r="F81" s="267" t="s">
        <v>141</v>
      </c>
      <c r="G81" s="249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H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I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J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K81" s="252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L81" s="255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M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N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O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P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Q81" s="255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R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S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T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U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V81" s="255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W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X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Y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Z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AA81" s="218">
        <f t="shared" ca="1" si="16"/>
        <v>0</v>
      </c>
      <c r="AB81" s="219">
        <f t="shared" ca="1" si="16"/>
        <v>0</v>
      </c>
      <c r="AC81" s="219">
        <f t="shared" ca="1" si="16"/>
        <v>0</v>
      </c>
      <c r="AD81" s="219">
        <f t="shared" ca="1" si="16"/>
        <v>0</v>
      </c>
      <c r="AE81" s="220">
        <f t="shared" ca="1" si="16"/>
        <v>0</v>
      </c>
      <c r="AF81" s="221">
        <f t="shared" ca="1" si="15"/>
        <v>0</v>
      </c>
    </row>
    <row r="82" spans="1:32" ht="12.95" customHeight="1" x14ac:dyDescent="0.2">
      <c r="A82" s="366" t="s">
        <v>228</v>
      </c>
      <c r="B82" s="261"/>
      <c r="C82" s="289" t="str">
        <f t="shared" si="13"/>
        <v>BAU Je 0,5</v>
      </c>
      <c r="D82" s="288" t="str">
        <f t="shared" si="14"/>
        <v>BAU Je</v>
      </c>
      <c r="E82" s="279" t="s">
        <v>156</v>
      </c>
      <c r="F82" s="280" t="s">
        <v>10</v>
      </c>
      <c r="G82" s="247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H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I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J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K82" s="253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L82" s="256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M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N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O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P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Q82" s="256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R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S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T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U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V82" s="256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W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X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Y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Z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AA82" s="214">
        <f t="shared" ca="1" si="16"/>
        <v>0</v>
      </c>
      <c r="AB82" s="215">
        <f t="shared" ca="1" si="16"/>
        <v>0</v>
      </c>
      <c r="AC82" s="215">
        <f t="shared" ca="1" si="16"/>
        <v>0</v>
      </c>
      <c r="AD82" s="215">
        <f t="shared" ca="1" si="16"/>
        <v>0</v>
      </c>
      <c r="AE82" s="216">
        <f t="shared" ca="1" si="16"/>
        <v>0</v>
      </c>
      <c r="AF82" s="217">
        <f t="shared" ca="1" si="15"/>
        <v>0</v>
      </c>
    </row>
    <row r="83" spans="1:32" ht="12.95" customHeight="1" thickBot="1" x14ac:dyDescent="0.25">
      <c r="A83" s="367" t="s">
        <v>45</v>
      </c>
      <c r="B83" s="265"/>
      <c r="C83" s="289" t="str">
        <f t="shared" si="13"/>
        <v>BAU Je 0,5</v>
      </c>
      <c r="D83" s="288" t="str">
        <f t="shared" si="14"/>
        <v>BAU Je</v>
      </c>
      <c r="E83" s="269" t="s">
        <v>156</v>
      </c>
      <c r="F83" s="270" t="s">
        <v>10</v>
      </c>
      <c r="G83" s="249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H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I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J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K83" s="252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L83" s="255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M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N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O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P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Q83" s="255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R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S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T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U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V83" s="255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W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X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Y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Z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AA83" s="218">
        <f t="shared" ca="1" si="16"/>
        <v>0</v>
      </c>
      <c r="AB83" s="219">
        <f t="shared" ca="1" si="16"/>
        <v>0</v>
      </c>
      <c r="AC83" s="219">
        <f t="shared" ca="1" si="16"/>
        <v>0</v>
      </c>
      <c r="AD83" s="219">
        <f t="shared" ca="1" si="16"/>
        <v>0</v>
      </c>
      <c r="AE83" s="220">
        <f t="shared" ca="1" si="16"/>
        <v>0</v>
      </c>
      <c r="AF83" s="221">
        <f t="shared" ca="1" si="15"/>
        <v>0</v>
      </c>
    </row>
    <row r="84" spans="1:32" ht="12.95" customHeight="1" x14ac:dyDescent="0.2">
      <c r="A84" s="366" t="s">
        <v>228</v>
      </c>
      <c r="B84" s="261"/>
      <c r="C84" s="289" t="str">
        <f t="shared" si="13"/>
        <v>BEL La 0,5</v>
      </c>
      <c r="D84" s="288" t="str">
        <f t="shared" si="14"/>
        <v>BEL La</v>
      </c>
      <c r="E84" s="273" t="s">
        <v>157</v>
      </c>
      <c r="F84" s="273" t="s">
        <v>143</v>
      </c>
      <c r="G84" s="247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H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I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J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K84" s="253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L84" s="256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M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N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O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P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Q84" s="256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R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S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T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U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V84" s="256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W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X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Y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Z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AA84" s="214">
        <f t="shared" ca="1" si="16"/>
        <v>0</v>
      </c>
      <c r="AB84" s="215">
        <f t="shared" ca="1" si="16"/>
        <v>0</v>
      </c>
      <c r="AC84" s="215">
        <f t="shared" ca="1" si="16"/>
        <v>0</v>
      </c>
      <c r="AD84" s="215">
        <f t="shared" ca="1" si="16"/>
        <v>0</v>
      </c>
      <c r="AE84" s="216">
        <f t="shared" ca="1" si="16"/>
        <v>0</v>
      </c>
      <c r="AF84" s="217">
        <f t="shared" ca="1" si="15"/>
        <v>0</v>
      </c>
    </row>
    <row r="85" spans="1:32" ht="12.95" customHeight="1" thickBot="1" x14ac:dyDescent="0.25">
      <c r="A85" s="367" t="s">
        <v>45</v>
      </c>
      <c r="B85" s="265"/>
      <c r="C85" s="289" t="str">
        <f t="shared" si="13"/>
        <v>BEL La 0,5</v>
      </c>
      <c r="D85" s="288" t="str">
        <f t="shared" si="14"/>
        <v>BEL La</v>
      </c>
      <c r="E85" s="266" t="s">
        <v>157</v>
      </c>
      <c r="F85" s="267" t="s">
        <v>143</v>
      </c>
      <c r="G85" s="249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H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I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J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K85" s="252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L85" s="255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M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N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O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P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Q85" s="255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R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S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T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U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V85" s="255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W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X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Y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Z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AA85" s="218">
        <f t="shared" ca="1" si="16"/>
        <v>0</v>
      </c>
      <c r="AB85" s="219">
        <f t="shared" ca="1" si="16"/>
        <v>0</v>
      </c>
      <c r="AC85" s="219">
        <f t="shared" ca="1" si="16"/>
        <v>0</v>
      </c>
      <c r="AD85" s="219">
        <f t="shared" ca="1" si="16"/>
        <v>0</v>
      </c>
      <c r="AE85" s="220">
        <f t="shared" ca="1" si="16"/>
        <v>0</v>
      </c>
      <c r="AF85" s="221">
        <f t="shared" ca="1" si="15"/>
        <v>0</v>
      </c>
    </row>
    <row r="86" spans="1:32" ht="12.95" customHeight="1" x14ac:dyDescent="0.2">
      <c r="A86" s="366" t="s">
        <v>228</v>
      </c>
      <c r="B86" s="261"/>
      <c r="C86" s="289" t="str">
        <f t="shared" si="13"/>
        <v>BOU Gw 0,5</v>
      </c>
      <c r="D86" s="288" t="str">
        <f t="shared" si="14"/>
        <v>BOU Gw</v>
      </c>
      <c r="E86" s="262" t="s">
        <v>103</v>
      </c>
      <c r="F86" s="268" t="s">
        <v>158</v>
      </c>
      <c r="G86" s="247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H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I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J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K86" s="253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L86" s="256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M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N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O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P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Q86" s="256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R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S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T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U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V86" s="256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W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X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Y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Z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AA86" s="214">
        <f t="shared" ca="1" si="16"/>
        <v>0</v>
      </c>
      <c r="AB86" s="215">
        <f t="shared" ca="1" si="16"/>
        <v>0</v>
      </c>
      <c r="AC86" s="215">
        <f t="shared" ca="1" si="16"/>
        <v>0</v>
      </c>
      <c r="AD86" s="215">
        <f t="shared" ca="1" si="16"/>
        <v>0</v>
      </c>
      <c r="AE86" s="216">
        <f t="shared" ca="1" si="16"/>
        <v>0</v>
      </c>
      <c r="AF86" s="217">
        <f t="shared" ca="1" si="15"/>
        <v>0</v>
      </c>
    </row>
    <row r="87" spans="1:32" ht="12.75" customHeight="1" thickBot="1" x14ac:dyDescent="0.25">
      <c r="A87" s="367" t="s">
        <v>45</v>
      </c>
      <c r="B87" s="265"/>
      <c r="C87" s="289" t="str">
        <f t="shared" si="13"/>
        <v>BOU Gw 0,5</v>
      </c>
      <c r="D87" s="288" t="str">
        <f t="shared" si="14"/>
        <v>BOU Gw</v>
      </c>
      <c r="E87" s="269" t="s">
        <v>103</v>
      </c>
      <c r="F87" s="270" t="s">
        <v>158</v>
      </c>
      <c r="G87" s="249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H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I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J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K87" s="252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L87" s="255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M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N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O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P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Q87" s="255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R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S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T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U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V87" s="255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W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X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Y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Z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AA87" s="218">
        <f t="shared" ca="1" si="16"/>
        <v>0</v>
      </c>
      <c r="AB87" s="219">
        <f t="shared" ca="1" si="16"/>
        <v>0</v>
      </c>
      <c r="AC87" s="219">
        <f t="shared" ca="1" si="16"/>
        <v>0</v>
      </c>
      <c r="AD87" s="219">
        <f t="shared" ca="1" si="16"/>
        <v>0</v>
      </c>
      <c r="AE87" s="220">
        <f t="shared" ca="1" si="16"/>
        <v>0</v>
      </c>
      <c r="AF87" s="221">
        <f t="shared" ca="1" si="15"/>
        <v>0</v>
      </c>
    </row>
    <row r="88" spans="1:32" ht="12.95" customHeight="1" x14ac:dyDescent="0.2">
      <c r="A88" s="366" t="s">
        <v>228</v>
      </c>
      <c r="B88" s="261"/>
      <c r="C88" s="289" t="str">
        <f t="shared" si="13"/>
        <v>BRE Ci 0,5</v>
      </c>
      <c r="D88" s="288" t="str">
        <f t="shared" si="14"/>
        <v>BRE Ci</v>
      </c>
      <c r="E88" s="273" t="s">
        <v>159</v>
      </c>
      <c r="F88" s="273" t="s">
        <v>160</v>
      </c>
      <c r="G88" s="247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H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I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J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K88" s="253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L88" s="256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M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N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O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P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Q88" s="256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R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S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T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U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V88" s="256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W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X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Y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Z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AA88" s="214">
        <f t="shared" ca="1" si="16"/>
        <v>0</v>
      </c>
      <c r="AB88" s="215">
        <f t="shared" ca="1" si="16"/>
        <v>0</v>
      </c>
      <c r="AC88" s="215">
        <f t="shared" ca="1" si="16"/>
        <v>0</v>
      </c>
      <c r="AD88" s="215">
        <f t="shared" ca="1" si="16"/>
        <v>0</v>
      </c>
      <c r="AE88" s="216">
        <f t="shared" ca="1" si="16"/>
        <v>0</v>
      </c>
      <c r="AF88" s="217">
        <f t="shared" ca="1" si="15"/>
        <v>0</v>
      </c>
    </row>
    <row r="89" spans="1:32" ht="12.95" customHeight="1" thickBot="1" x14ac:dyDescent="0.25">
      <c r="A89" s="367" t="s">
        <v>45</v>
      </c>
      <c r="B89" s="265"/>
      <c r="C89" s="289" t="str">
        <f t="shared" si="13"/>
        <v>BRE Ci 0,5</v>
      </c>
      <c r="D89" s="288" t="str">
        <f t="shared" si="14"/>
        <v>BRE Ci</v>
      </c>
      <c r="E89" s="266" t="s">
        <v>159</v>
      </c>
      <c r="F89" s="267" t="s">
        <v>160</v>
      </c>
      <c r="G89" s="249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H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I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J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K89" s="252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L89" s="255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M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N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O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P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Q89" s="255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R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S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T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U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V89" s="255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W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X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Y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Z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AA89" s="218">
        <f t="shared" ca="1" si="16"/>
        <v>0</v>
      </c>
      <c r="AB89" s="219">
        <f t="shared" ca="1" si="16"/>
        <v>0</v>
      </c>
      <c r="AC89" s="219">
        <f t="shared" ca="1" si="16"/>
        <v>0</v>
      </c>
      <c r="AD89" s="219">
        <f t="shared" ca="1" si="16"/>
        <v>0</v>
      </c>
      <c r="AE89" s="220">
        <f t="shared" ca="1" si="16"/>
        <v>0</v>
      </c>
      <c r="AF89" s="221">
        <f t="shared" ca="1" si="15"/>
        <v>0</v>
      </c>
    </row>
    <row r="90" spans="1:32" ht="12.95" customHeight="1" x14ac:dyDescent="0.2">
      <c r="A90" s="366" t="s">
        <v>228</v>
      </c>
      <c r="B90" s="261"/>
      <c r="C90" s="289" t="str">
        <f t="shared" si="13"/>
        <v>CHA Ni 0,5</v>
      </c>
      <c r="D90" s="288" t="str">
        <f t="shared" si="14"/>
        <v>CHA Ni</v>
      </c>
      <c r="E90" s="273" t="s">
        <v>161</v>
      </c>
      <c r="F90" s="273" t="s">
        <v>162</v>
      </c>
      <c r="G90" s="247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H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I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J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K90" s="253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L90" s="256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M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N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O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P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Q90" s="256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R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S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T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U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V90" s="256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W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X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Y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Z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AA90" s="214">
        <f t="shared" ref="AA90:AE99" ca="1" si="17">SUMIF(sem,AA$8,OFFSET(sem,ROW()-8,,,))</f>
        <v>0</v>
      </c>
      <c r="AB90" s="215">
        <f t="shared" ca="1" si="17"/>
        <v>0</v>
      </c>
      <c r="AC90" s="215">
        <f t="shared" ca="1" si="17"/>
        <v>0</v>
      </c>
      <c r="AD90" s="215">
        <f t="shared" ca="1" si="17"/>
        <v>0</v>
      </c>
      <c r="AE90" s="216">
        <f t="shared" ca="1" si="17"/>
        <v>0</v>
      </c>
      <c r="AF90" s="217">
        <f t="shared" ca="1" si="15"/>
        <v>0</v>
      </c>
    </row>
    <row r="91" spans="1:32" ht="12.95" customHeight="1" thickBot="1" x14ac:dyDescent="0.25">
      <c r="A91" s="367" t="s">
        <v>45</v>
      </c>
      <c r="B91" s="265"/>
      <c r="C91" s="289" t="str">
        <f t="shared" si="13"/>
        <v>CHA Ni 0,5</v>
      </c>
      <c r="D91" s="288" t="str">
        <f t="shared" si="14"/>
        <v>CHA Ni</v>
      </c>
      <c r="E91" s="266" t="s">
        <v>161</v>
      </c>
      <c r="F91" s="267" t="s">
        <v>162</v>
      </c>
      <c r="G91" s="249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H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I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J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K91" s="252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L91" s="255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M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N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O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P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Q91" s="255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R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S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T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U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V91" s="255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W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X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Y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Z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AA91" s="218">
        <f t="shared" ca="1" si="17"/>
        <v>0</v>
      </c>
      <c r="AB91" s="219">
        <f t="shared" ca="1" si="17"/>
        <v>0</v>
      </c>
      <c r="AC91" s="219">
        <f t="shared" ca="1" si="17"/>
        <v>0</v>
      </c>
      <c r="AD91" s="219">
        <f t="shared" ca="1" si="17"/>
        <v>0</v>
      </c>
      <c r="AE91" s="220">
        <f t="shared" ca="1" si="17"/>
        <v>0</v>
      </c>
      <c r="AF91" s="221">
        <f t="shared" ca="1" si="15"/>
        <v>0</v>
      </c>
    </row>
    <row r="92" spans="1:32" ht="12.95" customHeight="1" x14ac:dyDescent="0.2">
      <c r="A92" s="366" t="s">
        <v>228</v>
      </c>
      <c r="B92" s="261"/>
      <c r="C92" s="289" t="str">
        <f t="shared" si="13"/>
        <v>COR Qu 0,5</v>
      </c>
      <c r="D92" s="288" t="str">
        <f t="shared" si="14"/>
        <v>COR Qu</v>
      </c>
      <c r="E92" s="273" t="s">
        <v>163</v>
      </c>
      <c r="F92" s="273" t="s">
        <v>164</v>
      </c>
      <c r="G92" s="247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H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I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J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K92" s="253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L92" s="256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M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N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O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P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Q92" s="256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R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S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T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U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V92" s="256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W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X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Y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Z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AA92" s="214">
        <f t="shared" ca="1" si="17"/>
        <v>0</v>
      </c>
      <c r="AB92" s="215">
        <f t="shared" ca="1" si="17"/>
        <v>0</v>
      </c>
      <c r="AC92" s="215">
        <f t="shared" ca="1" si="17"/>
        <v>0</v>
      </c>
      <c r="AD92" s="215">
        <f t="shared" ca="1" si="17"/>
        <v>0</v>
      </c>
      <c r="AE92" s="216">
        <f t="shared" ca="1" si="17"/>
        <v>0</v>
      </c>
      <c r="AF92" s="217">
        <f t="shared" ca="1" si="15"/>
        <v>0</v>
      </c>
    </row>
    <row r="93" spans="1:32" ht="12.95" customHeight="1" thickBot="1" x14ac:dyDescent="0.25">
      <c r="A93" s="367" t="s">
        <v>45</v>
      </c>
      <c r="B93" s="265"/>
      <c r="C93" s="289" t="str">
        <f t="shared" si="13"/>
        <v>COR Qu 0,5</v>
      </c>
      <c r="D93" s="288" t="str">
        <f t="shared" si="14"/>
        <v>COR Qu</v>
      </c>
      <c r="E93" s="266" t="s">
        <v>163</v>
      </c>
      <c r="F93" s="267" t="s">
        <v>164</v>
      </c>
      <c r="G93" s="249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H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I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J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K93" s="252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L93" s="255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M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N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O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P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Q93" s="255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R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S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T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U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V93" s="255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W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X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Y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Z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AA93" s="218">
        <f t="shared" ca="1" si="17"/>
        <v>0</v>
      </c>
      <c r="AB93" s="219">
        <f t="shared" ca="1" si="17"/>
        <v>0</v>
      </c>
      <c r="AC93" s="219">
        <f t="shared" ca="1" si="17"/>
        <v>0</v>
      </c>
      <c r="AD93" s="219">
        <f t="shared" ca="1" si="17"/>
        <v>0</v>
      </c>
      <c r="AE93" s="220">
        <f t="shared" ca="1" si="17"/>
        <v>0</v>
      </c>
      <c r="AF93" s="221">
        <f t="shared" ca="1" si="15"/>
        <v>0</v>
      </c>
    </row>
    <row r="94" spans="1:32" ht="12.95" customHeight="1" x14ac:dyDescent="0.2">
      <c r="A94" s="366" t="s">
        <v>228</v>
      </c>
      <c r="B94" s="261"/>
      <c r="C94" s="289" t="str">
        <f t="shared" si="13"/>
        <v>DAO Ah 0,5</v>
      </c>
      <c r="D94" s="288" t="str">
        <f t="shared" si="14"/>
        <v>DAO Ah</v>
      </c>
      <c r="E94" s="262" t="s">
        <v>165</v>
      </c>
      <c r="F94" s="268" t="s">
        <v>166</v>
      </c>
      <c r="G94" s="247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H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I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J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K94" s="253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L94" s="256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M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N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O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P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Q94" s="256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R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S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T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U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V94" s="256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W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X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Y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Z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AA94" s="214">
        <f t="shared" ca="1" si="17"/>
        <v>0</v>
      </c>
      <c r="AB94" s="215">
        <f t="shared" ca="1" si="17"/>
        <v>0</v>
      </c>
      <c r="AC94" s="215">
        <f t="shared" ca="1" si="17"/>
        <v>0</v>
      </c>
      <c r="AD94" s="215">
        <f t="shared" ca="1" si="17"/>
        <v>0</v>
      </c>
      <c r="AE94" s="216">
        <f t="shared" ca="1" si="17"/>
        <v>0</v>
      </c>
      <c r="AF94" s="217">
        <f t="shared" ca="1" si="15"/>
        <v>0</v>
      </c>
    </row>
    <row r="95" spans="1:32" ht="12.95" customHeight="1" thickBot="1" x14ac:dyDescent="0.25">
      <c r="A95" s="367" t="s">
        <v>45</v>
      </c>
      <c r="B95" s="265"/>
      <c r="C95" s="289" t="str">
        <f t="shared" si="13"/>
        <v>DAO Ah 0,5</v>
      </c>
      <c r="D95" s="288" t="str">
        <f t="shared" si="14"/>
        <v>DAO Ah</v>
      </c>
      <c r="E95" s="269" t="s">
        <v>165</v>
      </c>
      <c r="F95" s="270" t="s">
        <v>166</v>
      </c>
      <c r="G95" s="249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H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I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J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K95" s="252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L95" s="255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M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N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O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P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Q95" s="255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R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S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T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U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V95" s="255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W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X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Y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Z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AA95" s="218">
        <f t="shared" ca="1" si="17"/>
        <v>0</v>
      </c>
      <c r="AB95" s="219">
        <f t="shared" ca="1" si="17"/>
        <v>0</v>
      </c>
      <c r="AC95" s="219">
        <f t="shared" ca="1" si="17"/>
        <v>0</v>
      </c>
      <c r="AD95" s="219">
        <f t="shared" ca="1" si="17"/>
        <v>0</v>
      </c>
      <c r="AE95" s="220">
        <f t="shared" ca="1" si="17"/>
        <v>0</v>
      </c>
      <c r="AF95" s="221">
        <f t="shared" ca="1" si="15"/>
        <v>0</v>
      </c>
    </row>
    <row r="96" spans="1:32" ht="12.95" customHeight="1" x14ac:dyDescent="0.2">
      <c r="A96" s="366" t="s">
        <v>228</v>
      </c>
      <c r="B96" s="261"/>
      <c r="C96" s="289" t="str">
        <f t="shared" si="13"/>
        <v>HAC Li 0,5</v>
      </c>
      <c r="D96" s="288" t="str">
        <f t="shared" si="14"/>
        <v>HAC Li</v>
      </c>
      <c r="E96" s="262" t="s">
        <v>167</v>
      </c>
      <c r="F96" s="268" t="s">
        <v>168</v>
      </c>
      <c r="G96" s="247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H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I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J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K96" s="253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L96" s="256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M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N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O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P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Q96" s="256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R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S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T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U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V96" s="256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W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X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Y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Z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AA96" s="214">
        <f t="shared" ca="1" si="17"/>
        <v>0</v>
      </c>
      <c r="AB96" s="215">
        <f t="shared" ca="1" si="17"/>
        <v>0</v>
      </c>
      <c r="AC96" s="215">
        <f t="shared" ca="1" si="17"/>
        <v>0</v>
      </c>
      <c r="AD96" s="215">
        <f t="shared" ca="1" si="17"/>
        <v>0</v>
      </c>
      <c r="AE96" s="216">
        <f t="shared" ca="1" si="17"/>
        <v>0</v>
      </c>
      <c r="AF96" s="217">
        <f t="shared" ca="1" si="15"/>
        <v>0</v>
      </c>
    </row>
    <row r="97" spans="1:32" ht="12.95" customHeight="1" thickBot="1" x14ac:dyDescent="0.25">
      <c r="A97" s="367" t="s">
        <v>45</v>
      </c>
      <c r="B97" s="265"/>
      <c r="C97" s="289" t="str">
        <f t="shared" si="13"/>
        <v>HAC Li 0,5</v>
      </c>
      <c r="D97" s="288" t="str">
        <f t="shared" si="14"/>
        <v>HAC Li</v>
      </c>
      <c r="E97" s="269" t="s">
        <v>167</v>
      </c>
      <c r="F97" s="270" t="s">
        <v>168</v>
      </c>
      <c r="G97" s="249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H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I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J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K97" s="252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L97" s="255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M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N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O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P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Q97" s="255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R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S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T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U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V97" s="255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W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X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Y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Z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AA97" s="218">
        <f t="shared" ca="1" si="17"/>
        <v>0</v>
      </c>
      <c r="AB97" s="219">
        <f t="shared" ca="1" si="17"/>
        <v>0</v>
      </c>
      <c r="AC97" s="219">
        <f t="shared" ca="1" si="17"/>
        <v>0</v>
      </c>
      <c r="AD97" s="219">
        <f t="shared" ca="1" si="17"/>
        <v>0</v>
      </c>
      <c r="AE97" s="220">
        <f t="shared" ca="1" si="17"/>
        <v>0</v>
      </c>
      <c r="AF97" s="221">
        <f t="shared" ca="1" si="15"/>
        <v>0</v>
      </c>
    </row>
    <row r="98" spans="1:32" ht="12.95" customHeight="1" x14ac:dyDescent="0.2">
      <c r="A98" s="366" t="s">
        <v>228</v>
      </c>
      <c r="B98" s="261"/>
      <c r="C98" s="289" t="str">
        <f t="shared" si="13"/>
        <v>HEU Au 0,5</v>
      </c>
      <c r="D98" s="288" t="str">
        <f t="shared" si="14"/>
        <v>HEU Au</v>
      </c>
      <c r="E98" s="273" t="s">
        <v>169</v>
      </c>
      <c r="F98" s="273" t="s">
        <v>170</v>
      </c>
      <c r="G98" s="247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H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I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J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K98" s="253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L98" s="256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M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N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O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P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Q98" s="256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R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S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T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U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V98" s="256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W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X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Y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Z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AA98" s="214">
        <f t="shared" ca="1" si="17"/>
        <v>0</v>
      </c>
      <c r="AB98" s="215">
        <f t="shared" ca="1" si="17"/>
        <v>0</v>
      </c>
      <c r="AC98" s="215">
        <f t="shared" ca="1" si="17"/>
        <v>0</v>
      </c>
      <c r="AD98" s="215">
        <f t="shared" ca="1" si="17"/>
        <v>0</v>
      </c>
      <c r="AE98" s="216">
        <f t="shared" ca="1" si="17"/>
        <v>0</v>
      </c>
      <c r="AF98" s="217">
        <f t="shared" ca="1" si="15"/>
        <v>0</v>
      </c>
    </row>
    <row r="99" spans="1:32" ht="12.95" customHeight="1" thickBot="1" x14ac:dyDescent="0.25">
      <c r="A99" s="367" t="s">
        <v>45</v>
      </c>
      <c r="B99" s="265"/>
      <c r="C99" s="289" t="str">
        <f t="shared" si="13"/>
        <v>HEU Au 0,5</v>
      </c>
      <c r="D99" s="288" t="str">
        <f t="shared" si="14"/>
        <v>HEU Au</v>
      </c>
      <c r="E99" s="266" t="s">
        <v>169</v>
      </c>
      <c r="F99" s="267" t="s">
        <v>170</v>
      </c>
      <c r="G99" s="249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H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I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J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K99" s="252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L99" s="255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M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N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O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P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Q99" s="255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R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S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T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U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V99" s="255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W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X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Y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Z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AA99" s="218">
        <f t="shared" ca="1" si="17"/>
        <v>0</v>
      </c>
      <c r="AB99" s="219">
        <f t="shared" ca="1" si="17"/>
        <v>0</v>
      </c>
      <c r="AC99" s="219">
        <f t="shared" ca="1" si="17"/>
        <v>0</v>
      </c>
      <c r="AD99" s="219">
        <f t="shared" ca="1" si="17"/>
        <v>0</v>
      </c>
      <c r="AE99" s="220">
        <f t="shared" ca="1" si="17"/>
        <v>0</v>
      </c>
      <c r="AF99" s="221">
        <f t="shared" ca="1" si="15"/>
        <v>0</v>
      </c>
    </row>
    <row r="100" spans="1:32" ht="12.95" customHeight="1" x14ac:dyDescent="0.2">
      <c r="A100" s="366" t="s">
        <v>228</v>
      </c>
      <c r="B100" s="261"/>
      <c r="C100" s="289" t="str">
        <f t="shared" si="13"/>
        <v>MOR St 0,5</v>
      </c>
      <c r="D100" s="288" t="str">
        <f t="shared" si="14"/>
        <v>MOR St</v>
      </c>
      <c r="E100" s="271" t="s">
        <v>171</v>
      </c>
      <c r="F100" s="268" t="s">
        <v>172</v>
      </c>
      <c r="G100" s="247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H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I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J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K100" s="253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L100" s="256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M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N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O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P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Q100" s="256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R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S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T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U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V100" s="256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W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X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Y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Z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AA100" s="214">
        <f t="shared" ref="AA100:AE109" ca="1" si="18">SUMIF(sem,AA$8,OFFSET(sem,ROW()-8,,,))</f>
        <v>0</v>
      </c>
      <c r="AB100" s="215">
        <f t="shared" ca="1" si="18"/>
        <v>0</v>
      </c>
      <c r="AC100" s="215">
        <f t="shared" ca="1" si="18"/>
        <v>0</v>
      </c>
      <c r="AD100" s="215">
        <f t="shared" ca="1" si="18"/>
        <v>0</v>
      </c>
      <c r="AE100" s="216">
        <f t="shared" ca="1" si="18"/>
        <v>0</v>
      </c>
      <c r="AF100" s="217">
        <f t="shared" ca="1" si="15"/>
        <v>0</v>
      </c>
    </row>
    <row r="101" spans="1:32" ht="12.95" customHeight="1" thickBot="1" x14ac:dyDescent="0.25">
      <c r="A101" s="367" t="s">
        <v>45</v>
      </c>
      <c r="B101" s="265"/>
      <c r="C101" s="289" t="str">
        <f t="shared" si="13"/>
        <v>MOR St 0,5</v>
      </c>
      <c r="D101" s="288" t="str">
        <f t="shared" si="14"/>
        <v>MOR St</v>
      </c>
      <c r="E101" s="266" t="s">
        <v>171</v>
      </c>
      <c r="F101" s="270" t="s">
        <v>172</v>
      </c>
      <c r="G101" s="249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H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I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J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K101" s="252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L101" s="255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M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N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O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P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Q101" s="255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R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S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T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U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V101" s="255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W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X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Y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Z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AA101" s="218">
        <f t="shared" ca="1" si="18"/>
        <v>0</v>
      </c>
      <c r="AB101" s="219">
        <f t="shared" ca="1" si="18"/>
        <v>0</v>
      </c>
      <c r="AC101" s="219">
        <f t="shared" ca="1" si="18"/>
        <v>0</v>
      </c>
      <c r="AD101" s="219">
        <f t="shared" ca="1" si="18"/>
        <v>0</v>
      </c>
      <c r="AE101" s="220">
        <f t="shared" ca="1" si="18"/>
        <v>0</v>
      </c>
      <c r="AF101" s="221">
        <f t="shared" ca="1" si="15"/>
        <v>0</v>
      </c>
    </row>
    <row r="102" spans="1:32" ht="12.95" customHeight="1" x14ac:dyDescent="0.2">
      <c r="A102" s="366" t="s">
        <v>228</v>
      </c>
      <c r="B102" s="261"/>
      <c r="C102" s="289" t="str">
        <f t="shared" si="13"/>
        <v>MOR Ch 0,5</v>
      </c>
      <c r="D102" s="288" t="str">
        <f t="shared" si="14"/>
        <v>MOR Ch</v>
      </c>
      <c r="E102" s="262" t="s">
        <v>171</v>
      </c>
      <c r="F102" s="268" t="s">
        <v>133</v>
      </c>
      <c r="G102" s="247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H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I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J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K102" s="253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L102" s="256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M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N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O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P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Q102" s="256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R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S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T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U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V102" s="256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W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X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Y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Z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AA102" s="214">
        <f t="shared" ca="1" si="18"/>
        <v>0</v>
      </c>
      <c r="AB102" s="215">
        <f t="shared" ca="1" si="18"/>
        <v>0</v>
      </c>
      <c r="AC102" s="215">
        <f t="shared" ca="1" si="18"/>
        <v>0</v>
      </c>
      <c r="AD102" s="215">
        <f t="shared" ca="1" si="18"/>
        <v>0</v>
      </c>
      <c r="AE102" s="216">
        <f t="shared" ca="1" si="18"/>
        <v>0</v>
      </c>
      <c r="AF102" s="217">
        <f t="shared" ca="1" si="15"/>
        <v>0</v>
      </c>
    </row>
    <row r="103" spans="1:32" ht="12.95" customHeight="1" thickBot="1" x14ac:dyDescent="0.25">
      <c r="A103" s="367" t="s">
        <v>45</v>
      </c>
      <c r="B103" s="265"/>
      <c r="C103" s="289" t="str">
        <f t="shared" si="13"/>
        <v>MOR Ch 0,5</v>
      </c>
      <c r="D103" s="288" t="str">
        <f t="shared" si="14"/>
        <v>MOR Ch</v>
      </c>
      <c r="E103" s="269" t="s">
        <v>171</v>
      </c>
      <c r="F103" s="270" t="s">
        <v>133</v>
      </c>
      <c r="G103" s="249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H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I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J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K103" s="252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L103" s="255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M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N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O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P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Q103" s="255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R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S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T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U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V103" s="255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W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X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Y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Z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AA103" s="218">
        <f t="shared" ca="1" si="18"/>
        <v>0</v>
      </c>
      <c r="AB103" s="219">
        <f t="shared" ca="1" si="18"/>
        <v>0</v>
      </c>
      <c r="AC103" s="219">
        <f t="shared" ca="1" si="18"/>
        <v>0</v>
      </c>
      <c r="AD103" s="219">
        <f t="shared" ca="1" si="18"/>
        <v>0</v>
      </c>
      <c r="AE103" s="220">
        <f t="shared" ca="1" si="18"/>
        <v>0</v>
      </c>
      <c r="AF103" s="221">
        <f t="shared" ca="1" si="15"/>
        <v>0</v>
      </c>
    </row>
    <row r="104" spans="1:32" ht="12.95" customHeight="1" x14ac:dyDescent="0.2">
      <c r="A104" s="366" t="s">
        <v>228</v>
      </c>
      <c r="B104" s="261"/>
      <c r="C104" s="289" t="str">
        <f t="shared" si="13"/>
        <v>PAV Sa 0,5</v>
      </c>
      <c r="D104" s="288" t="str">
        <f t="shared" si="14"/>
        <v>PAV Sa</v>
      </c>
      <c r="E104" s="273" t="s">
        <v>173</v>
      </c>
      <c r="F104" s="273" t="s">
        <v>104</v>
      </c>
      <c r="G104" s="247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H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I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J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K104" s="253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L104" s="256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M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N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O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P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Q104" s="256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R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S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T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U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V104" s="256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W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X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Y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Z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AA104" s="214">
        <f t="shared" ca="1" si="18"/>
        <v>0</v>
      </c>
      <c r="AB104" s="215">
        <f t="shared" ca="1" si="18"/>
        <v>0</v>
      </c>
      <c r="AC104" s="215">
        <f t="shared" ca="1" si="18"/>
        <v>0</v>
      </c>
      <c r="AD104" s="215">
        <f t="shared" ca="1" si="18"/>
        <v>0</v>
      </c>
      <c r="AE104" s="216">
        <f t="shared" ca="1" si="18"/>
        <v>0</v>
      </c>
      <c r="AF104" s="217">
        <f t="shared" ca="1" si="15"/>
        <v>0</v>
      </c>
    </row>
    <row r="105" spans="1:32" ht="12.95" customHeight="1" thickBot="1" x14ac:dyDescent="0.25">
      <c r="A105" s="367" t="s">
        <v>45</v>
      </c>
      <c r="B105" s="265"/>
      <c r="C105" s="289" t="str">
        <f t="shared" si="13"/>
        <v>PAV Sa 0,5</v>
      </c>
      <c r="D105" s="288" t="str">
        <f t="shared" si="14"/>
        <v>PAV Sa</v>
      </c>
      <c r="E105" s="266" t="s">
        <v>173</v>
      </c>
      <c r="F105" s="267" t="s">
        <v>104</v>
      </c>
      <c r="G105" s="249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H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I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J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K105" s="252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L105" s="255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M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N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O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P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Q105" s="255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R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S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T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U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V105" s="255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W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X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Y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Z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AA105" s="218">
        <f t="shared" ca="1" si="18"/>
        <v>0</v>
      </c>
      <c r="AB105" s="219">
        <f t="shared" ca="1" si="18"/>
        <v>0</v>
      </c>
      <c r="AC105" s="219">
        <f t="shared" ca="1" si="18"/>
        <v>0</v>
      </c>
      <c r="AD105" s="219">
        <f t="shared" ca="1" si="18"/>
        <v>0</v>
      </c>
      <c r="AE105" s="220">
        <f t="shared" ca="1" si="18"/>
        <v>0</v>
      </c>
      <c r="AF105" s="221">
        <f t="shared" ca="1" si="15"/>
        <v>0</v>
      </c>
    </row>
    <row r="106" spans="1:32" ht="12.95" customHeight="1" x14ac:dyDescent="0.2">
      <c r="A106" s="366" t="s">
        <v>228</v>
      </c>
      <c r="B106" s="261"/>
      <c r="C106" s="289" t="str">
        <f t="shared" ref="C106:C137" si="19">E106&amp;" "&amp;F106&amp;" 0,5"</f>
        <v>PIC Fa 0,5</v>
      </c>
      <c r="D106" s="288" t="str">
        <f t="shared" ref="D106:D137" si="20">E106&amp;" "&amp;F106</f>
        <v>PIC Fa</v>
      </c>
      <c r="E106" s="262" t="s">
        <v>174</v>
      </c>
      <c r="F106" s="268" t="s">
        <v>175</v>
      </c>
      <c r="G106" s="247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H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I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J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K106" s="253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L106" s="256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M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N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O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P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Q106" s="256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R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S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T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U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V106" s="256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W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X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Y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Z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AA106" s="214">
        <f t="shared" ca="1" si="18"/>
        <v>0</v>
      </c>
      <c r="AB106" s="215">
        <f t="shared" ca="1" si="18"/>
        <v>0</v>
      </c>
      <c r="AC106" s="215">
        <f t="shared" ca="1" si="18"/>
        <v>0</v>
      </c>
      <c r="AD106" s="215">
        <f t="shared" ca="1" si="18"/>
        <v>0</v>
      </c>
      <c r="AE106" s="216">
        <f t="shared" ca="1" si="18"/>
        <v>0</v>
      </c>
      <c r="AF106" s="217">
        <f t="shared" ref="AF106:AF137" ca="1" si="21">SUM(AA106:AE106)</f>
        <v>0</v>
      </c>
    </row>
    <row r="107" spans="1:32" ht="12.95" customHeight="1" thickBot="1" x14ac:dyDescent="0.25">
      <c r="A107" s="367" t="s">
        <v>45</v>
      </c>
      <c r="B107" s="265"/>
      <c r="C107" s="289" t="str">
        <f t="shared" si="19"/>
        <v>PIC Fa 0,5</v>
      </c>
      <c r="D107" s="288" t="str">
        <f t="shared" si="20"/>
        <v>PIC Fa</v>
      </c>
      <c r="E107" s="269" t="s">
        <v>174</v>
      </c>
      <c r="F107" s="270" t="s">
        <v>175</v>
      </c>
      <c r="G107" s="249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H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I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J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K107" s="252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L107" s="255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M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N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O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P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Q107" s="255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R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S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T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U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V107" s="255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W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X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Y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Z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AA107" s="218">
        <f t="shared" ca="1" si="18"/>
        <v>0</v>
      </c>
      <c r="AB107" s="219">
        <f t="shared" ca="1" si="18"/>
        <v>0</v>
      </c>
      <c r="AC107" s="219">
        <f t="shared" ca="1" si="18"/>
        <v>0</v>
      </c>
      <c r="AD107" s="219">
        <f t="shared" ca="1" si="18"/>
        <v>0</v>
      </c>
      <c r="AE107" s="220">
        <f t="shared" ca="1" si="18"/>
        <v>0</v>
      </c>
      <c r="AF107" s="221">
        <f t="shared" ca="1" si="21"/>
        <v>0</v>
      </c>
    </row>
    <row r="108" spans="1:32" ht="12.95" customHeight="1" x14ac:dyDescent="0.2">
      <c r="A108" s="366" t="s">
        <v>228</v>
      </c>
      <c r="B108" s="261"/>
      <c r="C108" s="289" t="str">
        <f t="shared" si="19"/>
        <v>RAY La 0,5</v>
      </c>
      <c r="D108" s="288" t="str">
        <f t="shared" si="20"/>
        <v>RAY La</v>
      </c>
      <c r="E108" s="262" t="s">
        <v>176</v>
      </c>
      <c r="F108" s="268" t="s">
        <v>143</v>
      </c>
      <c r="G108" s="247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H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I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J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K108" s="253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L108" s="256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M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N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O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P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Q108" s="256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R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S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T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U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V108" s="256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W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X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Y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Z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AA108" s="214">
        <f t="shared" ca="1" si="18"/>
        <v>0</v>
      </c>
      <c r="AB108" s="215">
        <f t="shared" ca="1" si="18"/>
        <v>0</v>
      </c>
      <c r="AC108" s="215">
        <f t="shared" ca="1" si="18"/>
        <v>0</v>
      </c>
      <c r="AD108" s="215">
        <f t="shared" ca="1" si="18"/>
        <v>0</v>
      </c>
      <c r="AE108" s="216">
        <f t="shared" ca="1" si="18"/>
        <v>0</v>
      </c>
      <c r="AF108" s="217">
        <f t="shared" ca="1" si="21"/>
        <v>0</v>
      </c>
    </row>
    <row r="109" spans="1:32" ht="12.95" customHeight="1" thickBot="1" x14ac:dyDescent="0.25">
      <c r="A109" s="367" t="s">
        <v>45</v>
      </c>
      <c r="B109" s="265"/>
      <c r="C109" s="289" t="str">
        <f t="shared" si="19"/>
        <v>RAY La 0,5</v>
      </c>
      <c r="D109" s="288" t="str">
        <f t="shared" si="20"/>
        <v>RAY La</v>
      </c>
      <c r="E109" s="269" t="s">
        <v>176</v>
      </c>
      <c r="F109" s="270" t="s">
        <v>143</v>
      </c>
      <c r="G109" s="249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H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I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J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K109" s="252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L109" s="255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M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N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O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P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Q109" s="255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R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S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T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U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V109" s="255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W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X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Y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Z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AA109" s="218">
        <f t="shared" ca="1" si="18"/>
        <v>0</v>
      </c>
      <c r="AB109" s="219">
        <f t="shared" ca="1" si="18"/>
        <v>0</v>
      </c>
      <c r="AC109" s="219">
        <f t="shared" ca="1" si="18"/>
        <v>0</v>
      </c>
      <c r="AD109" s="219">
        <f t="shared" ca="1" si="18"/>
        <v>0</v>
      </c>
      <c r="AE109" s="220">
        <f t="shared" ca="1" si="18"/>
        <v>0</v>
      </c>
      <c r="AF109" s="221">
        <f t="shared" ca="1" si="21"/>
        <v>0</v>
      </c>
    </row>
    <row r="110" spans="1:32" ht="12.95" customHeight="1" x14ac:dyDescent="0.2">
      <c r="A110" s="366" t="s">
        <v>228</v>
      </c>
      <c r="B110" s="261"/>
      <c r="C110" s="289" t="str">
        <f t="shared" si="19"/>
        <v>RIC Ch 0,5</v>
      </c>
      <c r="D110" s="288" t="str">
        <f t="shared" si="20"/>
        <v>RIC Ch</v>
      </c>
      <c r="E110" s="262" t="s">
        <v>177</v>
      </c>
      <c r="F110" s="268" t="s">
        <v>133</v>
      </c>
      <c r="G110" s="247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H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I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J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K110" s="253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L110" s="256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M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N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O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P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Q110" s="256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R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S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T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U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V110" s="256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W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X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Y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Z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AA110" s="214">
        <f t="shared" ref="AA110:AE119" ca="1" si="22">SUMIF(sem,AA$8,OFFSET(sem,ROW()-8,,,))</f>
        <v>0</v>
      </c>
      <c r="AB110" s="215">
        <f t="shared" ca="1" si="22"/>
        <v>0</v>
      </c>
      <c r="AC110" s="215">
        <f t="shared" ca="1" si="22"/>
        <v>0</v>
      </c>
      <c r="AD110" s="215">
        <f t="shared" ca="1" si="22"/>
        <v>0</v>
      </c>
      <c r="AE110" s="216">
        <f t="shared" ca="1" si="22"/>
        <v>0</v>
      </c>
      <c r="AF110" s="217">
        <f t="shared" ca="1" si="21"/>
        <v>0</v>
      </c>
    </row>
    <row r="111" spans="1:32" ht="12.95" customHeight="1" thickBot="1" x14ac:dyDescent="0.25">
      <c r="A111" s="367" t="s">
        <v>45</v>
      </c>
      <c r="B111" s="265"/>
      <c r="C111" s="289" t="str">
        <f t="shared" si="19"/>
        <v>RIC Ch 0,5</v>
      </c>
      <c r="D111" s="288" t="str">
        <f t="shared" si="20"/>
        <v>RIC Ch</v>
      </c>
      <c r="E111" s="269" t="s">
        <v>177</v>
      </c>
      <c r="F111" s="270" t="s">
        <v>133</v>
      </c>
      <c r="G111" s="249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H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I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J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K111" s="252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L111" s="255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M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N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O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P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Q111" s="255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R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S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T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U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V111" s="255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W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X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Y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Z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AA111" s="218">
        <f t="shared" ca="1" si="22"/>
        <v>0</v>
      </c>
      <c r="AB111" s="219">
        <f t="shared" ca="1" si="22"/>
        <v>0</v>
      </c>
      <c r="AC111" s="219">
        <f t="shared" ca="1" si="22"/>
        <v>0</v>
      </c>
      <c r="AD111" s="219">
        <f t="shared" ca="1" si="22"/>
        <v>0</v>
      </c>
      <c r="AE111" s="220">
        <f t="shared" ca="1" si="22"/>
        <v>0</v>
      </c>
      <c r="AF111" s="221">
        <f t="shared" ca="1" si="21"/>
        <v>0</v>
      </c>
    </row>
    <row r="112" spans="1:32" ht="12.95" customHeight="1" x14ac:dyDescent="0.2">
      <c r="A112" s="366" t="s">
        <v>228</v>
      </c>
      <c r="B112" s="261"/>
      <c r="C112" s="289" t="str">
        <f t="shared" si="19"/>
        <v xml:space="preserve">  0,5</v>
      </c>
      <c r="D112" s="288" t="str">
        <f t="shared" si="20"/>
        <v xml:space="preserve"> </v>
      </c>
      <c r="E112" s="273" t="s">
        <v>134</v>
      </c>
      <c r="F112" s="268" t="s">
        <v>134</v>
      </c>
      <c r="G112" s="247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H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I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J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K112" s="253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L112" s="256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M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N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O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P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Q112" s="256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R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S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T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U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V112" s="256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W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X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Y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Z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AA112" s="214">
        <f t="shared" ca="1" si="22"/>
        <v>0</v>
      </c>
      <c r="AB112" s="215">
        <f t="shared" ca="1" si="22"/>
        <v>0</v>
      </c>
      <c r="AC112" s="215">
        <f t="shared" ca="1" si="22"/>
        <v>0</v>
      </c>
      <c r="AD112" s="215">
        <f t="shared" ca="1" si="22"/>
        <v>0</v>
      </c>
      <c r="AE112" s="216">
        <f t="shared" ca="1" si="22"/>
        <v>0</v>
      </c>
      <c r="AF112" s="217">
        <f t="shared" ca="1" si="21"/>
        <v>0</v>
      </c>
    </row>
    <row r="113" spans="1:32" ht="12.95" customHeight="1" thickBot="1" x14ac:dyDescent="0.25">
      <c r="A113" s="367" t="s">
        <v>45</v>
      </c>
      <c r="B113" s="265"/>
      <c r="C113" s="289" t="str">
        <f t="shared" si="19"/>
        <v xml:space="preserve">  0,5</v>
      </c>
      <c r="D113" s="288" t="str">
        <f t="shared" si="20"/>
        <v xml:space="preserve"> </v>
      </c>
      <c r="E113" s="269" t="s">
        <v>134</v>
      </c>
      <c r="F113" s="270" t="s">
        <v>134</v>
      </c>
      <c r="G113" s="249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H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I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J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K113" s="252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L113" s="255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M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N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O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P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Q113" s="255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R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S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T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U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V113" s="255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W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X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Y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Z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AA113" s="218">
        <f t="shared" ca="1" si="22"/>
        <v>0</v>
      </c>
      <c r="AB113" s="219">
        <f t="shared" ca="1" si="22"/>
        <v>0</v>
      </c>
      <c r="AC113" s="219">
        <f t="shared" ca="1" si="22"/>
        <v>0</v>
      </c>
      <c r="AD113" s="219">
        <f t="shared" ca="1" si="22"/>
        <v>0</v>
      </c>
      <c r="AE113" s="220">
        <f t="shared" ca="1" si="22"/>
        <v>0</v>
      </c>
      <c r="AF113" s="221">
        <f t="shared" ca="1" si="21"/>
        <v>0</v>
      </c>
    </row>
    <row r="114" spans="1:32" ht="12.95" customHeight="1" x14ac:dyDescent="0.2">
      <c r="A114" s="366" t="s">
        <v>228</v>
      </c>
      <c r="B114" s="261"/>
      <c r="C114" s="289" t="str">
        <f t="shared" si="19"/>
        <v>BEN Gh 0,5</v>
      </c>
      <c r="D114" s="288" t="str">
        <f t="shared" si="20"/>
        <v>BEN Gh</v>
      </c>
      <c r="E114" s="262" t="s">
        <v>178</v>
      </c>
      <c r="F114" s="268" t="s">
        <v>179</v>
      </c>
      <c r="G114" s="247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H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I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J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K114" s="253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L114" s="256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M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N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O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P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Q114" s="256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R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S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T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U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V114" s="256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W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X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Y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Z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AA114" s="214">
        <f t="shared" ca="1" si="22"/>
        <v>0</v>
      </c>
      <c r="AB114" s="215">
        <f t="shared" ca="1" si="22"/>
        <v>0</v>
      </c>
      <c r="AC114" s="215">
        <f t="shared" ca="1" si="22"/>
        <v>0</v>
      </c>
      <c r="AD114" s="215">
        <f t="shared" ca="1" si="22"/>
        <v>0</v>
      </c>
      <c r="AE114" s="216">
        <f t="shared" ca="1" si="22"/>
        <v>0</v>
      </c>
      <c r="AF114" s="217">
        <f t="shared" ca="1" si="21"/>
        <v>0</v>
      </c>
    </row>
    <row r="115" spans="1:32" ht="12.95" customHeight="1" thickBot="1" x14ac:dyDescent="0.25">
      <c r="A115" s="367" t="s">
        <v>45</v>
      </c>
      <c r="B115" s="265"/>
      <c r="C115" s="289" t="str">
        <f t="shared" si="19"/>
        <v>BEN Gh 0,5</v>
      </c>
      <c r="D115" s="288" t="str">
        <f t="shared" si="20"/>
        <v>BEN Gh</v>
      </c>
      <c r="E115" s="269" t="s">
        <v>178</v>
      </c>
      <c r="F115" s="270" t="s">
        <v>179</v>
      </c>
      <c r="G115" s="249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H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0.5</v>
      </c>
      <c r="I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J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K115" s="252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L115" s="255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M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N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O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P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Q115" s="255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R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S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T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U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V115" s="255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W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X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Y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Z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AA115" s="218">
        <f t="shared" ca="1" si="22"/>
        <v>0</v>
      </c>
      <c r="AB115" s="219">
        <f t="shared" ca="1" si="22"/>
        <v>0.5</v>
      </c>
      <c r="AC115" s="219">
        <f t="shared" ca="1" si="22"/>
        <v>0</v>
      </c>
      <c r="AD115" s="219">
        <f t="shared" ca="1" si="22"/>
        <v>0</v>
      </c>
      <c r="AE115" s="220">
        <f t="shared" ca="1" si="22"/>
        <v>0</v>
      </c>
      <c r="AF115" s="221">
        <f t="shared" ca="1" si="21"/>
        <v>0.5</v>
      </c>
    </row>
    <row r="116" spans="1:32" ht="12.95" customHeight="1" x14ac:dyDescent="0.2">
      <c r="A116" s="366" t="s">
        <v>228</v>
      </c>
      <c r="B116" s="261"/>
      <c r="C116" s="289" t="str">
        <f t="shared" si="19"/>
        <v>BES Ch 0,5</v>
      </c>
      <c r="D116" s="288" t="str">
        <f t="shared" si="20"/>
        <v>BES Ch</v>
      </c>
      <c r="E116" s="262" t="s">
        <v>180</v>
      </c>
      <c r="F116" s="268" t="s">
        <v>133</v>
      </c>
      <c r="G116" s="247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H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I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J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K116" s="253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L116" s="256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M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N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O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P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Q116" s="256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R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S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T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U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V116" s="256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W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X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Y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Z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AA116" s="214">
        <f t="shared" ca="1" si="22"/>
        <v>0</v>
      </c>
      <c r="AB116" s="215">
        <f t="shared" ca="1" si="22"/>
        <v>0</v>
      </c>
      <c r="AC116" s="215">
        <f t="shared" ca="1" si="22"/>
        <v>0</v>
      </c>
      <c r="AD116" s="215">
        <f t="shared" ca="1" si="22"/>
        <v>0</v>
      </c>
      <c r="AE116" s="216">
        <f t="shared" ca="1" si="22"/>
        <v>0</v>
      </c>
      <c r="AF116" s="217">
        <f t="shared" ca="1" si="21"/>
        <v>0</v>
      </c>
    </row>
    <row r="117" spans="1:32" ht="12.95" customHeight="1" thickBot="1" x14ac:dyDescent="0.25">
      <c r="A117" s="367" t="s">
        <v>45</v>
      </c>
      <c r="B117" s="265"/>
      <c r="C117" s="289" t="str">
        <f t="shared" si="19"/>
        <v>BES Ch 0,5</v>
      </c>
      <c r="D117" s="288" t="str">
        <f t="shared" si="20"/>
        <v>BES Ch</v>
      </c>
      <c r="E117" s="269" t="s">
        <v>180</v>
      </c>
      <c r="F117" s="270" t="s">
        <v>133</v>
      </c>
      <c r="G117" s="249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H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0.5</v>
      </c>
      <c r="I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J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K117" s="252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L117" s="255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M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N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O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P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Q117" s="255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R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S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T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U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V117" s="255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W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X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Y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Z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AA117" s="218">
        <f t="shared" ca="1" si="22"/>
        <v>0</v>
      </c>
      <c r="AB117" s="219">
        <f t="shared" ca="1" si="22"/>
        <v>0.5</v>
      </c>
      <c r="AC117" s="219">
        <f t="shared" ca="1" si="22"/>
        <v>0</v>
      </c>
      <c r="AD117" s="219">
        <f t="shared" ca="1" si="22"/>
        <v>0</v>
      </c>
      <c r="AE117" s="220">
        <f t="shared" ca="1" si="22"/>
        <v>0</v>
      </c>
      <c r="AF117" s="221">
        <f t="shared" ca="1" si="21"/>
        <v>0.5</v>
      </c>
    </row>
    <row r="118" spans="1:32" ht="12.95" customHeight="1" x14ac:dyDescent="0.2">
      <c r="A118" s="366" t="s">
        <v>228</v>
      </c>
      <c r="B118" s="261"/>
      <c r="C118" s="289" t="str">
        <f t="shared" si="19"/>
        <v>BLO Pa 0,5</v>
      </c>
      <c r="D118" s="288" t="str">
        <f t="shared" si="20"/>
        <v>BLO Pa</v>
      </c>
      <c r="E118" s="262" t="s">
        <v>181</v>
      </c>
      <c r="F118" s="268" t="s">
        <v>113</v>
      </c>
      <c r="G118" s="247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H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I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J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K118" s="253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L118" s="256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M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N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O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P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Q118" s="256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R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S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T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U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V118" s="256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W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X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Y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Z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AA118" s="214">
        <f t="shared" ca="1" si="22"/>
        <v>0</v>
      </c>
      <c r="AB118" s="215">
        <f t="shared" ca="1" si="22"/>
        <v>0</v>
      </c>
      <c r="AC118" s="215">
        <f t="shared" ca="1" si="22"/>
        <v>0</v>
      </c>
      <c r="AD118" s="215">
        <f t="shared" ca="1" si="22"/>
        <v>0</v>
      </c>
      <c r="AE118" s="216">
        <f t="shared" ca="1" si="22"/>
        <v>0</v>
      </c>
      <c r="AF118" s="217">
        <f t="shared" ca="1" si="21"/>
        <v>0</v>
      </c>
    </row>
    <row r="119" spans="1:32" ht="12.95" customHeight="1" thickBot="1" x14ac:dyDescent="0.25">
      <c r="A119" s="367" t="s">
        <v>45</v>
      </c>
      <c r="B119" s="265"/>
      <c r="C119" s="289" t="str">
        <f t="shared" si="19"/>
        <v>BLO Pa 0,5</v>
      </c>
      <c r="D119" s="288" t="str">
        <f t="shared" si="20"/>
        <v>BLO Pa</v>
      </c>
      <c r="E119" s="269" t="s">
        <v>181</v>
      </c>
      <c r="F119" s="270" t="s">
        <v>113</v>
      </c>
      <c r="G119" s="249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H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0.5</v>
      </c>
      <c r="I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J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K119" s="252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L119" s="255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M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N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O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P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Q119" s="255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R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S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T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U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V119" s="255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W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X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Y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Z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AA119" s="218">
        <f t="shared" ca="1" si="22"/>
        <v>0</v>
      </c>
      <c r="AB119" s="219">
        <f t="shared" ca="1" si="22"/>
        <v>0.5</v>
      </c>
      <c r="AC119" s="219">
        <f t="shared" ca="1" si="22"/>
        <v>0</v>
      </c>
      <c r="AD119" s="219">
        <f t="shared" ca="1" si="22"/>
        <v>0</v>
      </c>
      <c r="AE119" s="220">
        <f t="shared" ca="1" si="22"/>
        <v>0</v>
      </c>
      <c r="AF119" s="221">
        <f t="shared" ca="1" si="21"/>
        <v>0.5</v>
      </c>
    </row>
    <row r="120" spans="1:32" ht="12.95" customHeight="1" x14ac:dyDescent="0.2">
      <c r="A120" s="366" t="s">
        <v>228</v>
      </c>
      <c r="B120" s="261"/>
      <c r="C120" s="289" t="str">
        <f t="shared" si="19"/>
        <v>BOU Ri 0,5</v>
      </c>
      <c r="D120" s="288" t="str">
        <f t="shared" si="20"/>
        <v>BOU Ri</v>
      </c>
      <c r="E120" s="262" t="s">
        <v>103</v>
      </c>
      <c r="F120" s="268" t="s">
        <v>182</v>
      </c>
      <c r="G120" s="247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H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I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J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K120" s="253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L120" s="256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M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N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O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P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Q120" s="256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R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S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T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U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V120" s="256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W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X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Y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Z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AA120" s="214">
        <f t="shared" ref="AA120:AE129" ca="1" si="23">SUMIF(sem,AA$8,OFFSET(sem,ROW()-8,,,))</f>
        <v>0</v>
      </c>
      <c r="AB120" s="215">
        <f t="shared" ca="1" si="23"/>
        <v>0</v>
      </c>
      <c r="AC120" s="215">
        <f t="shared" ca="1" si="23"/>
        <v>0</v>
      </c>
      <c r="AD120" s="215">
        <f t="shared" ca="1" si="23"/>
        <v>0</v>
      </c>
      <c r="AE120" s="216">
        <f t="shared" ca="1" si="23"/>
        <v>0</v>
      </c>
      <c r="AF120" s="217">
        <f t="shared" ca="1" si="21"/>
        <v>0</v>
      </c>
    </row>
    <row r="121" spans="1:32" ht="12.95" customHeight="1" thickBot="1" x14ac:dyDescent="0.25">
      <c r="A121" s="367" t="s">
        <v>45</v>
      </c>
      <c r="B121" s="265"/>
      <c r="C121" s="289" t="str">
        <f t="shared" si="19"/>
        <v>BOU Ri 0,5</v>
      </c>
      <c r="D121" s="288" t="str">
        <f t="shared" si="20"/>
        <v>BOU Ri</v>
      </c>
      <c r="E121" s="269" t="s">
        <v>103</v>
      </c>
      <c r="F121" s="270" t="s">
        <v>182</v>
      </c>
      <c r="G121" s="249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H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0.5</v>
      </c>
      <c r="I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J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K121" s="252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L121" s="255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M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N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O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P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Q121" s="255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R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S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T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U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V121" s="255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W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X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Y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Z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AA121" s="218">
        <f t="shared" ca="1" si="23"/>
        <v>0</v>
      </c>
      <c r="AB121" s="219">
        <f t="shared" ca="1" si="23"/>
        <v>0.5</v>
      </c>
      <c r="AC121" s="219">
        <f t="shared" ca="1" si="23"/>
        <v>0</v>
      </c>
      <c r="AD121" s="219">
        <f t="shared" ca="1" si="23"/>
        <v>0</v>
      </c>
      <c r="AE121" s="220">
        <f t="shared" ca="1" si="23"/>
        <v>0</v>
      </c>
      <c r="AF121" s="221">
        <f t="shared" ca="1" si="21"/>
        <v>0.5</v>
      </c>
    </row>
    <row r="122" spans="1:32" ht="12.95" customHeight="1" x14ac:dyDescent="0.2">
      <c r="A122" s="366" t="s">
        <v>228</v>
      </c>
      <c r="B122" s="261"/>
      <c r="C122" s="289" t="str">
        <f t="shared" si="19"/>
        <v>COU La 0,5</v>
      </c>
      <c r="D122" s="288" t="str">
        <f t="shared" si="20"/>
        <v>COU La</v>
      </c>
      <c r="E122" s="262" t="s">
        <v>183</v>
      </c>
      <c r="F122" s="268" t="s">
        <v>143</v>
      </c>
      <c r="G122" s="247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H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I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J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K122" s="253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L122" s="256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M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N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O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P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Q122" s="256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R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S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T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U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V122" s="256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W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X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Y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Z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AA122" s="214">
        <f t="shared" ca="1" si="23"/>
        <v>0</v>
      </c>
      <c r="AB122" s="215">
        <f t="shared" ca="1" si="23"/>
        <v>0</v>
      </c>
      <c r="AC122" s="215">
        <f t="shared" ca="1" si="23"/>
        <v>0</v>
      </c>
      <c r="AD122" s="215">
        <f t="shared" ca="1" si="23"/>
        <v>0</v>
      </c>
      <c r="AE122" s="216">
        <f t="shared" ca="1" si="23"/>
        <v>0</v>
      </c>
      <c r="AF122" s="217">
        <f t="shared" ca="1" si="21"/>
        <v>0</v>
      </c>
    </row>
    <row r="123" spans="1:32" ht="12.95" customHeight="1" thickBot="1" x14ac:dyDescent="0.25">
      <c r="A123" s="367" t="s">
        <v>45</v>
      </c>
      <c r="B123" s="265"/>
      <c r="C123" s="289" t="str">
        <f t="shared" si="19"/>
        <v>COU La 0,5</v>
      </c>
      <c r="D123" s="288" t="str">
        <f t="shared" si="20"/>
        <v>COU La</v>
      </c>
      <c r="E123" s="269" t="s">
        <v>183</v>
      </c>
      <c r="F123" s="270" t="s">
        <v>143</v>
      </c>
      <c r="G123" s="249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H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I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J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K123" s="252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L123" s="255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M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N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O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P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Q123" s="255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R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S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T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U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V123" s="255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W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X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Y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Z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AA123" s="218">
        <f t="shared" ca="1" si="23"/>
        <v>0</v>
      </c>
      <c r="AB123" s="219">
        <f t="shared" ca="1" si="23"/>
        <v>0</v>
      </c>
      <c r="AC123" s="219">
        <f t="shared" ca="1" si="23"/>
        <v>0</v>
      </c>
      <c r="AD123" s="219">
        <f t="shared" ca="1" si="23"/>
        <v>0</v>
      </c>
      <c r="AE123" s="220">
        <f t="shared" ca="1" si="23"/>
        <v>0</v>
      </c>
      <c r="AF123" s="221">
        <f t="shared" ca="1" si="21"/>
        <v>0</v>
      </c>
    </row>
    <row r="124" spans="1:32" ht="12.95" customHeight="1" x14ac:dyDescent="0.2">
      <c r="A124" s="366" t="s">
        <v>228</v>
      </c>
      <c r="B124" s="261"/>
      <c r="C124" s="289" t="str">
        <f t="shared" si="19"/>
        <v>GRA Gé 0,5</v>
      </c>
      <c r="D124" s="288" t="str">
        <f t="shared" si="20"/>
        <v>GRA Gé</v>
      </c>
      <c r="E124" s="262" t="s">
        <v>105</v>
      </c>
      <c r="F124" s="268" t="s">
        <v>184</v>
      </c>
      <c r="G124" s="247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H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I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J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K124" s="253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L124" s="256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M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N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O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P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Q124" s="256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R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S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T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U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V124" s="256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W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X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Y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Z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AA124" s="214">
        <f t="shared" ca="1" si="23"/>
        <v>0</v>
      </c>
      <c r="AB124" s="215">
        <f t="shared" ca="1" si="23"/>
        <v>0</v>
      </c>
      <c r="AC124" s="215">
        <f t="shared" ca="1" si="23"/>
        <v>0</v>
      </c>
      <c r="AD124" s="215">
        <f t="shared" ca="1" si="23"/>
        <v>0</v>
      </c>
      <c r="AE124" s="216">
        <f t="shared" ca="1" si="23"/>
        <v>0</v>
      </c>
      <c r="AF124" s="217">
        <f t="shared" ca="1" si="21"/>
        <v>0</v>
      </c>
    </row>
    <row r="125" spans="1:32" ht="12.95" customHeight="1" thickBot="1" x14ac:dyDescent="0.25">
      <c r="A125" s="367" t="s">
        <v>45</v>
      </c>
      <c r="B125" s="265"/>
      <c r="C125" s="289" t="str">
        <f t="shared" si="19"/>
        <v>GRA Gé 0,5</v>
      </c>
      <c r="D125" s="288" t="str">
        <f t="shared" si="20"/>
        <v>GRA Gé</v>
      </c>
      <c r="E125" s="269" t="s">
        <v>105</v>
      </c>
      <c r="F125" s="270" t="s">
        <v>184</v>
      </c>
      <c r="G125" s="249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H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0.5</v>
      </c>
      <c r="I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J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K125" s="252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L125" s="255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M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N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O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P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Q125" s="255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R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S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T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U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V125" s="255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W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X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Y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Z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AA125" s="218">
        <f t="shared" ca="1" si="23"/>
        <v>0</v>
      </c>
      <c r="AB125" s="219">
        <f t="shared" ca="1" si="23"/>
        <v>0.5</v>
      </c>
      <c r="AC125" s="219">
        <f t="shared" ca="1" si="23"/>
        <v>0</v>
      </c>
      <c r="AD125" s="219">
        <f t="shared" ca="1" si="23"/>
        <v>0</v>
      </c>
      <c r="AE125" s="220">
        <f t="shared" ca="1" si="23"/>
        <v>0</v>
      </c>
      <c r="AF125" s="221">
        <f t="shared" ca="1" si="21"/>
        <v>0.5</v>
      </c>
    </row>
    <row r="126" spans="1:32" ht="12.95" customHeight="1" x14ac:dyDescent="0.2">
      <c r="A126" s="366" t="s">
        <v>228</v>
      </c>
      <c r="B126" s="261"/>
      <c r="C126" s="289" t="str">
        <f t="shared" si="19"/>
        <v>HER Pa 0,5</v>
      </c>
      <c r="D126" s="288" t="str">
        <f t="shared" si="20"/>
        <v>HER Pa</v>
      </c>
      <c r="E126" s="262" t="s">
        <v>185</v>
      </c>
      <c r="F126" s="268" t="s">
        <v>113</v>
      </c>
      <c r="G126" s="247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H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I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J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K126" s="253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L126" s="256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M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N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O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P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Q126" s="256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R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S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T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U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V126" s="256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W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X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Y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Z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AA126" s="214">
        <f t="shared" ca="1" si="23"/>
        <v>0</v>
      </c>
      <c r="AB126" s="215">
        <f t="shared" ca="1" si="23"/>
        <v>0</v>
      </c>
      <c r="AC126" s="215">
        <f t="shared" ca="1" si="23"/>
        <v>0</v>
      </c>
      <c r="AD126" s="215">
        <f t="shared" ca="1" si="23"/>
        <v>0</v>
      </c>
      <c r="AE126" s="216">
        <f t="shared" ca="1" si="23"/>
        <v>0</v>
      </c>
      <c r="AF126" s="217">
        <f t="shared" ca="1" si="21"/>
        <v>0</v>
      </c>
    </row>
    <row r="127" spans="1:32" ht="12.95" customHeight="1" thickBot="1" x14ac:dyDescent="0.25">
      <c r="A127" s="367" t="s">
        <v>45</v>
      </c>
      <c r="B127" s="265"/>
      <c r="C127" s="289" t="str">
        <f t="shared" si="19"/>
        <v>HER Pa 0,5</v>
      </c>
      <c r="D127" s="288" t="str">
        <f t="shared" si="20"/>
        <v>HER Pa</v>
      </c>
      <c r="E127" s="269" t="s">
        <v>185</v>
      </c>
      <c r="F127" s="270" t="s">
        <v>113</v>
      </c>
      <c r="G127" s="249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H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I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J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K127" s="252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L127" s="255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M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N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O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P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Q127" s="255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R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S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T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U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V127" s="255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W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X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Y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Z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AA127" s="218">
        <f t="shared" ca="1" si="23"/>
        <v>0</v>
      </c>
      <c r="AB127" s="219">
        <f t="shared" ca="1" si="23"/>
        <v>0</v>
      </c>
      <c r="AC127" s="219">
        <f t="shared" ca="1" si="23"/>
        <v>0</v>
      </c>
      <c r="AD127" s="219">
        <f t="shared" ca="1" si="23"/>
        <v>0</v>
      </c>
      <c r="AE127" s="220">
        <f t="shared" ca="1" si="23"/>
        <v>0</v>
      </c>
      <c r="AF127" s="221">
        <f t="shared" ca="1" si="21"/>
        <v>0</v>
      </c>
    </row>
    <row r="128" spans="1:32" ht="12.95" customHeight="1" x14ac:dyDescent="0.2">
      <c r="A128" s="366" t="s">
        <v>228</v>
      </c>
      <c r="B128" s="261"/>
      <c r="C128" s="289" t="str">
        <f t="shared" si="19"/>
        <v>LAF Sa 0,5</v>
      </c>
      <c r="D128" s="288" t="str">
        <f t="shared" si="20"/>
        <v>LAF Sa</v>
      </c>
      <c r="E128" s="262" t="s">
        <v>186</v>
      </c>
      <c r="F128" s="268" t="s">
        <v>104</v>
      </c>
      <c r="G128" s="247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H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I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J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K128" s="253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L128" s="256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M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N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O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P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Q128" s="256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R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S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T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U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V128" s="256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W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X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Y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Z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AA128" s="214">
        <f t="shared" ca="1" si="23"/>
        <v>0</v>
      </c>
      <c r="AB128" s="215">
        <f t="shared" ca="1" si="23"/>
        <v>0</v>
      </c>
      <c r="AC128" s="215">
        <f t="shared" ca="1" si="23"/>
        <v>0</v>
      </c>
      <c r="AD128" s="215">
        <f t="shared" ca="1" si="23"/>
        <v>0</v>
      </c>
      <c r="AE128" s="216">
        <f t="shared" ca="1" si="23"/>
        <v>0</v>
      </c>
      <c r="AF128" s="217">
        <f t="shared" ca="1" si="21"/>
        <v>0</v>
      </c>
    </row>
    <row r="129" spans="1:32" ht="12.95" customHeight="1" thickBot="1" x14ac:dyDescent="0.25">
      <c r="A129" s="367" t="s">
        <v>45</v>
      </c>
      <c r="B129" s="265"/>
      <c r="C129" s="289" t="str">
        <f t="shared" si="19"/>
        <v>LAF Sa 0,5</v>
      </c>
      <c r="D129" s="288" t="str">
        <f t="shared" si="20"/>
        <v>LAF Sa</v>
      </c>
      <c r="E129" s="269" t="s">
        <v>186</v>
      </c>
      <c r="F129" s="270" t="s">
        <v>104</v>
      </c>
      <c r="G129" s="249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H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I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J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K129" s="252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L129" s="255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M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N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O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P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Q129" s="255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R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S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T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U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V129" s="255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W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X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Y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Z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AA129" s="218">
        <f t="shared" ca="1" si="23"/>
        <v>0</v>
      </c>
      <c r="AB129" s="219">
        <f t="shared" ca="1" si="23"/>
        <v>0</v>
      </c>
      <c r="AC129" s="219">
        <f t="shared" ca="1" si="23"/>
        <v>0</v>
      </c>
      <c r="AD129" s="219">
        <f t="shared" ca="1" si="23"/>
        <v>0</v>
      </c>
      <c r="AE129" s="220">
        <f t="shared" ca="1" si="23"/>
        <v>0</v>
      </c>
      <c r="AF129" s="221">
        <f t="shared" ca="1" si="21"/>
        <v>0</v>
      </c>
    </row>
    <row r="130" spans="1:32" ht="12.95" customHeight="1" x14ac:dyDescent="0.2">
      <c r="A130" s="366" t="s">
        <v>228</v>
      </c>
      <c r="B130" s="261"/>
      <c r="C130" s="289" t="str">
        <f t="shared" si="19"/>
        <v>LAN Ol 0,5</v>
      </c>
      <c r="D130" s="288" t="str">
        <f t="shared" si="20"/>
        <v>LAN Ol</v>
      </c>
      <c r="E130" s="262" t="s">
        <v>187</v>
      </c>
      <c r="F130" s="268" t="s">
        <v>188</v>
      </c>
      <c r="G130" s="247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H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I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J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K130" s="253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L130" s="256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M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N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O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P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Q130" s="256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R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S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T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U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V130" s="256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W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X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Y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Z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AA130" s="214">
        <f t="shared" ref="AA130:AE137" ca="1" si="24">SUMIF(sem,AA$8,OFFSET(sem,ROW()-8,,,))</f>
        <v>0</v>
      </c>
      <c r="AB130" s="215">
        <f t="shared" ca="1" si="24"/>
        <v>0</v>
      </c>
      <c r="AC130" s="215">
        <f t="shared" ca="1" si="24"/>
        <v>0</v>
      </c>
      <c r="AD130" s="215">
        <f t="shared" ca="1" si="24"/>
        <v>0</v>
      </c>
      <c r="AE130" s="216">
        <f t="shared" ca="1" si="24"/>
        <v>0</v>
      </c>
      <c r="AF130" s="217">
        <f t="shared" ca="1" si="21"/>
        <v>0</v>
      </c>
    </row>
    <row r="131" spans="1:32" ht="12.95" customHeight="1" thickBot="1" x14ac:dyDescent="0.25">
      <c r="A131" s="367" t="s">
        <v>45</v>
      </c>
      <c r="B131" s="265"/>
      <c r="C131" s="289" t="str">
        <f t="shared" si="19"/>
        <v>LAN Ol 0,5</v>
      </c>
      <c r="D131" s="288" t="str">
        <f t="shared" si="20"/>
        <v>LAN Ol</v>
      </c>
      <c r="E131" s="269" t="s">
        <v>187</v>
      </c>
      <c r="F131" s="270" t="s">
        <v>188</v>
      </c>
      <c r="G131" s="249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H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0.5</v>
      </c>
      <c r="I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J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K131" s="252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L131" s="255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M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N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O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P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Q131" s="255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R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S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T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U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V131" s="255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W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X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Y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Z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AA131" s="218">
        <f t="shared" ca="1" si="24"/>
        <v>0</v>
      </c>
      <c r="AB131" s="219">
        <f t="shared" ca="1" si="24"/>
        <v>0.5</v>
      </c>
      <c r="AC131" s="219">
        <f t="shared" ca="1" si="24"/>
        <v>0</v>
      </c>
      <c r="AD131" s="219">
        <f t="shared" ca="1" si="24"/>
        <v>0</v>
      </c>
      <c r="AE131" s="220">
        <f t="shared" ca="1" si="24"/>
        <v>0</v>
      </c>
      <c r="AF131" s="221">
        <f t="shared" ca="1" si="21"/>
        <v>0.5</v>
      </c>
    </row>
    <row r="132" spans="1:32" ht="12.95" customHeight="1" x14ac:dyDescent="0.2">
      <c r="A132" s="366" t="s">
        <v>228</v>
      </c>
      <c r="B132" s="261"/>
      <c r="C132" s="289" t="str">
        <f t="shared" si="19"/>
        <v>MAR Ma 0,5</v>
      </c>
      <c r="D132" s="288" t="str">
        <f t="shared" si="20"/>
        <v>MAR Ma</v>
      </c>
      <c r="E132" s="271" t="s">
        <v>127</v>
      </c>
      <c r="F132" s="268" t="s">
        <v>8</v>
      </c>
      <c r="G132" s="247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H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I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J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K132" s="253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L132" s="256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M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N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O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P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Q132" s="256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R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S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T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U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V132" s="256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W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X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Y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Z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AA132" s="214">
        <f t="shared" ca="1" si="24"/>
        <v>0</v>
      </c>
      <c r="AB132" s="215">
        <f t="shared" ca="1" si="24"/>
        <v>0</v>
      </c>
      <c r="AC132" s="215">
        <f t="shared" ca="1" si="24"/>
        <v>0</v>
      </c>
      <c r="AD132" s="215">
        <f t="shared" ca="1" si="24"/>
        <v>0</v>
      </c>
      <c r="AE132" s="216">
        <f t="shared" ca="1" si="24"/>
        <v>0</v>
      </c>
      <c r="AF132" s="217">
        <f t="shared" ca="1" si="21"/>
        <v>0</v>
      </c>
    </row>
    <row r="133" spans="1:32" ht="12.95" customHeight="1" thickBot="1" x14ac:dyDescent="0.25">
      <c r="A133" s="367" t="s">
        <v>45</v>
      </c>
      <c r="B133" s="265"/>
      <c r="C133" s="289" t="str">
        <f t="shared" si="19"/>
        <v>MAR Ma 0,5</v>
      </c>
      <c r="D133" s="288" t="str">
        <f t="shared" si="20"/>
        <v>MAR Ma</v>
      </c>
      <c r="E133" s="266" t="s">
        <v>127</v>
      </c>
      <c r="F133" s="270" t="s">
        <v>8</v>
      </c>
      <c r="G133" s="249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H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I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J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K133" s="252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L133" s="255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M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N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O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P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Q133" s="255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R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S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T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U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V133" s="255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W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X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Y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Z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AA133" s="218">
        <f t="shared" ca="1" si="24"/>
        <v>0</v>
      </c>
      <c r="AB133" s="219">
        <f t="shared" ca="1" si="24"/>
        <v>0</v>
      </c>
      <c r="AC133" s="219">
        <f t="shared" ca="1" si="24"/>
        <v>0</v>
      </c>
      <c r="AD133" s="219">
        <f t="shared" ca="1" si="24"/>
        <v>0</v>
      </c>
      <c r="AE133" s="220">
        <f t="shared" ca="1" si="24"/>
        <v>0</v>
      </c>
      <c r="AF133" s="221">
        <f t="shared" ca="1" si="21"/>
        <v>0</v>
      </c>
    </row>
    <row r="134" spans="1:32" ht="12.95" customHeight="1" x14ac:dyDescent="0.2">
      <c r="A134" s="366" t="s">
        <v>228</v>
      </c>
      <c r="B134" s="261"/>
      <c r="C134" s="289" t="str">
        <f t="shared" si="19"/>
        <v>MOR Fr 0,5</v>
      </c>
      <c r="D134" s="288" t="str">
        <f t="shared" si="20"/>
        <v>MOR Fr</v>
      </c>
      <c r="E134" s="262" t="s">
        <v>171</v>
      </c>
      <c r="F134" s="268" t="s">
        <v>189</v>
      </c>
      <c r="G134" s="247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H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I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J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K134" s="253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L134" s="256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M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N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O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P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Q134" s="256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R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S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T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U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V134" s="256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W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X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Y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Z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AA134" s="214">
        <f t="shared" ca="1" si="24"/>
        <v>0</v>
      </c>
      <c r="AB134" s="215">
        <f t="shared" ca="1" si="24"/>
        <v>0</v>
      </c>
      <c r="AC134" s="215">
        <f t="shared" ca="1" si="24"/>
        <v>0</v>
      </c>
      <c r="AD134" s="215">
        <f t="shared" ca="1" si="24"/>
        <v>0</v>
      </c>
      <c r="AE134" s="216">
        <f t="shared" ca="1" si="24"/>
        <v>0</v>
      </c>
      <c r="AF134" s="217">
        <f t="shared" ca="1" si="21"/>
        <v>0</v>
      </c>
    </row>
    <row r="135" spans="1:32" ht="12.95" customHeight="1" thickBot="1" x14ac:dyDescent="0.25">
      <c r="A135" s="367" t="s">
        <v>45</v>
      </c>
      <c r="B135" s="265"/>
      <c r="C135" s="289" t="str">
        <f t="shared" si="19"/>
        <v>MOR Fr 0,5</v>
      </c>
      <c r="D135" s="288" t="str">
        <f t="shared" si="20"/>
        <v>MOR Fr</v>
      </c>
      <c r="E135" s="269" t="s">
        <v>171</v>
      </c>
      <c r="F135" s="270" t="s">
        <v>189</v>
      </c>
      <c r="G135" s="249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H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I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J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K135" s="252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L135" s="255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M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N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O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P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Q135" s="255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R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S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T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U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V135" s="255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W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X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Y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Z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AA135" s="218">
        <f t="shared" ca="1" si="24"/>
        <v>0</v>
      </c>
      <c r="AB135" s="219">
        <f t="shared" ca="1" si="24"/>
        <v>0</v>
      </c>
      <c r="AC135" s="219">
        <f t="shared" ca="1" si="24"/>
        <v>0</v>
      </c>
      <c r="AD135" s="219">
        <f t="shared" ca="1" si="24"/>
        <v>0</v>
      </c>
      <c r="AE135" s="220">
        <f t="shared" ca="1" si="24"/>
        <v>0</v>
      </c>
      <c r="AF135" s="221">
        <f t="shared" ca="1" si="21"/>
        <v>0</v>
      </c>
    </row>
    <row r="136" spans="1:32" ht="12.95" customHeight="1" x14ac:dyDescent="0.2">
      <c r="A136" s="366" t="s">
        <v>228</v>
      </c>
      <c r="B136" s="281"/>
      <c r="C136" s="289" t="str">
        <f t="shared" si="19"/>
        <v>REM Al 0,5</v>
      </c>
      <c r="D136" s="288" t="str">
        <f t="shared" si="20"/>
        <v>REM Al</v>
      </c>
      <c r="E136" s="282" t="s">
        <v>128</v>
      </c>
      <c r="F136" s="283" t="s">
        <v>190</v>
      </c>
      <c r="G136" s="247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H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I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J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K136" s="253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L136" s="256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M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N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O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P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Q136" s="256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R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S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T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U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V136" s="256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W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X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Y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Z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AA136" s="214">
        <f t="shared" ca="1" si="24"/>
        <v>0</v>
      </c>
      <c r="AB136" s="215">
        <f t="shared" ca="1" si="24"/>
        <v>0</v>
      </c>
      <c r="AC136" s="215">
        <f t="shared" ca="1" si="24"/>
        <v>0</v>
      </c>
      <c r="AD136" s="215">
        <f t="shared" ca="1" si="24"/>
        <v>0</v>
      </c>
      <c r="AE136" s="216">
        <f t="shared" ca="1" si="24"/>
        <v>0</v>
      </c>
      <c r="AF136" s="222">
        <f t="shared" ca="1" si="21"/>
        <v>0</v>
      </c>
    </row>
    <row r="137" spans="1:32" ht="12.95" customHeight="1" thickBot="1" x14ac:dyDescent="0.25">
      <c r="A137" s="367" t="s">
        <v>45</v>
      </c>
      <c r="B137" s="284"/>
      <c r="C137" s="289" t="str">
        <f t="shared" si="19"/>
        <v>REM Al 0,5</v>
      </c>
      <c r="D137" s="288" t="str">
        <f t="shared" si="20"/>
        <v>REM Al</v>
      </c>
      <c r="E137" s="285" t="s">
        <v>128</v>
      </c>
      <c r="F137" s="286" t="s">
        <v>190</v>
      </c>
      <c r="G137" s="249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H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I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J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K137" s="252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L137" s="255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M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N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O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P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Q137" s="255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R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S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T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U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V137" s="255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W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X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Y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Z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AA137" s="218">
        <f t="shared" ca="1" si="24"/>
        <v>0</v>
      </c>
      <c r="AB137" s="219">
        <f t="shared" ca="1" si="24"/>
        <v>0</v>
      </c>
      <c r="AC137" s="219">
        <f t="shared" ca="1" si="24"/>
        <v>0</v>
      </c>
      <c r="AD137" s="219">
        <f t="shared" ca="1" si="24"/>
        <v>0</v>
      </c>
      <c r="AE137" s="220">
        <f t="shared" ca="1" si="24"/>
        <v>0</v>
      </c>
      <c r="AF137" s="223">
        <f t="shared" ca="1" si="21"/>
        <v>0</v>
      </c>
    </row>
    <row r="138" spans="1:32" s="20" customFormat="1" ht="12.95" customHeight="1" x14ac:dyDescent="0.2"/>
    <row r="139" spans="1:32" s="20" customFormat="1" ht="12.95" customHeight="1" x14ac:dyDescent="0.2"/>
    <row r="140" spans="1:32" s="20" customFormat="1" ht="12.95" customHeight="1" x14ac:dyDescent="0.2"/>
    <row r="141" spans="1:32" s="20" customFormat="1" ht="12.95" customHeight="1" x14ac:dyDescent="0.2"/>
    <row r="142" spans="1:32" s="20" customFormat="1" ht="12.95" customHeight="1" x14ac:dyDescent="0.2"/>
    <row r="143" spans="1:32" s="20" customFormat="1" ht="12.95" customHeight="1" x14ac:dyDescent="0.2"/>
    <row r="144" spans="1:32" s="20" customFormat="1" ht="12.95" customHeight="1" x14ac:dyDescent="0.2"/>
    <row r="145" s="20" customFormat="1" ht="12.95" customHeight="1" x14ac:dyDescent="0.2"/>
    <row r="146" s="20" customFormat="1" ht="12.95" customHeight="1" x14ac:dyDescent="0.2"/>
    <row r="147" s="20" customFormat="1" ht="12.95" customHeight="1" x14ac:dyDescent="0.2"/>
    <row r="148" s="20" customFormat="1" ht="12.95" customHeight="1" x14ac:dyDescent="0.2"/>
    <row r="149" s="20" customFormat="1" ht="12.95" customHeight="1" x14ac:dyDescent="0.2"/>
    <row r="150" s="20" customFormat="1" ht="12.95" customHeight="1" x14ac:dyDescent="0.2"/>
    <row r="151" s="20" customFormat="1" ht="12.95" customHeight="1" x14ac:dyDescent="0.2"/>
    <row r="152" s="20" customFormat="1" ht="12.95" customHeight="1" x14ac:dyDescent="0.2"/>
    <row r="153" s="20" customFormat="1" ht="12.95" customHeight="1" x14ac:dyDescent="0.2"/>
    <row r="154" s="20" customFormat="1" ht="12.95" customHeight="1" x14ac:dyDescent="0.2"/>
    <row r="155" s="20" customFormat="1" ht="12.95" customHeight="1" x14ac:dyDescent="0.2"/>
    <row r="156" s="20" customFormat="1" ht="12.95" customHeight="1" x14ac:dyDescent="0.2"/>
    <row r="157" s="20" customFormat="1" ht="12.95" customHeight="1" x14ac:dyDescent="0.2"/>
    <row r="158" s="20" customFormat="1" ht="12.95" customHeight="1" x14ac:dyDescent="0.2"/>
    <row r="159" s="20" customFormat="1" ht="12.95" customHeight="1" x14ac:dyDescent="0.2"/>
    <row r="160" s="20" customFormat="1" ht="12.95" customHeight="1" x14ac:dyDescent="0.2"/>
    <row r="161" s="20" customFormat="1" ht="12.95" customHeight="1" x14ac:dyDescent="0.2"/>
    <row r="162" s="20" customFormat="1" ht="12.95" customHeight="1" x14ac:dyDescent="0.2"/>
    <row r="163" s="20" customFormat="1" ht="12.95" customHeight="1" x14ac:dyDescent="0.2"/>
    <row r="164" s="20" customFormat="1" ht="12.95" customHeight="1" x14ac:dyDescent="0.2"/>
    <row r="165" s="20" customFormat="1" ht="12.95" customHeight="1" x14ac:dyDescent="0.2"/>
    <row r="166" s="20" customFormat="1" ht="12.95" customHeight="1" x14ac:dyDescent="0.2"/>
    <row r="167" s="20" customFormat="1" ht="12.95" customHeight="1" x14ac:dyDescent="0.2"/>
    <row r="168" s="20" customFormat="1" ht="12.95" customHeight="1" x14ac:dyDescent="0.2"/>
    <row r="169" s="20" customFormat="1" ht="12.95" customHeight="1" x14ac:dyDescent="0.2"/>
    <row r="170" s="20" customFormat="1" ht="12.95" customHeight="1" x14ac:dyDescent="0.2"/>
    <row r="171" s="20" customFormat="1" ht="12.95" customHeight="1" x14ac:dyDescent="0.2"/>
    <row r="172" s="20" customFormat="1" ht="12.95" customHeight="1" x14ac:dyDescent="0.2"/>
    <row r="173" s="20" customFormat="1" ht="12.95" customHeight="1" x14ac:dyDescent="0.2"/>
    <row r="174" s="20" customFormat="1" ht="12.95" customHeight="1" x14ac:dyDescent="0.2"/>
    <row r="175" s="20" customFormat="1" ht="12.95" customHeight="1" x14ac:dyDescent="0.2"/>
    <row r="176" s="20" customFormat="1" ht="12.95" customHeight="1" x14ac:dyDescent="0.2"/>
    <row r="177" s="20" customFormat="1" ht="12.95" customHeight="1" x14ac:dyDescent="0.2"/>
    <row r="178" s="20" customFormat="1" ht="12.95" customHeight="1" x14ac:dyDescent="0.2"/>
    <row r="179" s="20" customFormat="1" ht="12.95" customHeight="1" x14ac:dyDescent="0.2"/>
    <row r="180" s="20" customFormat="1" ht="18.600000000000001" customHeight="1" x14ac:dyDescent="0.2"/>
    <row r="181" s="20" customFormat="1" ht="50.1" customHeight="1" x14ac:dyDescent="0.2"/>
    <row r="182" s="20" customFormat="1" ht="18" customHeight="1" x14ac:dyDescent="0.2"/>
    <row r="183" s="20" customFormat="1" ht="26.1" customHeight="1" x14ac:dyDescent="0.2"/>
    <row r="184" s="20" customFormat="1" ht="15" customHeight="1" x14ac:dyDescent="0.2"/>
    <row r="185" s="20" customFormat="1" ht="15" customHeight="1" x14ac:dyDescent="0.2"/>
    <row r="186" s="20" customFormat="1" ht="18" customHeight="1" x14ac:dyDescent="0.2"/>
    <row r="187" s="20" customFormat="1" ht="3.95" customHeight="1" x14ac:dyDescent="0.2"/>
    <row r="188" s="20" customFormat="1" ht="12.95" customHeight="1" x14ac:dyDescent="0.2"/>
    <row r="189" s="20" customFormat="1" ht="12.95" customHeight="1" x14ac:dyDescent="0.2"/>
    <row r="190" s="20" customFormat="1" ht="12.95" customHeight="1" x14ac:dyDescent="0.2"/>
    <row r="191" s="20" customFormat="1" ht="12.95" customHeight="1" x14ac:dyDescent="0.2"/>
    <row r="192" s="20" customFormat="1" ht="12.95" customHeight="1" x14ac:dyDescent="0.2"/>
    <row r="193" s="20" customFormat="1" ht="12.95" customHeight="1" x14ac:dyDescent="0.2"/>
    <row r="194" s="20" customFormat="1" ht="12.95" customHeight="1" x14ac:dyDescent="0.2"/>
    <row r="195" s="20" customFormat="1" ht="12.95" customHeight="1" x14ac:dyDescent="0.2"/>
    <row r="196" s="20" customFormat="1" ht="12.95" customHeight="1" x14ac:dyDescent="0.2"/>
    <row r="197" s="20" customFormat="1" ht="12.95" customHeight="1" x14ac:dyDescent="0.2"/>
    <row r="198" s="20" customFormat="1" ht="12.95" customHeight="1" x14ac:dyDescent="0.2"/>
    <row r="199" s="20" customFormat="1" ht="12.95" customHeight="1" x14ac:dyDescent="0.2"/>
    <row r="200" s="20" customFormat="1" ht="12.95" customHeight="1" x14ac:dyDescent="0.2"/>
    <row r="201" s="20" customFormat="1" ht="12.95" customHeight="1" x14ac:dyDescent="0.2"/>
    <row r="202" s="20" customFormat="1" ht="12.95" customHeight="1" x14ac:dyDescent="0.2"/>
    <row r="203" s="20" customFormat="1" ht="12.95" customHeight="1" x14ac:dyDescent="0.2"/>
    <row r="204" s="20" customFormat="1" ht="12.95" customHeight="1" x14ac:dyDescent="0.2"/>
    <row r="205" s="20" customFormat="1" ht="12.95" customHeight="1" x14ac:dyDescent="0.2"/>
    <row r="206" s="20" customFormat="1" ht="12.95" customHeight="1" x14ac:dyDescent="0.2"/>
    <row r="207" s="20" customFormat="1" ht="12.95" customHeight="1" x14ac:dyDescent="0.2"/>
    <row r="208" s="20" customFormat="1" ht="12.95" customHeight="1" x14ac:dyDescent="0.2"/>
    <row r="209" s="20" customFormat="1" ht="12.95" customHeight="1" x14ac:dyDescent="0.2"/>
    <row r="210" s="20" customFormat="1" ht="12.95" customHeight="1" x14ac:dyDescent="0.2"/>
    <row r="211" s="20" customFormat="1" ht="12.95" customHeight="1" x14ac:dyDescent="0.2"/>
    <row r="212" s="20" customFormat="1" ht="12.95" customHeight="1" x14ac:dyDescent="0.2"/>
    <row r="213" s="20" customFormat="1" ht="12.95" customHeight="1" x14ac:dyDescent="0.2"/>
    <row r="214" s="20" customFormat="1" ht="12.95" customHeight="1" x14ac:dyDescent="0.2"/>
    <row r="215" s="20" customFormat="1" ht="12.95" customHeight="1" x14ac:dyDescent="0.2"/>
    <row r="216" s="20" customFormat="1" ht="12.95" customHeight="1" x14ac:dyDescent="0.2"/>
    <row r="217" s="20" customFormat="1" ht="12.95" customHeight="1" x14ac:dyDescent="0.2"/>
    <row r="218" s="20" customFormat="1" ht="12.95" customHeight="1" x14ac:dyDescent="0.2"/>
    <row r="219" s="20" customFormat="1" ht="12.95" customHeight="1" x14ac:dyDescent="0.2"/>
    <row r="220" s="20" customFormat="1" ht="12.95" customHeight="1" x14ac:dyDescent="0.2"/>
    <row r="221" s="20" customFormat="1" ht="12.95" customHeight="1" x14ac:dyDescent="0.2"/>
    <row r="222" s="20" customFormat="1" ht="12.95" customHeight="1" x14ac:dyDescent="0.2"/>
    <row r="223" s="20" customFormat="1" ht="12.95" customHeight="1" x14ac:dyDescent="0.2"/>
    <row r="224" s="20" customFormat="1" ht="12.95" customHeight="1" x14ac:dyDescent="0.2"/>
    <row r="225" s="20" customFormat="1" ht="12.95" customHeight="1" x14ac:dyDescent="0.2"/>
    <row r="226" s="20" customFormat="1" ht="12.95" customHeight="1" x14ac:dyDescent="0.2"/>
    <row r="227" s="20" customFormat="1" ht="12.95" customHeight="1" x14ac:dyDescent="0.2"/>
    <row r="228" s="20" customFormat="1" ht="12.95" customHeight="1" x14ac:dyDescent="0.2"/>
    <row r="229" s="20" customFormat="1" ht="12.95" customHeight="1" x14ac:dyDescent="0.2"/>
    <row r="230" s="20" customFormat="1" ht="12.95" customHeight="1" x14ac:dyDescent="0.2"/>
    <row r="231" s="20" customFormat="1" ht="12.95" customHeight="1" x14ac:dyDescent="0.2"/>
    <row r="232" s="20" customFormat="1" ht="12.95" customHeight="1" x14ac:dyDescent="0.2"/>
    <row r="233" s="20" customFormat="1" ht="12.95" customHeight="1" x14ac:dyDescent="0.2"/>
    <row r="234" s="20" customFormat="1" ht="12.95" customHeight="1" x14ac:dyDescent="0.2"/>
    <row r="235" s="20" customFormat="1" ht="12.95" customHeight="1" x14ac:dyDescent="0.2"/>
    <row r="236" s="20" customFormat="1" ht="12.95" customHeight="1" x14ac:dyDescent="0.2"/>
    <row r="237" s="20" customFormat="1" ht="12.95" customHeight="1" x14ac:dyDescent="0.2"/>
    <row r="238" s="20" customFormat="1" ht="12.95" customHeight="1" x14ac:dyDescent="0.2"/>
    <row r="239" s="20" customFormat="1" ht="12.95" customHeight="1" x14ac:dyDescent="0.2"/>
    <row r="240" s="20" customFormat="1" ht="12.95" customHeight="1" x14ac:dyDescent="0.2"/>
    <row r="241" s="20" customFormat="1" ht="12.95" customHeight="1" x14ac:dyDescent="0.2"/>
    <row r="242" s="20" customFormat="1" ht="12.95" customHeight="1" x14ac:dyDescent="0.2"/>
    <row r="243" s="20" customFormat="1" ht="12.95" customHeight="1" x14ac:dyDescent="0.2"/>
    <row r="244" s="20" customFormat="1" ht="12.95" customHeight="1" x14ac:dyDescent="0.2"/>
    <row r="245" s="20" customFormat="1" ht="12.95" customHeight="1" x14ac:dyDescent="0.2"/>
    <row r="246" s="20" customFormat="1" ht="12.95" customHeight="1" x14ac:dyDescent="0.2"/>
    <row r="247" s="20" customFormat="1" ht="12.95" customHeight="1" x14ac:dyDescent="0.2"/>
    <row r="248" s="20" customFormat="1" ht="12.95" customHeight="1" x14ac:dyDescent="0.2"/>
    <row r="249" s="20" customFormat="1" ht="12.95" customHeight="1" x14ac:dyDescent="0.2"/>
    <row r="250" s="20" customFormat="1" ht="12.95" customHeight="1" x14ac:dyDescent="0.2"/>
    <row r="251" s="20" customFormat="1" ht="12.95" customHeight="1" x14ac:dyDescent="0.2"/>
    <row r="252" s="20" customFormat="1" ht="12.95" customHeight="1" x14ac:dyDescent="0.2"/>
    <row r="253" s="20" customFormat="1" ht="12.95" customHeight="1" x14ac:dyDescent="0.2"/>
    <row r="254" s="20" customFormat="1" ht="12.95" customHeight="1" x14ac:dyDescent="0.2"/>
    <row r="255" s="20" customFormat="1" ht="12.95" customHeight="1" x14ac:dyDescent="0.2"/>
    <row r="256" s="20" customFormat="1" ht="12.95" customHeight="1" x14ac:dyDescent="0.2"/>
    <row r="257" s="20" customFormat="1" ht="12.95" customHeight="1" x14ac:dyDescent="0.2"/>
    <row r="258" s="20" customFormat="1" ht="12.95" customHeight="1" x14ac:dyDescent="0.2"/>
    <row r="259" s="20" customFormat="1" ht="12.95" customHeight="1" x14ac:dyDescent="0.2"/>
    <row r="260" s="20" customFormat="1" ht="12.95" customHeight="1" x14ac:dyDescent="0.2"/>
    <row r="261" s="20" customFormat="1" ht="12.95" customHeight="1" x14ac:dyDescent="0.2"/>
    <row r="262" s="20" customFormat="1" ht="12.95" customHeight="1" x14ac:dyDescent="0.2"/>
    <row r="263" s="20" customFormat="1" ht="12.95" customHeight="1" x14ac:dyDescent="0.2"/>
    <row r="264" s="20" customFormat="1" ht="12.95" customHeight="1" x14ac:dyDescent="0.2"/>
    <row r="265" s="20" customFormat="1" ht="12.95" customHeight="1" x14ac:dyDescent="0.2"/>
    <row r="266" s="20" customFormat="1" ht="12.95" customHeight="1" x14ac:dyDescent="0.2"/>
    <row r="267" s="20" customFormat="1" ht="12.95" customHeight="1" x14ac:dyDescent="0.2"/>
    <row r="268" s="20" customFormat="1" ht="12.95" customHeight="1" x14ac:dyDescent="0.2"/>
    <row r="269" s="20" customFormat="1" ht="12.95" customHeight="1" x14ac:dyDescent="0.2"/>
    <row r="270" s="20" customFormat="1" ht="12.95" customHeight="1" x14ac:dyDescent="0.2"/>
    <row r="271" s="20" customFormat="1" ht="12.95" customHeight="1" x14ac:dyDescent="0.2"/>
    <row r="272" s="20" customFormat="1" ht="12.95" customHeight="1" x14ac:dyDescent="0.2"/>
    <row r="273" s="20" customFormat="1" ht="12.95" customHeight="1" x14ac:dyDescent="0.2"/>
    <row r="274" s="20" customFormat="1" ht="12.95" customHeight="1" x14ac:dyDescent="0.2"/>
    <row r="275" s="20" customFormat="1" ht="12.95" customHeight="1" x14ac:dyDescent="0.2"/>
    <row r="276" s="20" customFormat="1" ht="12.95" customHeight="1" x14ac:dyDescent="0.2"/>
    <row r="277" s="20" customFormat="1" ht="12.95" customHeight="1" x14ac:dyDescent="0.2"/>
    <row r="278" s="20" customFormat="1" ht="12.95" customHeight="1" x14ac:dyDescent="0.2"/>
    <row r="279" s="20" customFormat="1" ht="12.95" customHeight="1" x14ac:dyDescent="0.2"/>
    <row r="280" s="20" customFormat="1" ht="12.95" customHeight="1" x14ac:dyDescent="0.2"/>
    <row r="281" s="20" customFormat="1" ht="12.95" customHeight="1" x14ac:dyDescent="0.2"/>
    <row r="282" s="20" customFormat="1" ht="12.95" customHeight="1" x14ac:dyDescent="0.2"/>
    <row r="283" s="20" customFormat="1" ht="12.95" customHeight="1" x14ac:dyDescent="0.2"/>
    <row r="284" s="20" customFormat="1" ht="12.95" customHeight="1" x14ac:dyDescent="0.2"/>
    <row r="285" s="20" customFormat="1" ht="12.95" customHeight="1" x14ac:dyDescent="0.2"/>
    <row r="286" s="20" customFormat="1" ht="12.95" customHeight="1" x14ac:dyDescent="0.2"/>
    <row r="287" s="20" customFormat="1" ht="12.95" customHeight="1" x14ac:dyDescent="0.2"/>
    <row r="288" s="20" customFormat="1" ht="12.95" customHeight="1" x14ac:dyDescent="0.2"/>
    <row r="289" s="20" customFormat="1" ht="12.95" customHeight="1" x14ac:dyDescent="0.2"/>
    <row r="290" s="20" customFormat="1" ht="12.95" customHeight="1" x14ac:dyDescent="0.2"/>
    <row r="291" s="20" customFormat="1" ht="12.95" customHeight="1" x14ac:dyDescent="0.2"/>
    <row r="292" s="20" customFormat="1" ht="12.95" customHeight="1" x14ac:dyDescent="0.2"/>
    <row r="293" s="20" customFormat="1" ht="12.95" customHeight="1" x14ac:dyDescent="0.2"/>
    <row r="294" s="20" customFormat="1" ht="12.95" customHeight="1" x14ac:dyDescent="0.2"/>
    <row r="295" s="20" customFormat="1" ht="12.95" customHeight="1" x14ac:dyDescent="0.2"/>
    <row r="296" s="20" customFormat="1" ht="12.95" customHeight="1" x14ac:dyDescent="0.2"/>
    <row r="297" s="20" customFormat="1" ht="12.95" customHeight="1" x14ac:dyDescent="0.2"/>
    <row r="298" s="20" customFormat="1" ht="12.95" customHeight="1" x14ac:dyDescent="0.2"/>
    <row r="299" s="20" customFormat="1" ht="12.95" customHeight="1" x14ac:dyDescent="0.2"/>
    <row r="300" s="20" customFormat="1" ht="12.95" customHeight="1" x14ac:dyDescent="0.2"/>
    <row r="301" s="20" customFormat="1" ht="12.95" customHeight="1" x14ac:dyDescent="0.2"/>
    <row r="302" s="20" customFormat="1" ht="12.95" customHeight="1" x14ac:dyDescent="0.2"/>
    <row r="303" s="20" customFormat="1" ht="12.95" customHeight="1" x14ac:dyDescent="0.2"/>
    <row r="304" s="20" customFormat="1" ht="12.95" customHeight="1" x14ac:dyDescent="0.2"/>
    <row r="305" s="20" customFormat="1" ht="12.95" customHeight="1" x14ac:dyDescent="0.2"/>
    <row r="306" s="20" customFormat="1" ht="12.95" customHeight="1" x14ac:dyDescent="0.2"/>
    <row r="307" s="20" customFormat="1" ht="12.95" customHeight="1" x14ac:dyDescent="0.2"/>
    <row r="308" s="20" customFormat="1" ht="12.95" customHeight="1" x14ac:dyDescent="0.2"/>
    <row r="309" s="20" customFormat="1" ht="12.95" customHeight="1" x14ac:dyDescent="0.2"/>
    <row r="310" s="20" customFormat="1" ht="12.95" customHeight="1" x14ac:dyDescent="0.2"/>
    <row r="311" s="20" customFormat="1" ht="12.95" customHeight="1" x14ac:dyDescent="0.2"/>
    <row r="312" s="20" customFormat="1" ht="12.95" customHeight="1" x14ac:dyDescent="0.2"/>
    <row r="313" s="20" customFormat="1" ht="12.95" customHeight="1" x14ac:dyDescent="0.2"/>
    <row r="314" s="20" customFormat="1" ht="12.95" customHeight="1" x14ac:dyDescent="0.2"/>
    <row r="315" s="20" customFormat="1" ht="12.95" customHeight="1" x14ac:dyDescent="0.2"/>
    <row r="316" s="20" customFormat="1" ht="12.95" customHeight="1" x14ac:dyDescent="0.2"/>
    <row r="317" s="20" customFormat="1" ht="12.95" customHeight="1" x14ac:dyDescent="0.2"/>
    <row r="318" s="20" customFormat="1" ht="12.95" customHeight="1" x14ac:dyDescent="0.2"/>
    <row r="319" s="20" customFormat="1" ht="12.95" customHeight="1" x14ac:dyDescent="0.2"/>
    <row r="320" s="20" customFormat="1" ht="12.95" customHeight="1" x14ac:dyDescent="0.2"/>
    <row r="321" s="20" customFormat="1" ht="12.95" customHeight="1" x14ac:dyDescent="0.2"/>
    <row r="322" s="20" customFormat="1" ht="12.95" customHeight="1" x14ac:dyDescent="0.2"/>
    <row r="323" s="20" customFormat="1" ht="12.95" customHeight="1" x14ac:dyDescent="0.2"/>
    <row r="324" s="20" customFormat="1" ht="12.95" customHeight="1" x14ac:dyDescent="0.2"/>
    <row r="325" s="20" customFormat="1" ht="12.95" customHeight="1" x14ac:dyDescent="0.2"/>
    <row r="326" s="20" customFormat="1" ht="12.95" customHeight="1" x14ac:dyDescent="0.2"/>
    <row r="327" s="20" customFormat="1" ht="12.95" customHeight="1" x14ac:dyDescent="0.2"/>
    <row r="328" s="20" customFormat="1" ht="12.95" customHeight="1" x14ac:dyDescent="0.2"/>
    <row r="329" s="20" customFormat="1" ht="12.95" customHeight="1" x14ac:dyDescent="0.2"/>
    <row r="330" s="20" customFormat="1" ht="12.95" customHeight="1" x14ac:dyDescent="0.2"/>
    <row r="331" s="20" customFormat="1" ht="12.95" customHeight="1" x14ac:dyDescent="0.2"/>
    <row r="332" s="20" customFormat="1" ht="12.95" customHeight="1" x14ac:dyDescent="0.2"/>
    <row r="333" s="20" customFormat="1" ht="12.95" customHeight="1" x14ac:dyDescent="0.2"/>
    <row r="334" s="20" customFormat="1" ht="12.95" customHeight="1" x14ac:dyDescent="0.2"/>
    <row r="335" s="20" customFormat="1" ht="12.95" customHeight="1" x14ac:dyDescent="0.2"/>
    <row r="336" s="20" customFormat="1" ht="12.95" customHeight="1" x14ac:dyDescent="0.2"/>
    <row r="337" s="20" customFormat="1" ht="12.95" customHeight="1" x14ac:dyDescent="0.2"/>
    <row r="338" s="20" customFormat="1" ht="12.95" customHeight="1" x14ac:dyDescent="0.2"/>
    <row r="339" s="20" customFormat="1" ht="12.95" customHeight="1" x14ac:dyDescent="0.2"/>
    <row r="340" s="20" customFormat="1" ht="12.95" customHeight="1" x14ac:dyDescent="0.2"/>
    <row r="341" s="20" customFormat="1" ht="12.95" customHeight="1" x14ac:dyDescent="0.2"/>
    <row r="342" s="20" customFormat="1" ht="12.95" customHeight="1" x14ac:dyDescent="0.2"/>
    <row r="343" s="20" customFormat="1" ht="12.95" customHeight="1" x14ac:dyDescent="0.2"/>
    <row r="344" s="20" customFormat="1" ht="12.95" customHeight="1" x14ac:dyDescent="0.2"/>
    <row r="345" s="20" customFormat="1" ht="12.95" customHeight="1" x14ac:dyDescent="0.2"/>
    <row r="346" s="20" customFormat="1" ht="12.95" customHeight="1" x14ac:dyDescent="0.2"/>
    <row r="347" s="20" customFormat="1" ht="12.95" customHeight="1" x14ac:dyDescent="0.2"/>
    <row r="348" s="20" customFormat="1" ht="12.95" customHeight="1" x14ac:dyDescent="0.2"/>
    <row r="349" s="20" customFormat="1" ht="12.95" customHeight="1" x14ac:dyDescent="0.2"/>
    <row r="350" s="20" customFormat="1" ht="12.95" customHeight="1" x14ac:dyDescent="0.2"/>
    <row r="351" s="20" customFormat="1" ht="12.95" customHeight="1" x14ac:dyDescent="0.2"/>
    <row r="352" s="20" customFormat="1" ht="12.95" customHeight="1" x14ac:dyDescent="0.2"/>
    <row r="353" s="20" customFormat="1" ht="12.95" customHeight="1" x14ac:dyDescent="0.2"/>
    <row r="354" s="20" customFormat="1" ht="12.95" customHeight="1" x14ac:dyDescent="0.2"/>
    <row r="355" s="20" customFormat="1" ht="12.95" customHeight="1" x14ac:dyDescent="0.2"/>
    <row r="356" s="20" customFormat="1" ht="12.95" customHeight="1" x14ac:dyDescent="0.2"/>
    <row r="357" s="20" customFormat="1" ht="12.95" customHeight="1" x14ac:dyDescent="0.2"/>
    <row r="358" s="20" customFormat="1" ht="12.95" customHeight="1" x14ac:dyDescent="0.2"/>
    <row r="359" s="20" customFormat="1" ht="12.95" customHeight="1" x14ac:dyDescent="0.2"/>
    <row r="360" s="20" customFormat="1" ht="12.95" customHeight="1" x14ac:dyDescent="0.2"/>
    <row r="361" s="20" customFormat="1" ht="12.95" customHeight="1" x14ac:dyDescent="0.2"/>
    <row r="362" s="20" customFormat="1" ht="12.95" customHeight="1" x14ac:dyDescent="0.2"/>
    <row r="363" s="20" customFormat="1" ht="12.95" customHeight="1" x14ac:dyDescent="0.2"/>
    <row r="364" s="20" customFormat="1" ht="12.95" customHeight="1" x14ac:dyDescent="0.2"/>
    <row r="365" s="20" customFormat="1" ht="12.95" customHeight="1" x14ac:dyDescent="0.2"/>
    <row r="366" s="20" customFormat="1" ht="12.95" customHeight="1" x14ac:dyDescent="0.2"/>
    <row r="367" s="20" customFormat="1" ht="12.95" customHeight="1" x14ac:dyDescent="0.2"/>
    <row r="368" s="20" customFormat="1" ht="12.95" customHeight="1" x14ac:dyDescent="0.2"/>
    <row r="369" s="20" customFormat="1" ht="12.95" customHeight="1" x14ac:dyDescent="0.2"/>
    <row r="370" s="20" customFormat="1" ht="12.95" customHeight="1" x14ac:dyDescent="0.2"/>
    <row r="371" s="20" customFormat="1" ht="12.95" customHeight="1" x14ac:dyDescent="0.2"/>
    <row r="372" s="20" customFormat="1" ht="12.95" customHeight="1" x14ac:dyDescent="0.2"/>
    <row r="373" s="20" customFormat="1" ht="12.95" customHeight="1" x14ac:dyDescent="0.2"/>
    <row r="374" s="20" customFormat="1" ht="12.95" customHeight="1" x14ac:dyDescent="0.2"/>
    <row r="375" s="20" customFormat="1" ht="12.95" customHeight="1" x14ac:dyDescent="0.2"/>
    <row r="376" s="20" customFormat="1" ht="12.95" customHeight="1" x14ac:dyDescent="0.2"/>
    <row r="377" s="20" customFormat="1" ht="12.95" customHeight="1" x14ac:dyDescent="0.2"/>
    <row r="378" s="20" customFormat="1" ht="12.95" customHeight="1" x14ac:dyDescent="0.2"/>
    <row r="379" s="20" customFormat="1" ht="12.95" customHeight="1" x14ac:dyDescent="0.2"/>
    <row r="380" s="20" customFormat="1" ht="12.95" customHeight="1" x14ac:dyDescent="0.2"/>
    <row r="381" s="20" customFormat="1" ht="12.95" customHeight="1" x14ac:dyDescent="0.2"/>
    <row r="382" s="20" customFormat="1" ht="12.95" customHeight="1" x14ac:dyDescent="0.2"/>
    <row r="383" s="20" customFormat="1" ht="12.95" customHeight="1" x14ac:dyDescent="0.2"/>
    <row r="384" s="20" customFormat="1" ht="12.95" customHeight="1" x14ac:dyDescent="0.2"/>
    <row r="385" s="20" customFormat="1" ht="12.95" customHeight="1" x14ac:dyDescent="0.2"/>
    <row r="386" s="20" customFormat="1" ht="12.95" customHeight="1" x14ac:dyDescent="0.2"/>
    <row r="387" s="20" customFormat="1" ht="12.95" customHeight="1" x14ac:dyDescent="0.2"/>
    <row r="388" s="20" customFormat="1" ht="12.95" customHeight="1" x14ac:dyDescent="0.2"/>
    <row r="389" s="20" customFormat="1" ht="12.95" customHeight="1" x14ac:dyDescent="0.2"/>
    <row r="390" s="20" customFormat="1" ht="12.95" customHeight="1" x14ac:dyDescent="0.2"/>
    <row r="391" s="20" customFormat="1" ht="12.95" customHeight="1" x14ac:dyDescent="0.2"/>
    <row r="392" s="20" customFormat="1" ht="12.95" customHeight="1" x14ac:dyDescent="0.2"/>
    <row r="393" s="20" customFormat="1" ht="12.95" customHeight="1" x14ac:dyDescent="0.2"/>
    <row r="394" s="20" customFormat="1" ht="12.95" customHeight="1" x14ac:dyDescent="0.2"/>
    <row r="395" s="20" customFormat="1" ht="12.95" customHeight="1" x14ac:dyDescent="0.2"/>
    <row r="396" s="20" customFormat="1" ht="12.95" customHeight="1" x14ac:dyDescent="0.2"/>
    <row r="397" s="20" customFormat="1" ht="12.95" customHeight="1" x14ac:dyDescent="0.2"/>
    <row r="398" s="20" customFormat="1" ht="12.95" customHeight="1" x14ac:dyDescent="0.2"/>
    <row r="399" s="20" customFormat="1" ht="12.95" customHeight="1" x14ac:dyDescent="0.2"/>
    <row r="400" s="20" customFormat="1" ht="12.95" customHeight="1" x14ac:dyDescent="0.2"/>
    <row r="401" s="20" customFormat="1" ht="12.95" customHeight="1" x14ac:dyDescent="0.2"/>
    <row r="402" s="20" customFormat="1" ht="12.95" customHeight="1" x14ac:dyDescent="0.2"/>
    <row r="403" s="20" customFormat="1" ht="12.95" customHeight="1" x14ac:dyDescent="0.2"/>
    <row r="404" s="20" customFormat="1" ht="12.95" customHeight="1" x14ac:dyDescent="0.2"/>
    <row r="405" s="20" customFormat="1" ht="12.95" customHeight="1" x14ac:dyDescent="0.2"/>
    <row r="406" s="20" customFormat="1" ht="12.95" customHeight="1" x14ac:dyDescent="0.2"/>
    <row r="407" s="20" customFormat="1" ht="12.95" customHeight="1" x14ac:dyDescent="0.2"/>
    <row r="408" s="20" customFormat="1" ht="12.95" customHeight="1" x14ac:dyDescent="0.2"/>
    <row r="409" s="20" customFormat="1" ht="12.95" customHeight="1" x14ac:dyDescent="0.2"/>
    <row r="410" s="20" customFormat="1" ht="12.95" customHeight="1" x14ac:dyDescent="0.2"/>
    <row r="411" s="20" customFormat="1" ht="12.95" customHeight="1" x14ac:dyDescent="0.2"/>
    <row r="412" s="20" customFormat="1" ht="12.95" customHeight="1" x14ac:dyDescent="0.2"/>
    <row r="413" s="20" customFormat="1" ht="12.95" customHeight="1" x14ac:dyDescent="0.2"/>
    <row r="414" s="20" customFormat="1" ht="12.95" customHeight="1" x14ac:dyDescent="0.2"/>
    <row r="415" s="20" customFormat="1" ht="12.95" customHeight="1" x14ac:dyDescent="0.2"/>
    <row r="416" s="20" customFormat="1" ht="12.95" customHeight="1" x14ac:dyDescent="0.2"/>
    <row r="417" s="20" customFormat="1" ht="12.95" customHeight="1" x14ac:dyDescent="0.2"/>
    <row r="418" s="20" customFormat="1" ht="12.95" customHeight="1" x14ac:dyDescent="0.2"/>
    <row r="419" s="20" customFormat="1" ht="12.95" customHeight="1" x14ac:dyDescent="0.2"/>
    <row r="420" s="20" customFormat="1" ht="12.95" customHeight="1" x14ac:dyDescent="0.2"/>
    <row r="421" s="20" customFormat="1" ht="12.95" customHeight="1" x14ac:dyDescent="0.2"/>
    <row r="422" s="20" customFormat="1" ht="12.95" customHeight="1" x14ac:dyDescent="0.2"/>
    <row r="423" s="20" customFormat="1" ht="12.95" customHeight="1" x14ac:dyDescent="0.2"/>
    <row r="424" s="20" customFormat="1" ht="12.95" customHeight="1" x14ac:dyDescent="0.2"/>
    <row r="425" s="20" customFormat="1" ht="12.95" customHeight="1" x14ac:dyDescent="0.2"/>
    <row r="426" s="20" customFormat="1" x14ac:dyDescent="0.2"/>
    <row r="427" s="20" customFormat="1" x14ac:dyDescent="0.2"/>
    <row r="428" s="20" customFormat="1" x14ac:dyDescent="0.2"/>
    <row r="429" s="20" customFormat="1" x14ac:dyDescent="0.2"/>
    <row r="430" s="20" customFormat="1" x14ac:dyDescent="0.2"/>
    <row r="431" s="20" customFormat="1" x14ac:dyDescent="0.2"/>
    <row r="432" s="20" customFormat="1" x14ac:dyDescent="0.2"/>
    <row r="433" s="20" customFormat="1" x14ac:dyDescent="0.2"/>
    <row r="434" s="20" customFormat="1" x14ac:dyDescent="0.2"/>
    <row r="435" s="20" customFormat="1" x14ac:dyDescent="0.2"/>
    <row r="436" s="20" customFormat="1" x14ac:dyDescent="0.2"/>
    <row r="437" s="20" customFormat="1" x14ac:dyDescent="0.2"/>
    <row r="438" s="20" customFormat="1" x14ac:dyDescent="0.2"/>
    <row r="439" s="20" customFormat="1" x14ac:dyDescent="0.2"/>
    <row r="440" s="20" customFormat="1" x14ac:dyDescent="0.2"/>
    <row r="441" s="20" customFormat="1" x14ac:dyDescent="0.2"/>
    <row r="442" s="20" customFormat="1" x14ac:dyDescent="0.2"/>
    <row r="443" s="20" customFormat="1" x14ac:dyDescent="0.2"/>
    <row r="444" s="20" customFormat="1" x14ac:dyDescent="0.2"/>
    <row r="445" s="20" customFormat="1" x14ac:dyDescent="0.2"/>
    <row r="446" s="20" customFormat="1" x14ac:dyDescent="0.2"/>
    <row r="447" s="20" customFormat="1" x14ac:dyDescent="0.2"/>
    <row r="448" s="20" customFormat="1" x14ac:dyDescent="0.2"/>
    <row r="449" s="20" customFormat="1" x14ac:dyDescent="0.2"/>
    <row r="450" s="20" customFormat="1" x14ac:dyDescent="0.2"/>
    <row r="451" s="20" customFormat="1" x14ac:dyDescent="0.2"/>
    <row r="452" s="20" customFormat="1" x14ac:dyDescent="0.2"/>
    <row r="453" s="20" customFormat="1" x14ac:dyDescent="0.2"/>
    <row r="454" s="20" customFormat="1" x14ac:dyDescent="0.2"/>
    <row r="455" s="20" customFormat="1" x14ac:dyDescent="0.2"/>
    <row r="456" s="20" customFormat="1" x14ac:dyDescent="0.2"/>
    <row r="457" s="20" customFormat="1" x14ac:dyDescent="0.2"/>
    <row r="458" s="20" customFormat="1" x14ac:dyDescent="0.2"/>
    <row r="459" s="20" customFormat="1" x14ac:dyDescent="0.2"/>
    <row r="460" x14ac:dyDescent="0.2"/>
    <row r="461" x14ac:dyDescent="0.2"/>
  </sheetData>
  <sheetProtection selectLockedCells="1"/>
  <autoFilter ref="B8:B138"/>
  <sortState ref="A11:DS137">
    <sortCondition ref="B11:B137"/>
  </sortState>
  <mergeCells count="21">
    <mergeCell ref="AA2:AF2"/>
    <mergeCell ref="AA3:AF3"/>
    <mergeCell ref="F6:F7"/>
    <mergeCell ref="G9:K9"/>
    <mergeCell ref="L9:P9"/>
    <mergeCell ref="Q9:U9"/>
    <mergeCell ref="A3:F3"/>
    <mergeCell ref="A8:A9"/>
    <mergeCell ref="E8:E9"/>
    <mergeCell ref="F8:F9"/>
    <mergeCell ref="B8:B9"/>
    <mergeCell ref="L2:P2"/>
    <mergeCell ref="L3:P3"/>
    <mergeCell ref="V9:Z9"/>
    <mergeCell ref="A4:E7"/>
    <mergeCell ref="G2:K2"/>
    <mergeCell ref="Q2:U2"/>
    <mergeCell ref="G3:K3"/>
    <mergeCell ref="Q3:U3"/>
    <mergeCell ref="V2:Z2"/>
    <mergeCell ref="V3:Z3"/>
  </mergeCells>
  <phoneticPr fontId="0" type="noConversion"/>
  <conditionalFormatting sqref="G10:Z137">
    <cfRule type="expression" dxfId="9" priority="1" stopIfTrue="1">
      <formula>AND($G$10=0.5,$L$10=0.5,$Q$10=0.5,$V$10=0.5)</formula>
    </cfRule>
  </conditionalFormatting>
  <dataValidations count="1">
    <dataValidation type="list" allowBlank="1" showInputMessage="1" showErrorMessage="1" sqref="B10:B137">
      <formula1>Groupes</formula1>
    </dataValidation>
  </dataValidations>
  <pageMargins left="0.39370078740157483" right="0.39370078740157483" top="0.39370078740157483" bottom="0.39370078740157483" header="0.19685039370078741" footer="0.19685039370078741"/>
  <pageSetup paperSize="8" scale="115" orientation="landscape" r:id="rId1"/>
  <headerFooter alignWithMargins="0">
    <oddHeader>&amp;L&amp;8&amp;F&amp;C&amp;8&amp;A&amp;R&amp;8&amp;D</oddHeader>
    <oddFooter>&amp;C&amp;8&amp;P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50"/>
  <sheetViews>
    <sheetView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W1" sqref="W1:AH1048576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bestFit="1" customWidth="1"/>
    <col min="9" max="22" width="14.7109375" customWidth="1"/>
    <col min="23" max="26" width="11.42578125" customWidth="1"/>
  </cols>
  <sheetData>
    <row r="1" spans="1:26" s="77" customFormat="1" ht="42" customHeight="1" x14ac:dyDescent="0.2">
      <c r="A1" s="350"/>
      <c r="B1" s="351"/>
      <c r="C1" s="73"/>
      <c r="D1" s="74"/>
      <c r="E1" s="74"/>
      <c r="F1" s="75"/>
      <c r="G1" s="75"/>
      <c r="H1" s="74"/>
      <c r="I1" s="74"/>
      <c r="J1" s="75"/>
      <c r="K1" s="75"/>
      <c r="L1" s="76"/>
      <c r="M1" s="192"/>
      <c r="N1" s="193"/>
      <c r="O1" s="194"/>
      <c r="P1" s="194"/>
      <c r="Q1" s="194"/>
      <c r="R1" s="193"/>
      <c r="S1" s="193"/>
      <c r="T1" s="194"/>
      <c r="U1" s="194"/>
      <c r="V1" s="195"/>
    </row>
    <row r="2" spans="1:26" s="3" customFormat="1" ht="15" customHeight="1" x14ac:dyDescent="0.2">
      <c r="A2" s="352"/>
      <c r="B2" s="353"/>
      <c r="C2" s="39" t="s">
        <v>68</v>
      </c>
      <c r="D2" s="34"/>
      <c r="E2" s="34"/>
      <c r="F2" s="34"/>
      <c r="G2" s="38"/>
      <c r="H2" s="40" t="s">
        <v>69</v>
      </c>
      <c r="I2" s="40"/>
      <c r="J2" s="40"/>
      <c r="K2" s="40"/>
      <c r="L2" s="41"/>
      <c r="M2" s="187" t="s">
        <v>90</v>
      </c>
      <c r="N2" s="190"/>
      <c r="O2" s="190"/>
      <c r="P2" s="190"/>
      <c r="Q2" s="191"/>
      <c r="R2" s="187" t="s">
        <v>91</v>
      </c>
      <c r="S2" s="190"/>
      <c r="T2" s="190"/>
      <c r="U2" s="190"/>
      <c r="V2" s="191"/>
      <c r="W2" s="54"/>
      <c r="X2" s="54"/>
      <c r="Y2" s="54"/>
      <c r="Z2" s="54"/>
    </row>
    <row r="3" spans="1:26" s="84" customFormat="1" ht="14.1" customHeight="1" x14ac:dyDescent="0.25">
      <c r="A3" s="354" t="s">
        <v>21</v>
      </c>
      <c r="B3" s="355"/>
      <c r="C3" s="78" t="s">
        <v>22</v>
      </c>
      <c r="D3" s="79" t="s">
        <v>23</v>
      </c>
      <c r="E3" s="80" t="s">
        <v>24</v>
      </c>
      <c r="F3" s="81" t="s">
        <v>25</v>
      </c>
      <c r="G3" s="82" t="s">
        <v>26</v>
      </c>
      <c r="H3" s="79" t="s">
        <v>22</v>
      </c>
      <c r="I3" s="79" t="s">
        <v>23</v>
      </c>
      <c r="J3" s="80" t="s">
        <v>24</v>
      </c>
      <c r="K3" s="81" t="s">
        <v>25</v>
      </c>
      <c r="L3" s="83" t="s">
        <v>26</v>
      </c>
      <c r="M3" s="196" t="s">
        <v>22</v>
      </c>
      <c r="N3" s="197" t="s">
        <v>23</v>
      </c>
      <c r="O3" s="198" t="s">
        <v>24</v>
      </c>
      <c r="P3" s="199" t="s">
        <v>25</v>
      </c>
      <c r="Q3" s="200" t="s">
        <v>26</v>
      </c>
      <c r="R3" s="196" t="s">
        <v>22</v>
      </c>
      <c r="S3" s="197" t="s">
        <v>23</v>
      </c>
      <c r="T3" s="198" t="s">
        <v>24</v>
      </c>
      <c r="U3" s="199" t="s">
        <v>25</v>
      </c>
      <c r="V3" s="200" t="s">
        <v>26</v>
      </c>
    </row>
    <row r="4" spans="1:26" s="58" customFormat="1" ht="14.1" customHeight="1" x14ac:dyDescent="0.2">
      <c r="A4" s="337" t="s">
        <v>70</v>
      </c>
      <c r="B4" s="356"/>
      <c r="C4" s="341">
        <f>'Résidents à saisir - décompte'!$G$2</f>
        <v>0</v>
      </c>
      <c r="D4" s="341">
        <f>'Résidents à saisir - décompte'!$G$2</f>
        <v>0</v>
      </c>
      <c r="E4" s="341">
        <f>'Résidents à saisir - décompte'!$G$2</f>
        <v>0</v>
      </c>
      <c r="F4" s="341">
        <f>'Résidents à saisir - décompte'!$G$2</f>
        <v>0</v>
      </c>
      <c r="G4" s="341">
        <f>'Résidents à saisir - décompte'!$G$2</f>
        <v>0</v>
      </c>
      <c r="H4" s="341">
        <f>'Résidents à saisir - décompte'!$G$2</f>
        <v>0</v>
      </c>
      <c r="I4" s="341">
        <f>'Résidents à saisir - décompte'!$G$2</f>
        <v>0</v>
      </c>
      <c r="J4" s="341">
        <f>'Résidents à saisir - décompte'!$G$2</f>
        <v>0</v>
      </c>
      <c r="K4" s="341">
        <f>'Résidents à saisir - décompte'!$G$2</f>
        <v>0</v>
      </c>
      <c r="L4" s="341">
        <f>'Résidents à saisir - décompte'!$G$2</f>
        <v>0</v>
      </c>
      <c r="M4" s="333">
        <f>'Résidents à saisir - décompte'!$Q$2</f>
        <v>0</v>
      </c>
      <c r="N4" s="333">
        <f>'Résidents à saisir - décompte'!$Q$2</f>
        <v>0</v>
      </c>
      <c r="O4" s="333">
        <f>'Résidents à saisir - décompte'!$Q$2</f>
        <v>0</v>
      </c>
      <c r="P4" s="333">
        <f>'Résidents à saisir - décompte'!$Q$2</f>
        <v>0</v>
      </c>
      <c r="Q4" s="333">
        <f>'Résidents à saisir - décompte'!$Q$2</f>
        <v>0</v>
      </c>
      <c r="R4" s="333">
        <f>'Résidents à saisir - décompte'!$Q$2</f>
        <v>0</v>
      </c>
      <c r="S4" s="333">
        <f>'Résidents à saisir - décompte'!$Q$2</f>
        <v>0</v>
      </c>
      <c r="T4" s="333">
        <f>'Résidents à saisir - décompte'!$Q$2</f>
        <v>0</v>
      </c>
      <c r="U4" s="333">
        <f>'Résidents à saisir - décompte'!$Q$2</f>
        <v>0</v>
      </c>
      <c r="V4" s="333">
        <f>'Résidents à saisir - décompte'!$Q$2</f>
        <v>0</v>
      </c>
    </row>
    <row r="5" spans="1:26" s="58" customFormat="1" ht="27.95" customHeight="1" x14ac:dyDescent="0.2">
      <c r="A5" s="357"/>
      <c r="B5" s="358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34"/>
      <c r="N5" s="334"/>
      <c r="O5" s="334"/>
      <c r="P5" s="334"/>
      <c r="Q5" s="334"/>
      <c r="R5" s="334"/>
      <c r="S5" s="334"/>
      <c r="T5" s="334"/>
      <c r="U5" s="334"/>
      <c r="V5" s="334"/>
    </row>
    <row r="6" spans="1:26" s="104" customFormat="1" ht="14.1" customHeight="1" x14ac:dyDescent="0.2">
      <c r="A6" s="101" t="s">
        <v>81</v>
      </c>
      <c r="B6" s="102"/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202"/>
      <c r="N6" s="202"/>
      <c r="O6" s="202"/>
      <c r="P6" s="202"/>
      <c r="Q6" s="202"/>
      <c r="R6" s="202"/>
      <c r="S6" s="202"/>
      <c r="T6" s="202"/>
      <c r="U6" s="202"/>
      <c r="V6" s="202"/>
    </row>
    <row r="7" spans="1:26" s="58" customFormat="1" ht="14.1" customHeight="1" x14ac:dyDescent="0.2">
      <c r="A7" s="348" t="s">
        <v>80</v>
      </c>
      <c r="B7" s="349"/>
      <c r="C7" s="98"/>
      <c r="D7" s="259"/>
      <c r="E7" s="259"/>
      <c r="F7" s="259"/>
      <c r="G7" s="259"/>
      <c r="H7" s="259"/>
      <c r="I7" s="259"/>
      <c r="J7" s="259"/>
      <c r="K7" s="259"/>
      <c r="L7" s="259"/>
      <c r="M7" s="203"/>
      <c r="N7" s="203"/>
      <c r="O7" s="203"/>
      <c r="P7" s="203"/>
      <c r="Q7" s="203"/>
      <c r="R7" s="203"/>
      <c r="S7" s="203"/>
      <c r="T7" s="203"/>
      <c r="U7" s="203"/>
      <c r="V7" s="203"/>
    </row>
    <row r="8" spans="1:26" s="20" customFormat="1" ht="12" hidden="1" customHeight="1" x14ac:dyDescent="0.2">
      <c r="A8" s="66"/>
      <c r="B8" s="67"/>
      <c r="C8" s="21" t="s">
        <v>15</v>
      </c>
      <c r="D8" s="25" t="s">
        <v>16</v>
      </c>
      <c r="E8" s="22" t="s">
        <v>17</v>
      </c>
      <c r="F8" s="26" t="s">
        <v>27</v>
      </c>
      <c r="G8" s="26" t="s">
        <v>28</v>
      </c>
      <c r="H8" s="97" t="s">
        <v>47</v>
      </c>
      <c r="I8" s="25" t="s">
        <v>48</v>
      </c>
      <c r="J8" s="22" t="s">
        <v>49</v>
      </c>
      <c r="K8" s="26" t="s">
        <v>50</v>
      </c>
      <c r="L8" s="23" t="s">
        <v>51</v>
      </c>
      <c r="M8" s="92" t="s">
        <v>18</v>
      </c>
      <c r="N8" s="93" t="s">
        <v>19</v>
      </c>
      <c r="O8" s="93" t="s">
        <v>20</v>
      </c>
      <c r="P8" s="94" t="s">
        <v>32</v>
      </c>
      <c r="Q8" s="94" t="s">
        <v>33</v>
      </c>
      <c r="R8" s="92" t="s">
        <v>57</v>
      </c>
      <c r="S8" s="93" t="s">
        <v>58</v>
      </c>
      <c r="T8" s="93" t="s">
        <v>59</v>
      </c>
      <c r="U8" s="94" t="s">
        <v>60</v>
      </c>
      <c r="V8" s="95" t="s">
        <v>61</v>
      </c>
    </row>
    <row r="9" spans="1:26" s="24" customFormat="1" ht="11.1" customHeight="1" x14ac:dyDescent="0.2">
      <c r="A9" s="345" t="s">
        <v>37</v>
      </c>
      <c r="B9" s="68">
        <v>1</v>
      </c>
      <c r="C9" s="243" t="s">
        <v>191</v>
      </c>
      <c r="D9" s="242"/>
      <c r="E9" s="242" t="s">
        <v>191</v>
      </c>
      <c r="F9" s="242"/>
      <c r="G9" s="242"/>
      <c r="H9" s="242"/>
      <c r="I9" s="242"/>
      <c r="J9" s="242"/>
      <c r="K9" s="242"/>
      <c r="L9" s="242"/>
      <c r="M9" s="242" t="s">
        <v>200</v>
      </c>
      <c r="N9" s="242"/>
      <c r="O9" s="242"/>
      <c r="P9" s="242"/>
      <c r="Q9" s="242"/>
      <c r="R9" s="243"/>
      <c r="S9" s="242" t="s">
        <v>223</v>
      </c>
      <c r="T9" s="242"/>
      <c r="U9" s="242"/>
      <c r="V9" s="242"/>
    </row>
    <row r="10" spans="1:26" s="24" customFormat="1" ht="11.1" customHeight="1" x14ac:dyDescent="0.2">
      <c r="A10" s="346"/>
      <c r="B10" s="28">
        <v>2</v>
      </c>
      <c r="C10" s="243" t="s">
        <v>192</v>
      </c>
      <c r="D10" s="243"/>
      <c r="E10" s="243" t="s">
        <v>192</v>
      </c>
      <c r="F10" s="243"/>
      <c r="G10" s="243"/>
      <c r="H10" s="243"/>
      <c r="I10" s="243"/>
      <c r="J10" s="243"/>
      <c r="K10" s="243"/>
      <c r="L10" s="243"/>
      <c r="M10" s="243" t="s">
        <v>201</v>
      </c>
      <c r="N10" s="243"/>
      <c r="O10" s="243"/>
      <c r="P10" s="243"/>
      <c r="Q10" s="243"/>
      <c r="R10" s="243"/>
      <c r="S10" s="243" t="s">
        <v>224</v>
      </c>
      <c r="T10" s="243"/>
      <c r="U10" s="243"/>
      <c r="V10" s="243"/>
    </row>
    <row r="11" spans="1:26" s="24" customFormat="1" ht="11.1" customHeight="1" x14ac:dyDescent="0.2">
      <c r="A11" s="346"/>
      <c r="B11" s="28">
        <v>3</v>
      </c>
      <c r="C11" s="243" t="s">
        <v>193</v>
      </c>
      <c r="D11" s="243"/>
      <c r="E11" s="243" t="s">
        <v>193</v>
      </c>
      <c r="F11" s="243"/>
      <c r="G11" s="243"/>
      <c r="H11" s="243"/>
      <c r="I11" s="243"/>
      <c r="J11" s="243"/>
      <c r="K11" s="243"/>
      <c r="L11" s="243"/>
      <c r="M11" s="243" t="s">
        <v>202</v>
      </c>
      <c r="N11" s="243"/>
      <c r="O11" s="243"/>
      <c r="P11" s="243"/>
      <c r="Q11" s="243"/>
      <c r="R11" s="243"/>
      <c r="S11" s="243" t="s">
        <v>225</v>
      </c>
      <c r="T11" s="243"/>
      <c r="U11" s="243"/>
      <c r="V11" s="243"/>
    </row>
    <row r="12" spans="1:26" s="24" customFormat="1" ht="11.1" customHeight="1" x14ac:dyDescent="0.2">
      <c r="A12" s="346"/>
      <c r="B12" s="28">
        <v>4</v>
      </c>
      <c r="C12" s="243" t="s">
        <v>202</v>
      </c>
      <c r="D12" s="243"/>
      <c r="E12" s="243" t="s">
        <v>194</v>
      </c>
      <c r="F12" s="243"/>
      <c r="G12" s="243"/>
      <c r="H12" s="243"/>
      <c r="I12" s="243"/>
      <c r="J12" s="243"/>
      <c r="K12" s="243"/>
      <c r="L12" s="243"/>
      <c r="M12" s="243" t="s">
        <v>203</v>
      </c>
      <c r="N12" s="243"/>
      <c r="O12" s="243"/>
      <c r="P12" s="243"/>
      <c r="Q12" s="243"/>
      <c r="R12" s="243"/>
      <c r="S12" s="243" t="s">
        <v>226</v>
      </c>
      <c r="T12" s="243"/>
      <c r="U12" s="243"/>
      <c r="V12" s="243"/>
    </row>
    <row r="13" spans="1:26" s="24" customFormat="1" ht="11.1" customHeight="1" x14ac:dyDescent="0.2">
      <c r="A13" s="346"/>
      <c r="B13" s="28">
        <v>5</v>
      </c>
      <c r="C13" s="243" t="s">
        <v>205</v>
      </c>
      <c r="D13" s="243"/>
      <c r="E13" s="243" t="s">
        <v>195</v>
      </c>
      <c r="F13" s="243"/>
      <c r="G13" s="243"/>
      <c r="H13" s="243"/>
      <c r="I13" s="243"/>
      <c r="J13" s="243"/>
      <c r="K13" s="243"/>
      <c r="L13" s="243"/>
      <c r="M13" s="243" t="s">
        <v>204</v>
      </c>
      <c r="N13" s="243"/>
      <c r="O13" s="243"/>
      <c r="P13" s="243"/>
      <c r="Q13" s="243"/>
      <c r="R13" s="243"/>
      <c r="S13" s="243" t="s">
        <v>227</v>
      </c>
      <c r="T13" s="243"/>
      <c r="U13" s="243"/>
      <c r="V13" s="243"/>
    </row>
    <row r="14" spans="1:26" s="24" customFormat="1" ht="11.1" customHeight="1" x14ac:dyDescent="0.2">
      <c r="A14" s="346"/>
      <c r="B14" s="28">
        <v>6</v>
      </c>
      <c r="C14" s="243" t="s">
        <v>212</v>
      </c>
      <c r="D14" s="243"/>
      <c r="E14" s="243" t="s">
        <v>196</v>
      </c>
      <c r="F14" s="243"/>
      <c r="G14" s="243"/>
      <c r="H14" s="243"/>
      <c r="I14" s="243"/>
      <c r="J14" s="243"/>
      <c r="K14" s="243"/>
      <c r="L14" s="243"/>
      <c r="M14" s="243" t="s">
        <v>205</v>
      </c>
      <c r="N14" s="243"/>
      <c r="O14" s="243"/>
      <c r="P14" s="243"/>
      <c r="Q14" s="243"/>
      <c r="R14" s="243"/>
      <c r="S14" s="243" t="s">
        <v>202</v>
      </c>
      <c r="T14" s="243"/>
      <c r="U14" s="243"/>
      <c r="V14" s="243"/>
    </row>
    <row r="15" spans="1:26" s="24" customFormat="1" ht="11.1" customHeight="1" x14ac:dyDescent="0.2">
      <c r="A15" s="346"/>
      <c r="B15" s="28">
        <v>7</v>
      </c>
      <c r="C15" s="243" t="s">
        <v>213</v>
      </c>
      <c r="D15" s="243"/>
      <c r="E15" s="243" t="s">
        <v>197</v>
      </c>
      <c r="F15" s="243"/>
      <c r="G15" s="243"/>
      <c r="H15" s="243"/>
      <c r="I15" s="243"/>
      <c r="J15" s="243"/>
      <c r="K15" s="243"/>
      <c r="L15" s="243"/>
      <c r="M15" s="243" t="s">
        <v>206</v>
      </c>
      <c r="N15" s="243"/>
      <c r="O15" s="243"/>
      <c r="P15" s="243"/>
      <c r="Q15" s="243"/>
      <c r="R15" s="243"/>
      <c r="S15" s="243" t="s">
        <v>205</v>
      </c>
      <c r="T15" s="243"/>
      <c r="U15" s="243"/>
      <c r="V15" s="243"/>
    </row>
    <row r="16" spans="1:26" s="24" customFormat="1" ht="11.1" customHeight="1" x14ac:dyDescent="0.2">
      <c r="A16" s="346"/>
      <c r="B16" s="28">
        <v>8</v>
      </c>
      <c r="C16" s="243" t="s">
        <v>214</v>
      </c>
      <c r="D16" s="243"/>
      <c r="E16" s="243" t="s">
        <v>198</v>
      </c>
      <c r="F16" s="243"/>
      <c r="G16" s="243"/>
      <c r="H16" s="243"/>
      <c r="I16" s="243"/>
      <c r="J16" s="243"/>
      <c r="K16" s="243"/>
      <c r="L16" s="243"/>
      <c r="M16" s="243" t="s">
        <v>207</v>
      </c>
      <c r="N16" s="243"/>
      <c r="O16" s="243"/>
      <c r="P16" s="243"/>
      <c r="Q16" s="243"/>
      <c r="R16" s="243"/>
      <c r="S16" s="243" t="s">
        <v>207</v>
      </c>
      <c r="T16" s="243"/>
      <c r="U16" s="243"/>
      <c r="V16" s="243"/>
    </row>
    <row r="17" spans="1:22" s="24" customFormat="1" ht="11.1" customHeight="1" x14ac:dyDescent="0.2">
      <c r="A17" s="346"/>
      <c r="B17" s="28">
        <v>9</v>
      </c>
      <c r="C17" s="243"/>
      <c r="D17" s="243"/>
      <c r="E17" s="243" t="s">
        <v>199</v>
      </c>
      <c r="F17" s="243"/>
      <c r="G17" s="243"/>
      <c r="H17" s="243"/>
      <c r="I17" s="243"/>
      <c r="J17" s="243"/>
      <c r="K17" s="243"/>
      <c r="L17" s="243"/>
      <c r="M17" s="243" t="s">
        <v>208</v>
      </c>
      <c r="N17" s="243"/>
      <c r="O17" s="243"/>
      <c r="P17" s="243"/>
      <c r="Q17" s="243"/>
      <c r="R17" s="243"/>
      <c r="S17" s="243"/>
      <c r="T17" s="243"/>
      <c r="U17" s="243"/>
      <c r="V17" s="243"/>
    </row>
    <row r="18" spans="1:22" s="24" customFormat="1" ht="11.1" customHeight="1" x14ac:dyDescent="0.2">
      <c r="A18" s="346"/>
      <c r="B18" s="28">
        <v>10</v>
      </c>
      <c r="C18" s="243"/>
      <c r="D18" s="243"/>
      <c r="E18" s="243"/>
      <c r="F18" s="243"/>
      <c r="G18" s="243"/>
      <c r="H18" s="243"/>
      <c r="I18" s="243"/>
      <c r="J18" s="243"/>
      <c r="K18" s="243"/>
      <c r="L18" s="243"/>
      <c r="M18" s="243" t="s">
        <v>209</v>
      </c>
      <c r="N18" s="243"/>
      <c r="O18" s="243"/>
      <c r="P18" s="243"/>
      <c r="Q18" s="243"/>
      <c r="R18" s="243"/>
      <c r="S18" s="243"/>
      <c r="T18" s="243"/>
      <c r="U18" s="243"/>
      <c r="V18" s="243"/>
    </row>
    <row r="19" spans="1:22" s="24" customFormat="1" ht="11.1" customHeight="1" x14ac:dyDescent="0.2">
      <c r="A19" s="346"/>
      <c r="B19" s="28">
        <v>11</v>
      </c>
      <c r="C19" s="243"/>
      <c r="D19" s="243"/>
      <c r="E19" s="243"/>
      <c r="F19" s="243"/>
      <c r="G19" s="243"/>
      <c r="H19" s="243"/>
      <c r="I19" s="243"/>
      <c r="J19" s="243"/>
      <c r="K19" s="243"/>
      <c r="L19" s="243"/>
      <c r="M19" s="243" t="s">
        <v>210</v>
      </c>
      <c r="N19" s="243"/>
      <c r="O19" s="243"/>
      <c r="P19" s="243"/>
      <c r="Q19" s="243"/>
      <c r="R19" s="243"/>
      <c r="S19" s="243"/>
      <c r="T19" s="243"/>
      <c r="U19" s="243"/>
      <c r="V19" s="243"/>
    </row>
    <row r="20" spans="1:22" s="24" customFormat="1" ht="11.1" customHeight="1" x14ac:dyDescent="0.2">
      <c r="A20" s="346"/>
      <c r="B20" s="28">
        <v>12</v>
      </c>
      <c r="C20" s="243"/>
      <c r="D20" s="243"/>
      <c r="E20" s="243"/>
      <c r="F20" s="243"/>
      <c r="G20" s="243"/>
      <c r="H20" s="243"/>
      <c r="I20" s="243"/>
      <c r="J20" s="243"/>
      <c r="K20" s="243"/>
      <c r="L20" s="243"/>
      <c r="M20" s="243" t="s">
        <v>99</v>
      </c>
      <c r="N20" s="243"/>
      <c r="O20" s="243"/>
      <c r="P20" s="243"/>
      <c r="Q20" s="243"/>
      <c r="R20" s="243"/>
      <c r="S20" s="243"/>
      <c r="T20" s="243"/>
      <c r="U20" s="243"/>
      <c r="V20" s="243"/>
    </row>
    <row r="21" spans="1:22" s="24" customFormat="1" ht="11.1" customHeight="1" x14ac:dyDescent="0.2">
      <c r="A21" s="346"/>
      <c r="B21" s="28">
        <v>13</v>
      </c>
      <c r="C21" s="243"/>
      <c r="D21" s="243"/>
      <c r="E21" s="243"/>
      <c r="F21" s="243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</row>
    <row r="22" spans="1:22" s="24" customFormat="1" ht="11.1" customHeight="1" x14ac:dyDescent="0.2">
      <c r="A22" s="346"/>
      <c r="B22" s="28">
        <v>14</v>
      </c>
      <c r="C22" s="243"/>
      <c r="D22" s="243"/>
      <c r="E22" s="243"/>
      <c r="F22" s="243"/>
      <c r="G22" s="243"/>
      <c r="H22" s="243"/>
      <c r="I22" s="243"/>
      <c r="J22" s="243"/>
      <c r="K22" s="243"/>
      <c r="L22" s="243"/>
      <c r="M22" s="243"/>
      <c r="N22" s="243"/>
      <c r="O22" s="243"/>
      <c r="P22" s="243"/>
      <c r="Q22" s="243"/>
      <c r="R22" s="243"/>
      <c r="S22" s="243"/>
      <c r="T22" s="243"/>
      <c r="U22" s="243"/>
      <c r="V22" s="243"/>
    </row>
    <row r="23" spans="1:22" s="24" customFormat="1" ht="11.1" customHeight="1" x14ac:dyDescent="0.2">
      <c r="A23" s="346"/>
      <c r="B23" s="28">
        <v>15</v>
      </c>
      <c r="C23" s="243"/>
      <c r="D23" s="243"/>
      <c r="E23" s="243"/>
      <c r="F23" s="243"/>
      <c r="G23" s="243"/>
      <c r="H23" s="243"/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</row>
    <row r="24" spans="1:22" s="24" customFormat="1" ht="11.1" customHeight="1" x14ac:dyDescent="0.2">
      <c r="A24" s="346"/>
      <c r="B24" s="28">
        <v>16</v>
      </c>
      <c r="C24" s="243"/>
      <c r="D24" s="243"/>
      <c r="E24" s="243"/>
      <c r="F24" s="243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</row>
    <row r="25" spans="1:22" s="24" customFormat="1" ht="11.1" hidden="1" customHeight="1" x14ac:dyDescent="0.2">
      <c r="A25" s="347"/>
      <c r="B25" s="69">
        <v>20</v>
      </c>
      <c r="C25" s="90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91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27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27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2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3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27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27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27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2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3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27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27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27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89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3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27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27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27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65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</row>
    <row r="26" spans="1:22" s="72" customFormat="1" ht="14.1" customHeight="1" x14ac:dyDescent="0.2">
      <c r="A26" s="337" t="s">
        <v>70</v>
      </c>
      <c r="B26" s="338"/>
      <c r="C26" s="59"/>
      <c r="D26" s="343"/>
      <c r="E26" s="60"/>
      <c r="F26" s="343"/>
      <c r="G26" s="61"/>
      <c r="H26" s="60"/>
      <c r="I26" s="343"/>
      <c r="J26" s="60"/>
      <c r="K26" s="343"/>
      <c r="L26" s="64"/>
      <c r="M26" s="206"/>
      <c r="N26" s="359"/>
      <c r="O26" s="207"/>
      <c r="P26" s="359"/>
      <c r="Q26" s="208"/>
      <c r="R26" s="206"/>
      <c r="S26" s="359"/>
      <c r="T26" s="207"/>
      <c r="U26" s="359"/>
      <c r="V26" s="209"/>
    </row>
    <row r="27" spans="1:22" s="58" customFormat="1" ht="27.95" customHeight="1" x14ac:dyDescent="0.2">
      <c r="A27" s="339"/>
      <c r="B27" s="340"/>
      <c r="C27" s="62"/>
      <c r="D27" s="344"/>
      <c r="E27" s="70"/>
      <c r="F27" s="344"/>
      <c r="G27" s="63"/>
      <c r="H27" s="70"/>
      <c r="I27" s="344"/>
      <c r="J27" s="70"/>
      <c r="K27" s="344"/>
      <c r="L27" s="71"/>
      <c r="M27" s="210"/>
      <c r="N27" s="360"/>
      <c r="O27" s="201"/>
      <c r="P27" s="360"/>
      <c r="Q27" s="211"/>
      <c r="R27" s="210"/>
      <c r="S27" s="360"/>
      <c r="T27" s="201"/>
      <c r="U27" s="360"/>
      <c r="V27" s="212"/>
    </row>
    <row r="28" spans="1:22" s="104" customFormat="1" ht="14.1" customHeight="1" x14ac:dyDescent="0.2">
      <c r="A28" s="101" t="s">
        <v>81</v>
      </c>
      <c r="B28" s="102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202"/>
      <c r="N28" s="202"/>
      <c r="O28" s="202"/>
      <c r="P28" s="202"/>
      <c r="Q28" s="202"/>
      <c r="R28" s="202"/>
      <c r="S28" s="202"/>
      <c r="T28" s="202"/>
      <c r="U28" s="202"/>
      <c r="V28" s="202"/>
    </row>
    <row r="29" spans="1:22" s="58" customFormat="1" ht="14.1" customHeight="1" x14ac:dyDescent="0.2">
      <c r="A29" s="99" t="s">
        <v>80</v>
      </c>
      <c r="B29" s="100"/>
      <c r="C29" s="259"/>
      <c r="D29" s="259"/>
      <c r="E29" s="259"/>
      <c r="F29" s="259"/>
      <c r="G29" s="259"/>
      <c r="H29" s="259"/>
      <c r="I29" s="259"/>
      <c r="J29" s="259"/>
      <c r="K29" s="259"/>
      <c r="L29" s="259"/>
      <c r="M29" s="203"/>
      <c r="N29" s="203"/>
      <c r="O29" s="203"/>
      <c r="P29" s="203"/>
      <c r="Q29" s="203"/>
      <c r="R29" s="203"/>
      <c r="S29" s="204"/>
      <c r="T29" s="205"/>
      <c r="U29" s="204"/>
      <c r="V29" s="213"/>
    </row>
    <row r="30" spans="1:22" hidden="1" x14ac:dyDescent="0.2">
      <c r="A30" s="29"/>
      <c r="B30" s="30"/>
      <c r="C30" s="21" t="s">
        <v>29</v>
      </c>
      <c r="D30" s="25" t="s">
        <v>30</v>
      </c>
      <c r="E30" s="22" t="s">
        <v>31</v>
      </c>
      <c r="F30" s="26" t="s">
        <v>41</v>
      </c>
      <c r="G30" s="96" t="s">
        <v>39</v>
      </c>
      <c r="H30" s="97" t="s">
        <v>52</v>
      </c>
      <c r="I30" s="25" t="s">
        <v>53</v>
      </c>
      <c r="J30" s="22" t="s">
        <v>54</v>
      </c>
      <c r="K30" s="26" t="s">
        <v>55</v>
      </c>
      <c r="L30" s="23" t="s">
        <v>56</v>
      </c>
      <c r="M30" s="92" t="s">
        <v>34</v>
      </c>
      <c r="N30" s="93" t="s">
        <v>35</v>
      </c>
      <c r="O30" s="93" t="s">
        <v>36</v>
      </c>
      <c r="P30" s="94" t="s">
        <v>42</v>
      </c>
      <c r="Q30" s="94" t="s">
        <v>40</v>
      </c>
      <c r="R30" s="92" t="s">
        <v>62</v>
      </c>
      <c r="S30" s="93" t="s">
        <v>63</v>
      </c>
      <c r="T30" s="93" t="s">
        <v>64</v>
      </c>
      <c r="U30" s="94" t="s">
        <v>65</v>
      </c>
      <c r="V30" s="95" t="s">
        <v>66</v>
      </c>
    </row>
    <row r="31" spans="1:22" ht="11.1" customHeight="1" x14ac:dyDescent="0.2">
      <c r="A31" s="335" t="s">
        <v>38</v>
      </c>
      <c r="B31" s="68">
        <v>1</v>
      </c>
      <c r="C31" s="242"/>
      <c r="D31" s="242" t="s">
        <v>217</v>
      </c>
      <c r="E31" s="242"/>
      <c r="F31" s="242"/>
      <c r="G31" s="242"/>
      <c r="H31" s="242" t="s">
        <v>211</v>
      </c>
      <c r="I31" s="242"/>
      <c r="J31" s="242"/>
      <c r="K31" s="242"/>
      <c r="L31" s="242"/>
      <c r="M31" s="242" t="s">
        <v>211</v>
      </c>
      <c r="N31" s="242"/>
      <c r="O31" s="242"/>
      <c r="P31" s="242"/>
      <c r="Q31" s="242"/>
      <c r="R31" s="242" t="s">
        <v>200</v>
      </c>
      <c r="S31" s="242"/>
      <c r="T31" s="242"/>
      <c r="U31" s="242"/>
      <c r="V31" s="242"/>
    </row>
    <row r="32" spans="1:22" ht="11.1" customHeight="1" x14ac:dyDescent="0.2">
      <c r="A32" s="336"/>
      <c r="B32" s="28">
        <v>2</v>
      </c>
      <c r="C32" s="243"/>
      <c r="D32" s="243" t="s">
        <v>218</v>
      </c>
      <c r="E32" s="243"/>
      <c r="F32" s="243"/>
      <c r="G32" s="243"/>
      <c r="H32" s="243" t="s">
        <v>213</v>
      </c>
      <c r="I32" s="243"/>
      <c r="J32" s="243"/>
      <c r="K32" s="243"/>
      <c r="L32" s="243"/>
      <c r="M32" s="243" t="s">
        <v>213</v>
      </c>
      <c r="N32" s="243"/>
      <c r="O32" s="243"/>
      <c r="P32" s="243"/>
      <c r="Q32" s="243"/>
      <c r="R32" s="243" t="s">
        <v>201</v>
      </c>
      <c r="S32" s="243"/>
      <c r="T32" s="243"/>
      <c r="U32" s="243"/>
      <c r="V32" s="243"/>
    </row>
    <row r="33" spans="1:22" ht="11.1" customHeight="1" x14ac:dyDescent="0.2">
      <c r="A33" s="336"/>
      <c r="B33" s="28">
        <v>3</v>
      </c>
      <c r="C33" s="243"/>
      <c r="D33" s="243" t="s">
        <v>219</v>
      </c>
      <c r="E33" s="243"/>
      <c r="F33" s="243"/>
      <c r="G33" s="243"/>
      <c r="H33" s="243" t="s">
        <v>215</v>
      </c>
      <c r="I33" s="243"/>
      <c r="J33" s="243"/>
      <c r="K33" s="243"/>
      <c r="L33" s="243"/>
      <c r="M33" s="243" t="s">
        <v>216</v>
      </c>
      <c r="N33" s="243"/>
      <c r="O33" s="243"/>
      <c r="P33" s="243"/>
      <c r="Q33" s="243"/>
      <c r="R33" s="243" t="s">
        <v>202</v>
      </c>
      <c r="S33" s="243"/>
      <c r="T33" s="243"/>
      <c r="U33" s="243"/>
      <c r="V33" s="243"/>
    </row>
    <row r="34" spans="1:22" ht="11.1" customHeight="1" x14ac:dyDescent="0.2">
      <c r="A34" s="336"/>
      <c r="B34" s="28">
        <v>4</v>
      </c>
      <c r="C34" s="243"/>
      <c r="D34" s="243" t="s">
        <v>220</v>
      </c>
      <c r="E34" s="243"/>
      <c r="F34" s="243"/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 t="s">
        <v>203</v>
      </c>
      <c r="S34" s="243"/>
      <c r="T34" s="243"/>
      <c r="U34" s="243"/>
      <c r="V34" s="243"/>
    </row>
    <row r="35" spans="1:22" ht="11.1" customHeight="1" x14ac:dyDescent="0.2">
      <c r="A35" s="336"/>
      <c r="B35" s="28">
        <v>5</v>
      </c>
      <c r="C35" s="243"/>
      <c r="D35" s="243" t="s">
        <v>221</v>
      </c>
      <c r="E35" s="243"/>
      <c r="F35" s="243"/>
      <c r="G35" s="243"/>
      <c r="H35" s="243"/>
      <c r="I35" s="243"/>
      <c r="J35" s="243"/>
      <c r="K35" s="243"/>
      <c r="L35" s="243"/>
      <c r="M35" s="243"/>
      <c r="N35" s="243"/>
      <c r="O35" s="243"/>
      <c r="P35" s="243"/>
      <c r="Q35" s="243"/>
      <c r="R35" s="243" t="s">
        <v>204</v>
      </c>
      <c r="S35" s="243"/>
      <c r="T35" s="243"/>
      <c r="U35" s="243"/>
      <c r="V35" s="243"/>
    </row>
    <row r="36" spans="1:22" ht="11.1" customHeight="1" x14ac:dyDescent="0.2">
      <c r="A36" s="336"/>
      <c r="B36" s="28">
        <v>6</v>
      </c>
      <c r="C36" s="243"/>
      <c r="D36" s="243" t="s">
        <v>222</v>
      </c>
      <c r="E36" s="243"/>
      <c r="F36" s="243"/>
      <c r="G36" s="243"/>
      <c r="H36" s="243"/>
      <c r="I36" s="243"/>
      <c r="J36" s="243"/>
      <c r="K36" s="243"/>
      <c r="L36" s="243"/>
      <c r="M36" s="243"/>
      <c r="N36" s="243"/>
      <c r="O36" s="243"/>
      <c r="P36" s="243"/>
      <c r="Q36" s="243"/>
      <c r="R36" s="243" t="s">
        <v>205</v>
      </c>
      <c r="S36" s="243"/>
      <c r="T36" s="243"/>
      <c r="U36" s="243"/>
      <c r="V36" s="243"/>
    </row>
    <row r="37" spans="1:22" ht="11.1" customHeight="1" x14ac:dyDescent="0.2">
      <c r="A37" s="336"/>
      <c r="B37" s="28">
        <v>7</v>
      </c>
      <c r="C37" s="243"/>
      <c r="D37" s="243"/>
      <c r="E37" s="243"/>
      <c r="F37" s="243"/>
      <c r="G37" s="243"/>
      <c r="H37" s="243"/>
      <c r="I37" s="243"/>
      <c r="J37" s="243"/>
      <c r="K37" s="243"/>
      <c r="L37" s="243"/>
      <c r="M37" s="243"/>
      <c r="N37" s="243"/>
      <c r="O37" s="243"/>
      <c r="P37" s="243"/>
      <c r="Q37" s="243"/>
      <c r="R37" s="243" t="s">
        <v>206</v>
      </c>
      <c r="S37" s="243"/>
      <c r="T37" s="243"/>
      <c r="U37" s="243"/>
      <c r="V37" s="243"/>
    </row>
    <row r="38" spans="1:22" ht="11.1" customHeight="1" x14ac:dyDescent="0.2">
      <c r="A38" s="336"/>
      <c r="B38" s="28">
        <v>8</v>
      </c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 t="s">
        <v>207</v>
      </c>
      <c r="S38" s="243"/>
      <c r="T38" s="243"/>
      <c r="U38" s="243"/>
      <c r="V38" s="243"/>
    </row>
    <row r="39" spans="1:22" ht="11.1" customHeight="1" x14ac:dyDescent="0.2">
      <c r="A39" s="336"/>
      <c r="B39" s="28">
        <v>9</v>
      </c>
      <c r="C39" s="243"/>
      <c r="D39" s="243"/>
      <c r="E39" s="243"/>
      <c r="F39" s="243"/>
      <c r="G39" s="243"/>
      <c r="H39" s="243"/>
      <c r="I39" s="243"/>
      <c r="J39" s="243"/>
      <c r="K39" s="243"/>
      <c r="L39" s="243"/>
      <c r="M39" s="243"/>
      <c r="N39" s="243"/>
      <c r="O39" s="243"/>
      <c r="P39" s="243"/>
      <c r="Q39" s="243"/>
      <c r="R39" s="243" t="s">
        <v>208</v>
      </c>
      <c r="S39" s="243"/>
      <c r="T39" s="243"/>
      <c r="U39" s="243"/>
      <c r="V39" s="243"/>
    </row>
    <row r="40" spans="1:22" ht="11.1" customHeight="1" x14ac:dyDescent="0.2">
      <c r="A40" s="336"/>
      <c r="B40" s="28">
        <v>10</v>
      </c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 t="s">
        <v>209</v>
      </c>
      <c r="S40" s="243"/>
      <c r="T40" s="243"/>
      <c r="U40" s="243"/>
      <c r="V40" s="243"/>
    </row>
    <row r="41" spans="1:22" ht="11.1" customHeight="1" x14ac:dyDescent="0.2">
      <c r="A41" s="336"/>
      <c r="B41" s="28">
        <v>11</v>
      </c>
      <c r="C41" s="243"/>
      <c r="D41" s="243"/>
      <c r="E41" s="243"/>
      <c r="F41" s="243"/>
      <c r="G41" s="243"/>
      <c r="H41" s="243"/>
      <c r="I41" s="243"/>
      <c r="J41" s="243"/>
      <c r="K41" s="243"/>
      <c r="L41" s="243"/>
      <c r="M41" s="243"/>
      <c r="N41" s="243"/>
      <c r="O41" s="243"/>
      <c r="P41" s="243"/>
      <c r="Q41" s="243"/>
      <c r="R41" s="243" t="s">
        <v>210</v>
      </c>
      <c r="S41" s="243"/>
      <c r="T41" s="243"/>
      <c r="U41" s="243"/>
      <c r="V41" s="243"/>
    </row>
    <row r="42" spans="1:22" ht="11.1" customHeight="1" x14ac:dyDescent="0.2">
      <c r="A42" s="336"/>
      <c r="B42" s="28">
        <v>12</v>
      </c>
      <c r="C42" s="243"/>
      <c r="D42" s="243"/>
      <c r="E42" s="243"/>
      <c r="F42" s="243"/>
      <c r="G42" s="243"/>
      <c r="H42" s="243"/>
      <c r="I42" s="243"/>
      <c r="J42" s="243"/>
      <c r="K42" s="243"/>
      <c r="L42" s="243"/>
      <c r="M42" s="243"/>
      <c r="N42" s="243"/>
      <c r="O42" s="243"/>
      <c r="P42" s="243"/>
      <c r="Q42" s="243"/>
      <c r="R42" s="243"/>
      <c r="S42" s="243"/>
      <c r="T42" s="243"/>
      <c r="U42" s="243"/>
      <c r="V42" s="243"/>
    </row>
    <row r="43" spans="1:22" ht="11.1" customHeight="1" x14ac:dyDescent="0.2">
      <c r="A43" s="336"/>
      <c r="B43" s="28">
        <v>13</v>
      </c>
      <c r="C43" s="243"/>
      <c r="D43" s="243"/>
      <c r="E43" s="243"/>
      <c r="F43" s="243"/>
      <c r="G43" s="243"/>
      <c r="H43" s="243"/>
      <c r="I43" s="243"/>
      <c r="J43" s="243"/>
      <c r="K43" s="243"/>
      <c r="L43" s="243"/>
      <c r="M43" s="243"/>
      <c r="N43" s="243"/>
      <c r="O43" s="243"/>
      <c r="P43" s="243"/>
      <c r="Q43" s="243"/>
      <c r="R43" s="243"/>
      <c r="S43" s="243"/>
      <c r="T43" s="243"/>
      <c r="U43" s="243"/>
      <c r="V43" s="243"/>
    </row>
    <row r="44" spans="1:22" ht="11.1" customHeight="1" x14ac:dyDescent="0.2">
      <c r="A44" s="336"/>
      <c r="B44" s="28">
        <v>14</v>
      </c>
      <c r="C44" s="243"/>
      <c r="D44" s="243"/>
      <c r="E44" s="243"/>
      <c r="F44" s="243"/>
      <c r="G44" s="243"/>
      <c r="H44" s="243"/>
      <c r="I44" s="243"/>
      <c r="J44" s="243"/>
      <c r="K44" s="243"/>
      <c r="L44" s="243"/>
      <c r="M44" s="243"/>
      <c r="N44" s="243"/>
      <c r="O44" s="243"/>
      <c r="P44" s="243"/>
      <c r="Q44" s="243"/>
      <c r="R44" s="243"/>
      <c r="S44" s="243"/>
      <c r="T44" s="243"/>
      <c r="U44" s="243"/>
      <c r="V44" s="243"/>
    </row>
    <row r="45" spans="1:22" ht="11.1" customHeight="1" x14ac:dyDescent="0.2">
      <c r="A45" s="336"/>
      <c r="B45" s="28">
        <v>15</v>
      </c>
      <c r="C45" s="243"/>
      <c r="D45" s="243"/>
      <c r="E45" s="243"/>
      <c r="F45" s="243"/>
      <c r="G45" s="243"/>
      <c r="H45" s="243"/>
      <c r="I45" s="243"/>
      <c r="J45" s="243"/>
      <c r="K45" s="243"/>
      <c r="L45" s="243"/>
      <c r="M45" s="243"/>
      <c r="N45" s="243"/>
      <c r="O45" s="243"/>
      <c r="P45" s="243"/>
      <c r="Q45" s="243"/>
      <c r="R45" s="243"/>
      <c r="S45" s="243"/>
      <c r="T45" s="243"/>
      <c r="U45" s="243"/>
      <c r="V45" s="243"/>
    </row>
    <row r="46" spans="1:22" ht="11.1" customHeight="1" x14ac:dyDescent="0.2">
      <c r="A46" s="336"/>
      <c r="B46" s="28">
        <v>16</v>
      </c>
      <c r="C46" s="243"/>
      <c r="D46" s="243"/>
      <c r="E46" s="243"/>
      <c r="F46" s="243"/>
      <c r="G46" s="243"/>
      <c r="H46" s="243"/>
      <c r="I46" s="243"/>
      <c r="J46" s="243"/>
      <c r="K46" s="243"/>
      <c r="L46" s="243"/>
      <c r="M46" s="243"/>
      <c r="N46" s="243"/>
      <c r="O46" s="243"/>
      <c r="P46" s="243"/>
      <c r="Q46" s="243"/>
      <c r="R46" s="243"/>
      <c r="S46" s="243"/>
      <c r="T46" s="243"/>
      <c r="U46" s="243"/>
      <c r="V46" s="243"/>
    </row>
    <row r="47" spans="1:22" x14ac:dyDescent="0.2"/>
    <row r="48" spans="1:22" x14ac:dyDescent="0.2"/>
    <row r="49" x14ac:dyDescent="0.2"/>
    <row r="50" x14ac:dyDescent="0.2"/>
  </sheetData>
  <mergeCells count="35">
    <mergeCell ref="U26:U27"/>
    <mergeCell ref="I26:I27"/>
    <mergeCell ref="S26:S27"/>
    <mergeCell ref="P26:P27"/>
    <mergeCell ref="N26:N27"/>
    <mergeCell ref="K26:K27"/>
    <mergeCell ref="Q4:Q5"/>
    <mergeCell ref="T4:T5"/>
    <mergeCell ref="P4:P5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V4:V5"/>
    <mergeCell ref="A31:A46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U4:U5"/>
    <mergeCell ref="N4:N5"/>
    <mergeCell ref="R4:R5"/>
    <mergeCell ref="S4:S5"/>
  </mergeCells>
  <phoneticPr fontId="0" type="noConversion"/>
  <conditionalFormatting sqref="C31:V46 C19:V24 D9:V10 I11:V12 D11:G12 C9:C12 C17:L18 M13:V18 C13:G16 I13:L16 H11:H16">
    <cfRule type="expression" dxfId="8" priority="51" stopIfTrue="1">
      <formula>COUNTIF(Bayard,C9)&gt;0</formula>
    </cfRule>
    <cfRule type="expression" dxfId="7" priority="52" stopIfTrue="1">
      <formula>COUNTIF(Lancelot,C9)&gt;0</formula>
    </cfRule>
    <cfRule type="expression" dxfId="6" priority="53" stopIfTrue="1">
      <formula>COUNTIF(Duguesclin,C9)&gt;0</formula>
    </cfRule>
    <cfRule type="expression" dxfId="5" priority="54" stopIfTrue="1">
      <formula>COUNTIF(Appart,C9)&gt;0</formula>
    </cfRule>
    <cfRule type="expression" dxfId="4" priority="55">
      <formula>COUNTIF(externat,C9)&gt;0</formula>
    </cfRule>
  </conditionalFormatting>
  <conditionalFormatting sqref="C7:L7 C29:L29">
    <cfRule type="expression" dxfId="3" priority="18700" stopIfTrue="1">
      <formula>OR(C7=M7,C7=#REF!,C7=#REF!,C7=#REF!,C7=#REF!,C7=#REF!,C7=#REF!)</formula>
    </cfRule>
    <cfRule type="expression" dxfId="2" priority="18701" stopIfTrue="1">
      <formula>AND(C7="(Salle poly)",OR(C7=M7,C7=#REF!,C7=#REF!,C7=#REF!,C7=#REF!,C7=#REF!,C7=#REF!))</formula>
    </cfRule>
  </conditionalFormatting>
  <conditionalFormatting sqref="M7:V7 M29:V29">
    <cfRule type="expression" dxfId="1" priority="18704" stopIfTrue="1">
      <formula>AND(M7="(Salle poly)",OR(M7=#REF!,M7=#REF!,M7=#REF!,M7=#REF!,M7=#REF!,M7=#REF!,M7=C7))</formula>
    </cfRule>
    <cfRule type="expression" dxfId="0" priority="18705" stopIfTrue="1">
      <formula>AND(M7=VLOOKUP(M7,LieuActivUniq,1),OR(M7=#REF!,M7=#REF!,M7=#REF!,M7=#REF!,M7=#REF!,M7=#REF!,M7=C7))</formula>
    </cfRule>
  </conditionalFormatting>
  <dataValidations count="4">
    <dataValidation type="list" allowBlank="1" showInputMessage="1" showErrorMessage="1" sqref="V26 Q26:R26 O26 L26:M26 J26 G26:H26 C26 T26 E26">
      <formula1>Intertemps</formula1>
    </dataValidation>
    <dataValidation type="list" allowBlank="1" showInputMessage="1" showErrorMessage="1" sqref="C29:V29 C7:V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V6 C28:V28">
      <formula1>Animateurs</formula1>
    </dataValidation>
  </dataValidations>
  <pageMargins left="0.39370078740157483" right="0.39370078740157483" top="0.39370078740157483" bottom="0.39370078740157483" header="0.19685039370078741" footer="0.19685039370078741"/>
  <pageSetup paperSize="9" scale="90" orientation="landscape" r:id="rId1"/>
  <headerFooter alignWithMargins="0">
    <oddHeader>&amp;L&amp;8&amp;F&amp;C&amp;8&amp;P&amp;R&amp;8&amp;D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X257"/>
  <sheetViews>
    <sheetView showZeros="0" zoomScale="50" zoomScaleNormal="5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:E1048576"/>
    </sheetView>
  </sheetViews>
  <sheetFormatPr baseColWidth="10" defaultRowHeight="12" x14ac:dyDescent="0.2"/>
  <cols>
    <col min="1" max="2" width="3.7109375" style="58" customWidth="1"/>
    <col min="3" max="3" width="15.7109375" style="58" bestFit="1" customWidth="1"/>
    <col min="4" max="4" width="25.28515625" style="58" customWidth="1"/>
    <col min="5" max="5" width="4.28515625" style="58" customWidth="1"/>
    <col min="6" max="8" width="14.7109375" style="58" customWidth="1"/>
    <col min="9" max="9" width="4.28515625" style="58" customWidth="1"/>
    <col min="10" max="12" width="14.7109375" style="58" customWidth="1"/>
    <col min="13" max="13" width="4" style="58" customWidth="1"/>
    <col min="14" max="16384" width="11.42578125" style="58"/>
  </cols>
  <sheetData>
    <row r="1" spans="1:24" s="153" customFormat="1" ht="21" customHeight="1" thickBot="1" x14ac:dyDescent="0.25">
      <c r="B1" s="154"/>
      <c r="C1" s="154"/>
      <c r="D1" s="154"/>
      <c r="E1" s="156" t="s">
        <v>79</v>
      </c>
      <c r="F1" s="361"/>
      <c r="G1" s="361"/>
      <c r="H1" s="361"/>
      <c r="I1" s="258"/>
      <c r="J1" s="154" t="s">
        <v>84</v>
      </c>
      <c r="K1" s="154"/>
      <c r="L1" s="154"/>
    </row>
    <row r="2" spans="1:24" s="149" customFormat="1" ht="18" customHeight="1" x14ac:dyDescent="0.2">
      <c r="C2" s="150" t="s">
        <v>72</v>
      </c>
      <c r="D2" s="151"/>
      <c r="F2" s="150" t="s">
        <v>74</v>
      </c>
      <c r="G2" s="151"/>
      <c r="H2" s="151"/>
      <c r="J2" s="150" t="s">
        <v>75</v>
      </c>
      <c r="K2" s="151"/>
      <c r="L2" s="151"/>
      <c r="N2" s="150" t="s">
        <v>76</v>
      </c>
      <c r="O2" s="151"/>
      <c r="P2" s="151"/>
      <c r="R2" s="150" t="s">
        <v>77</v>
      </c>
      <c r="S2" s="151"/>
      <c r="T2" s="151"/>
      <c r="V2" s="150" t="s">
        <v>89</v>
      </c>
      <c r="W2" s="151"/>
      <c r="X2" s="151"/>
    </row>
    <row r="3" spans="1:24" s="178" customFormat="1" ht="15" customHeight="1" x14ac:dyDescent="0.2">
      <c r="C3" s="179"/>
      <c r="D3" s="180"/>
      <c r="F3" s="179">
        <f>C$3</f>
        <v>0</v>
      </c>
      <c r="G3" s="180">
        <f>D$3</f>
        <v>0</v>
      </c>
      <c r="H3" s="180" t="e">
        <f>#REF!</f>
        <v>#REF!</v>
      </c>
      <c r="J3" s="179">
        <f>C$3</f>
        <v>0</v>
      </c>
      <c r="K3" s="180">
        <f>D$3</f>
        <v>0</v>
      </c>
      <c r="L3" s="180" t="e">
        <f>#REF!</f>
        <v>#REF!</v>
      </c>
      <c r="N3" s="179" t="s">
        <v>67</v>
      </c>
      <c r="O3" s="180" t="s">
        <v>3</v>
      </c>
      <c r="P3" s="180" t="s">
        <v>4</v>
      </c>
      <c r="R3" s="179">
        <f>C$3</f>
        <v>0</v>
      </c>
      <c r="S3" s="180">
        <f>D$3</f>
        <v>0</v>
      </c>
      <c r="T3" s="180" t="e">
        <f>#REF!</f>
        <v>#REF!</v>
      </c>
      <c r="V3" s="183" t="s">
        <v>85</v>
      </c>
      <c r="W3" s="184"/>
      <c r="X3" s="184"/>
    </row>
    <row r="4" spans="1:24" s="54" customFormat="1" ht="15" x14ac:dyDescent="0.2">
      <c r="A4" s="362" t="s">
        <v>37</v>
      </c>
      <c r="C4" s="123" t="e">
        <f>#REF!</f>
        <v>#REF!</v>
      </c>
      <c r="D4" s="124">
        <f>'Groupes par animateur'!C$6</f>
        <v>0</v>
      </c>
      <c r="F4" s="123" t="e">
        <f>#REF!</f>
        <v>#REF!</v>
      </c>
      <c r="G4" s="124">
        <f>'Groupes par animateur'!D$6</f>
        <v>0</v>
      </c>
      <c r="H4" s="125">
        <f>'Groupes par animateur'!D$7</f>
        <v>0</v>
      </c>
      <c r="J4" s="123" t="e">
        <f>#REF!</f>
        <v>#REF!</v>
      </c>
      <c r="K4" s="124">
        <f>'Groupes par animateur'!E$6</f>
        <v>0</v>
      </c>
      <c r="L4" s="125">
        <f>'Groupes par animateur'!E$7</f>
        <v>0</v>
      </c>
      <c r="N4" s="123" t="e">
        <f>#REF!</f>
        <v>#REF!</v>
      </c>
      <c r="O4" s="124">
        <f>'Groupes par animateur'!F$6</f>
        <v>0</v>
      </c>
      <c r="P4" s="125">
        <f>'Groupes par animateur'!F$7</f>
        <v>0</v>
      </c>
      <c r="R4" s="123" t="e">
        <f>#REF!</f>
        <v>#REF!</v>
      </c>
      <c r="S4" s="124">
        <f>'Groupes par animateur'!G$6</f>
        <v>0</v>
      </c>
      <c r="T4" s="125">
        <f>'Groupes par animateur'!G$7</f>
        <v>0</v>
      </c>
      <c r="V4" s="55" t="s">
        <v>82</v>
      </c>
      <c r="W4" s="143" t="s">
        <v>81</v>
      </c>
      <c r="X4" s="144" t="s">
        <v>86</v>
      </c>
    </row>
    <row r="5" spans="1:24" s="54" customFormat="1" ht="14.25" x14ac:dyDescent="0.2">
      <c r="A5" s="362"/>
      <c r="C5" s="237">
        <f>IFERROR(IF(RIGHT(D5,1)="5",INDEX('Résidents à saisir - décompte'!$B$10:$B$137,MATCH(D5,'Résidents à saisir - décompte'!$C$10:$C$137,0)),INDEX('Résidents à saisir - décompte'!$B$10:$B$137,MATCH('Planning semaine (2)'!D5,'Résidents à saisir - décompte'!$D$10:$D$137,0))),"")</f>
        <v>0</v>
      </c>
      <c r="D5" s="237" t="str">
        <f>'Groupes par animateur'!C9</f>
        <v>BLA Ma</v>
      </c>
      <c r="F5" s="162"/>
      <c r="G5" s="163"/>
      <c r="H5" s="163"/>
      <c r="J5" s="162"/>
      <c r="K5" s="163"/>
      <c r="L5" s="163"/>
      <c r="N5" s="162"/>
      <c r="O5" s="163"/>
      <c r="P5" s="163"/>
      <c r="R5" s="162"/>
      <c r="S5" s="163"/>
      <c r="T5" s="163"/>
      <c r="V5" s="166"/>
      <c r="W5" s="167"/>
      <c r="X5" s="167"/>
    </row>
    <row r="6" spans="1:24" s="54" customFormat="1" ht="9.9499999999999993" customHeight="1" x14ac:dyDescent="0.2">
      <c r="A6" s="362"/>
      <c r="C6" s="257">
        <f>IFERROR(IF(RIGHT(D6,1)="5",INDEX('Résidents à saisir - décompte'!$B$10:$B$137,MATCH(D6,'Résidents à saisir - décompte'!$C$10:$C$137,0)),INDEX('Résidents à saisir - décompte'!$B$10:$B$137,MATCH('Planning semaine (2)'!D6,'Résidents à saisir - décompte'!$D$10:$D$137,0))),"")</f>
        <v>0</v>
      </c>
      <c r="D6" s="237" t="str">
        <f>'Groupes par animateur'!C10</f>
        <v>BOD De</v>
      </c>
      <c r="F6" s="162"/>
      <c r="G6" s="163"/>
      <c r="H6" s="163"/>
      <c r="J6" s="162"/>
      <c r="K6" s="163"/>
      <c r="L6" s="163"/>
      <c r="N6" s="162"/>
      <c r="O6" s="163"/>
      <c r="P6" s="163"/>
      <c r="R6" s="162"/>
      <c r="S6" s="163"/>
      <c r="T6" s="163"/>
      <c r="V6" s="166"/>
      <c r="W6" s="167"/>
      <c r="X6" s="167"/>
    </row>
    <row r="7" spans="1:24" s="54" customFormat="1" ht="9.9499999999999993" customHeight="1" x14ac:dyDescent="0.2">
      <c r="A7" s="362"/>
      <c r="C7" s="257">
        <f>IFERROR(IF(RIGHT(D7,1)="5",INDEX('Résidents à saisir - décompte'!$B$10:$B$137,MATCH(D7,'Résidents à saisir - décompte'!$C$10:$C$137,0)),INDEX('Résidents à saisir - décompte'!$B$10:$B$137,MATCH('Planning semaine (2)'!D7,'Résidents à saisir - décompte'!$D$10:$D$137,0))),"")</f>
        <v>0</v>
      </c>
      <c r="D7" s="237" t="str">
        <f>'Groupes par animateur'!C11</f>
        <v>BOU Sa</v>
      </c>
      <c r="F7" s="162"/>
      <c r="G7" s="163"/>
      <c r="H7" s="163"/>
      <c r="J7" s="162"/>
      <c r="K7" s="163"/>
      <c r="L7" s="163"/>
      <c r="N7" s="162"/>
      <c r="O7" s="163"/>
      <c r="P7" s="163"/>
      <c r="R7" s="162"/>
      <c r="S7" s="163"/>
      <c r="T7" s="163"/>
      <c r="V7" s="166"/>
      <c r="W7" s="167"/>
      <c r="X7" s="167"/>
    </row>
    <row r="8" spans="1:24" s="54" customFormat="1" ht="9.9499999999999993" customHeight="1" x14ac:dyDescent="0.2">
      <c r="A8" s="362"/>
      <c r="C8" s="237">
        <f>IFERROR(IF(RIGHT(D8,1)="5",INDEX('Résidents à saisir - décompte'!$B$10:$B$137,MATCH(D8,'Résidents à saisir - décompte'!$C$10:$C$137,0)),INDEX('Résidents à saisir - décompte'!$B$10:$B$137,MATCH('Planning semaine (2)'!D8,'Résidents à saisir - décompte'!$D$10:$D$137,0))),"")</f>
        <v>0</v>
      </c>
      <c r="D8" s="237" t="str">
        <f>'Groupes par animateur'!C12</f>
        <v>HOE Cl</v>
      </c>
      <c r="F8" s="162"/>
      <c r="G8" s="163"/>
      <c r="H8" s="163"/>
      <c r="J8" s="162"/>
      <c r="K8" s="163"/>
      <c r="L8" s="163"/>
      <c r="N8" s="162"/>
      <c r="O8" s="163"/>
      <c r="P8" s="163"/>
      <c r="R8" s="162"/>
      <c r="S8" s="163"/>
      <c r="T8" s="163"/>
      <c r="V8" s="166"/>
      <c r="W8" s="167"/>
      <c r="X8" s="167"/>
    </row>
    <row r="9" spans="1:24" s="54" customFormat="1" ht="9.9499999999999993" customHeight="1" x14ac:dyDescent="0.2">
      <c r="A9" s="362"/>
      <c r="C9" s="237">
        <f>IFERROR(IF(RIGHT(D9,1)="5",INDEX('Résidents à saisir - décompte'!$B$10:$B$137,MATCH(D9,'Résidents à saisir - décompte'!$C$10:$C$137,0)),INDEX('Résidents à saisir - décompte'!$B$10:$B$137,MATCH('Planning semaine (2)'!D9,'Résidents à saisir - décompte'!$D$10:$D$137,0))),"")</f>
        <v>0</v>
      </c>
      <c r="D9" s="237" t="str">
        <f>'Groupes par animateur'!C13</f>
        <v>LED Ré</v>
      </c>
      <c r="F9" s="162"/>
      <c r="G9" s="163"/>
      <c r="H9" s="163"/>
      <c r="J9" s="162"/>
      <c r="K9" s="163"/>
      <c r="L9" s="163"/>
      <c r="N9" s="162"/>
      <c r="O9" s="163"/>
      <c r="P9" s="163"/>
      <c r="R9" s="162"/>
      <c r="S9" s="163"/>
      <c r="T9" s="163"/>
      <c r="V9" s="166"/>
      <c r="W9" s="167"/>
      <c r="X9" s="167"/>
    </row>
    <row r="10" spans="1:24" s="54" customFormat="1" ht="9.9499999999999993" customHeight="1" x14ac:dyDescent="0.2">
      <c r="A10" s="362"/>
      <c r="C10" s="237">
        <f>IFERROR(IF(RIGHT(D10,1)="5",INDEX('Résidents à saisir - décompte'!$B$10:$B$137,MATCH(D10,'Résidents à saisir - décompte'!$C$10:$C$137,0)),INDEX('Résidents à saisir - décompte'!$B$10:$B$137,MATCH('Planning semaine (2)'!D10,'Résidents à saisir - décompte'!$D$10:$D$137,0))),"")</f>
        <v>0</v>
      </c>
      <c r="D10" s="237" t="str">
        <f>'Groupes par animateur'!C14</f>
        <v>GIR An</v>
      </c>
      <c r="F10" s="162"/>
      <c r="G10" s="163"/>
      <c r="H10" s="163"/>
      <c r="J10" s="162"/>
      <c r="K10" s="163"/>
      <c r="L10" s="163"/>
      <c r="N10" s="170"/>
      <c r="O10" s="171"/>
      <c r="P10" s="171"/>
      <c r="R10" s="170"/>
      <c r="S10" s="171"/>
      <c r="T10" s="171"/>
      <c r="V10" s="166"/>
      <c r="W10" s="167"/>
      <c r="X10" s="167"/>
    </row>
    <row r="11" spans="1:24" s="54" customFormat="1" ht="9.9499999999999993" customHeight="1" x14ac:dyDescent="0.2">
      <c r="A11" s="362"/>
      <c r="C11" s="237">
        <f>IFERROR(IF(RIGHT(D11,1)="5",INDEX('Résidents à saisir - décompte'!$B$10:$B$137,MATCH(D11,'Résidents à saisir - décompte'!$C$10:$C$137,0)),INDEX('Résidents à saisir - décompte'!$B$10:$B$137,MATCH('Planning semaine (2)'!D11,'Résidents à saisir - décompte'!$D$10:$D$137,0))),"")</f>
        <v>0</v>
      </c>
      <c r="D11" s="237" t="str">
        <f>'Groupes par animateur'!C15</f>
        <v>LEG Re</v>
      </c>
      <c r="F11" s="162"/>
      <c r="G11" s="163"/>
      <c r="H11" s="163"/>
      <c r="J11" s="162"/>
      <c r="K11" s="163"/>
      <c r="L11" s="163"/>
      <c r="N11" s="187" t="e">
        <f>#REF!</f>
        <v>#REF!</v>
      </c>
      <c r="O11" s="188">
        <f>'Groupes par animateur'!P$6</f>
        <v>0</v>
      </c>
      <c r="P11" s="189">
        <f>'Groupes par animateur'!P$7</f>
        <v>0</v>
      </c>
      <c r="R11" s="187" t="e">
        <f>#REF!</f>
        <v>#REF!</v>
      </c>
      <c r="S11" s="188">
        <f>'Groupes par animateur'!Q$6</f>
        <v>0</v>
      </c>
      <c r="T11" s="189">
        <f>'Groupes par animateur'!Q$7</f>
        <v>0</v>
      </c>
      <c r="V11" s="146"/>
      <c r="W11" s="147"/>
      <c r="X11" s="147"/>
    </row>
    <row r="12" spans="1:24" s="54" customFormat="1" ht="9.9499999999999993" customHeight="1" x14ac:dyDescent="0.2">
      <c r="A12" s="362"/>
      <c r="C12" s="237">
        <f>IFERROR(IF(RIGHT(D12,1)="5",INDEX('Résidents à saisir - décompte'!$B$10:$B$137,MATCH(D12,'Résidents à saisir - décompte'!$C$10:$C$137,0)),INDEX('Résidents à saisir - décompte'!$B$10:$B$137,MATCH('Planning semaine (2)'!D12,'Résidents à saisir - décompte'!$D$10:$D$137,0))),"")</f>
        <v>0</v>
      </c>
      <c r="D12" s="237" t="str">
        <f>'Groupes par animateur'!C16</f>
        <v>ROU Sy</v>
      </c>
      <c r="F12" s="162"/>
      <c r="G12" s="163"/>
      <c r="H12" s="163"/>
      <c r="J12" s="162"/>
      <c r="K12" s="163"/>
      <c r="L12" s="163"/>
      <c r="N12" s="162"/>
      <c r="O12" s="163"/>
      <c r="P12" s="163"/>
      <c r="R12" s="162"/>
      <c r="S12" s="163"/>
      <c r="T12" s="163"/>
      <c r="V12" s="166"/>
      <c r="W12" s="167"/>
      <c r="X12" s="167"/>
    </row>
    <row r="13" spans="1:24" s="54" customFormat="1" ht="9.9499999999999993" customHeight="1" x14ac:dyDescent="0.2">
      <c r="A13" s="362"/>
      <c r="C13" s="237" t="str">
        <f>IFERROR(IF(RIGHT(D13,1)="5",INDEX('Résidents à saisir - décompte'!$B$10:$B$137,MATCH(D13,'Résidents à saisir - décompte'!$C$10:$C$137,0)),INDEX('Résidents à saisir - décompte'!$B$10:$B$137,MATCH('Planning semaine (2)'!D13,'Résidents à saisir - décompte'!$D$10:$D$137,0))),"")</f>
        <v/>
      </c>
      <c r="D13" s="237">
        <f>'Groupes par animateur'!C17</f>
        <v>0</v>
      </c>
      <c r="F13" s="162"/>
      <c r="G13" s="163"/>
      <c r="H13" s="163"/>
      <c r="J13" s="162"/>
      <c r="K13" s="163"/>
      <c r="L13" s="163"/>
      <c r="N13" s="162"/>
      <c r="O13" s="163"/>
      <c r="P13" s="163"/>
      <c r="R13" s="162"/>
      <c r="S13" s="163"/>
      <c r="T13" s="163"/>
      <c r="V13" s="166"/>
      <c r="W13" s="167"/>
      <c r="X13" s="167"/>
    </row>
    <row r="14" spans="1:24" s="54" customFormat="1" ht="9.9499999999999993" customHeight="1" x14ac:dyDescent="0.2">
      <c r="A14" s="362"/>
      <c r="C14" s="237" t="str">
        <f>IFERROR(IF(RIGHT(D14,1)="5",INDEX('Résidents à saisir - décompte'!$B$10:$B$137,MATCH(D14,'Résidents à saisir - décompte'!$C$10:$C$137,0)),INDEX('Résidents à saisir - décompte'!$B$10:$B$137,MATCH('Planning semaine (2)'!D14,'Résidents à saisir - décompte'!$D$10:$D$137,0))),"")</f>
        <v/>
      </c>
      <c r="D14" s="237">
        <f>'Groupes par animateur'!C18</f>
        <v>0</v>
      </c>
      <c r="F14" s="162"/>
      <c r="G14" s="163"/>
      <c r="H14" s="163"/>
      <c r="J14" s="162"/>
      <c r="K14" s="163"/>
      <c r="L14" s="163"/>
      <c r="N14" s="162"/>
      <c r="O14" s="163"/>
      <c r="P14" s="163"/>
      <c r="R14" s="162"/>
      <c r="S14" s="163"/>
      <c r="T14" s="163"/>
      <c r="V14" s="166"/>
      <c r="W14" s="167"/>
      <c r="X14" s="167"/>
    </row>
    <row r="15" spans="1:24" s="54" customFormat="1" ht="9.9499999999999993" customHeight="1" x14ac:dyDescent="0.2">
      <c r="A15" s="362"/>
      <c r="C15" s="237" t="str">
        <f>IFERROR(IF(RIGHT(D15,1)="5",INDEX('Résidents à saisir - décompte'!$B$10:$B$137,MATCH(D15,'Résidents à saisir - décompte'!$C$10:$C$137,0)),INDEX('Résidents à saisir - décompte'!$B$10:$B$137,MATCH('Planning semaine (2)'!D15,'Résidents à saisir - décompte'!$D$10:$D$137,0))),"")</f>
        <v/>
      </c>
      <c r="D15" s="237">
        <f>'Groupes par animateur'!C19</f>
        <v>0</v>
      </c>
      <c r="F15" s="162"/>
      <c r="G15" s="163"/>
      <c r="H15" s="163"/>
      <c r="J15" s="162"/>
      <c r="K15" s="163"/>
      <c r="L15" s="163"/>
      <c r="N15" s="162"/>
      <c r="O15" s="163"/>
      <c r="P15" s="163"/>
      <c r="R15" s="162"/>
      <c r="S15" s="163"/>
      <c r="T15" s="163"/>
      <c r="V15" s="166"/>
      <c r="W15" s="167"/>
      <c r="X15" s="167"/>
    </row>
    <row r="16" spans="1:24" s="54" customFormat="1" ht="9.9499999999999993" customHeight="1" x14ac:dyDescent="0.2">
      <c r="A16" s="362"/>
      <c r="C16" s="237" t="str">
        <f>IFERROR(IF(RIGHT(D16,1)="5",INDEX('Résidents à saisir - décompte'!$B$10:$B$137,MATCH(D16,'Résidents à saisir - décompte'!$C$10:$C$137,0)),INDEX('Résidents à saisir - décompte'!$B$10:$B$137,MATCH('Planning semaine (2)'!D16,'Résidents à saisir - décompte'!$D$10:$D$137,0))),"")</f>
        <v/>
      </c>
      <c r="D16" s="237">
        <f>'Groupes par animateur'!C20</f>
        <v>0</v>
      </c>
      <c r="F16" s="170"/>
      <c r="G16" s="171"/>
      <c r="H16" s="171"/>
      <c r="J16" s="170"/>
      <c r="K16" s="171"/>
      <c r="L16" s="171"/>
      <c r="N16" s="162"/>
      <c r="O16" s="163"/>
      <c r="P16" s="163"/>
      <c r="R16" s="162"/>
      <c r="S16" s="163"/>
      <c r="T16" s="163"/>
      <c r="V16" s="166"/>
      <c r="W16" s="167"/>
      <c r="X16" s="167"/>
    </row>
    <row r="17" spans="1:24" s="54" customFormat="1" ht="12.95" customHeight="1" x14ac:dyDescent="0.2">
      <c r="A17" s="362"/>
      <c r="C17" s="187" t="e">
        <f>#REF!</f>
        <v>#REF!</v>
      </c>
      <c r="D17" s="188">
        <f>'Groupes par animateur'!M$6</f>
        <v>0</v>
      </c>
      <c r="F17" s="187" t="e">
        <f>#REF!</f>
        <v>#REF!</v>
      </c>
      <c r="G17" s="188">
        <f>'Groupes par animateur'!N$6</f>
        <v>0</v>
      </c>
      <c r="H17" s="189">
        <f>'Groupes par animateur'!N$7</f>
        <v>0</v>
      </c>
      <c r="J17" s="187" t="e">
        <f>#REF!</f>
        <v>#REF!</v>
      </c>
      <c r="K17" s="188">
        <f>'Groupes par animateur'!O$6</f>
        <v>0</v>
      </c>
      <c r="L17" s="189">
        <f>'Groupes par animateur'!O$7</f>
        <v>0</v>
      </c>
      <c r="N17" s="170"/>
      <c r="O17" s="171"/>
      <c r="P17" s="171"/>
      <c r="R17" s="170"/>
      <c r="S17" s="171"/>
      <c r="T17" s="171"/>
      <c r="V17" s="166"/>
      <c r="W17" s="167"/>
      <c r="X17" s="167"/>
    </row>
    <row r="18" spans="1:24" s="54" customFormat="1" ht="9.9499999999999993" customHeight="1" x14ac:dyDescent="0.2">
      <c r="A18" s="362"/>
      <c r="C18" s="162"/>
      <c r="D18" s="163"/>
      <c r="F18" s="162"/>
      <c r="G18" s="163"/>
      <c r="H18" s="163"/>
      <c r="J18" s="162"/>
      <c r="K18" s="163"/>
      <c r="L18" s="163"/>
      <c r="N18" s="42" t="e">
        <f>#REF!</f>
        <v>#REF!</v>
      </c>
      <c r="O18" s="128" t="e">
        <f>'Groupes par animateur'!#REF!</f>
        <v>#REF!</v>
      </c>
      <c r="P18" s="129" t="e">
        <f>'Groupes par animateur'!#REF!</f>
        <v>#REF!</v>
      </c>
      <c r="R18" s="42" t="e">
        <f>#REF!</f>
        <v>#REF!</v>
      </c>
      <c r="S18" s="128" t="e">
        <f>'Groupes par animateur'!#REF!</f>
        <v>#REF!</v>
      </c>
      <c r="T18" s="129" t="e">
        <f>'Groupes par animateur'!#REF!</f>
        <v>#REF!</v>
      </c>
      <c r="V18" s="146"/>
      <c r="W18" s="147"/>
      <c r="X18" s="147"/>
    </row>
    <row r="19" spans="1:24" s="54" customFormat="1" ht="9.9499999999999993" customHeight="1" x14ac:dyDescent="0.2">
      <c r="A19" s="362"/>
      <c r="C19" s="162"/>
      <c r="D19" s="163"/>
      <c r="F19" s="162"/>
      <c r="G19" s="163"/>
      <c r="H19" s="163"/>
      <c r="J19" s="162"/>
      <c r="K19" s="163"/>
      <c r="L19" s="163"/>
      <c r="N19" s="162"/>
      <c r="O19" s="163"/>
      <c r="P19" s="163"/>
      <c r="R19" s="162"/>
      <c r="S19" s="163"/>
      <c r="T19" s="163"/>
      <c r="V19" s="166"/>
      <c r="W19" s="167"/>
      <c r="X19" s="167"/>
    </row>
    <row r="20" spans="1:24" s="54" customFormat="1" ht="9.9499999999999993" customHeight="1" x14ac:dyDescent="0.2">
      <c r="A20" s="362"/>
      <c r="C20" s="162"/>
      <c r="D20" s="163"/>
      <c r="F20" s="162"/>
      <c r="G20" s="163"/>
      <c r="H20" s="163"/>
      <c r="J20" s="162"/>
      <c r="K20" s="163"/>
      <c r="L20" s="163"/>
      <c r="N20" s="162"/>
      <c r="O20" s="163"/>
      <c r="P20" s="163"/>
      <c r="R20" s="162"/>
      <c r="S20" s="163"/>
      <c r="T20" s="163"/>
      <c r="V20" s="166"/>
      <c r="W20" s="167"/>
      <c r="X20" s="167"/>
    </row>
    <row r="21" spans="1:24" s="54" customFormat="1" ht="9.9499999999999993" customHeight="1" x14ac:dyDescent="0.2">
      <c r="A21" s="362"/>
      <c r="C21" s="162"/>
      <c r="D21" s="163"/>
      <c r="F21" s="162"/>
      <c r="G21" s="163"/>
      <c r="H21" s="163"/>
      <c r="J21" s="162"/>
      <c r="K21" s="163"/>
      <c r="L21" s="163"/>
      <c r="N21" s="162"/>
      <c r="O21" s="163"/>
      <c r="P21" s="163"/>
      <c r="R21" s="162"/>
      <c r="S21" s="163"/>
      <c r="T21" s="163"/>
      <c r="V21" s="166"/>
      <c r="W21" s="167"/>
      <c r="X21" s="167"/>
    </row>
    <row r="22" spans="1:24" s="54" customFormat="1" ht="9.9499999999999993" customHeight="1" x14ac:dyDescent="0.2">
      <c r="A22" s="362"/>
      <c r="C22" s="162"/>
      <c r="D22" s="163"/>
      <c r="F22" s="162"/>
      <c r="G22" s="163"/>
      <c r="H22" s="163"/>
      <c r="J22" s="162"/>
      <c r="K22" s="163"/>
      <c r="L22" s="163"/>
      <c r="N22" s="162"/>
      <c r="O22" s="163"/>
      <c r="P22" s="163"/>
      <c r="R22" s="162"/>
      <c r="S22" s="163"/>
      <c r="T22" s="163"/>
      <c r="V22" s="166"/>
      <c r="W22" s="167"/>
      <c r="X22" s="167"/>
    </row>
    <row r="23" spans="1:24" s="54" customFormat="1" ht="9.9499999999999993" customHeight="1" x14ac:dyDescent="0.2">
      <c r="A23" s="362"/>
      <c r="C23" s="162"/>
      <c r="D23" s="163"/>
      <c r="F23" s="162"/>
      <c r="G23" s="163"/>
      <c r="H23" s="163"/>
      <c r="J23" s="162"/>
      <c r="K23" s="163"/>
      <c r="L23" s="163"/>
      <c r="N23" s="162"/>
      <c r="O23" s="163"/>
      <c r="P23" s="163"/>
      <c r="R23" s="162"/>
      <c r="S23" s="163"/>
      <c r="T23" s="163"/>
      <c r="V23" s="166"/>
      <c r="W23" s="167"/>
      <c r="X23" s="167"/>
    </row>
    <row r="24" spans="1:24" s="54" customFormat="1" ht="9.9499999999999993" customHeight="1" x14ac:dyDescent="0.2">
      <c r="A24" s="362"/>
      <c r="C24" s="162"/>
      <c r="D24" s="163"/>
      <c r="F24" s="162"/>
      <c r="G24" s="163"/>
      <c r="H24" s="163"/>
      <c r="J24" s="162"/>
      <c r="K24" s="163"/>
      <c r="L24" s="163"/>
      <c r="N24" s="170"/>
      <c r="O24" s="171"/>
      <c r="P24" s="171"/>
      <c r="R24" s="170"/>
      <c r="S24" s="171"/>
      <c r="T24" s="171"/>
      <c r="V24" s="166"/>
      <c r="W24" s="167"/>
      <c r="X24" s="167"/>
    </row>
    <row r="25" spans="1:24" s="54" customFormat="1" ht="9.9499999999999993" customHeight="1" x14ac:dyDescent="0.2">
      <c r="A25" s="362"/>
      <c r="C25" s="162"/>
      <c r="D25" s="163"/>
      <c r="F25" s="162"/>
      <c r="G25" s="163"/>
      <c r="H25" s="163"/>
      <c r="J25" s="162"/>
      <c r="K25" s="163"/>
      <c r="L25" s="163"/>
      <c r="N25" s="45" t="e">
        <f>#REF!</f>
        <v>#REF!</v>
      </c>
      <c r="O25" s="130" t="e">
        <f>'Groupes par animateur'!#REF!</f>
        <v>#REF!</v>
      </c>
      <c r="P25" s="131" t="e">
        <f>'Groupes par animateur'!#REF!</f>
        <v>#REF!</v>
      </c>
      <c r="R25" s="45" t="e">
        <f>#REF!</f>
        <v>#REF!</v>
      </c>
      <c r="S25" s="130" t="e">
        <f>'Groupes par animateur'!#REF!</f>
        <v>#REF!</v>
      </c>
      <c r="T25" s="131" t="e">
        <f>'Groupes par animateur'!#REF!</f>
        <v>#REF!</v>
      </c>
      <c r="V25" s="146"/>
      <c r="W25" s="147"/>
      <c r="X25" s="147"/>
    </row>
    <row r="26" spans="1:24" s="54" customFormat="1" ht="9.9499999999999993" customHeight="1" x14ac:dyDescent="0.2">
      <c r="A26" s="362"/>
      <c r="C26" s="162"/>
      <c r="D26" s="163"/>
      <c r="F26" s="162"/>
      <c r="G26" s="163"/>
      <c r="H26" s="163"/>
      <c r="J26" s="162"/>
      <c r="K26" s="163"/>
      <c r="L26" s="163"/>
      <c r="N26" s="162"/>
      <c r="O26" s="163"/>
      <c r="P26" s="163"/>
      <c r="R26" s="162"/>
      <c r="S26" s="163"/>
      <c r="T26" s="163"/>
      <c r="V26" s="166"/>
      <c r="W26" s="167"/>
      <c r="X26" s="167"/>
    </row>
    <row r="27" spans="1:24" s="54" customFormat="1" ht="9.9499999999999993" customHeight="1" x14ac:dyDescent="0.2">
      <c r="A27" s="362"/>
      <c r="C27" s="162"/>
      <c r="D27" s="163"/>
      <c r="F27" s="162"/>
      <c r="G27" s="163"/>
      <c r="H27" s="163"/>
      <c r="J27" s="162"/>
      <c r="K27" s="163"/>
      <c r="L27" s="163"/>
      <c r="N27" s="162"/>
      <c r="O27" s="163"/>
      <c r="P27" s="163"/>
      <c r="R27" s="162"/>
      <c r="S27" s="163"/>
      <c r="T27" s="163"/>
      <c r="V27" s="166"/>
      <c r="W27" s="167"/>
      <c r="X27" s="167"/>
    </row>
    <row r="28" spans="1:24" s="54" customFormat="1" ht="9.9499999999999993" customHeight="1" x14ac:dyDescent="0.2">
      <c r="A28" s="362"/>
      <c r="C28" s="170"/>
      <c r="D28" s="171"/>
      <c r="F28" s="170"/>
      <c r="G28" s="171"/>
      <c r="H28" s="171"/>
      <c r="J28" s="170"/>
      <c r="K28" s="171"/>
      <c r="L28" s="171"/>
      <c r="N28" s="162"/>
      <c r="O28" s="163"/>
      <c r="P28" s="163"/>
      <c r="R28" s="162"/>
      <c r="S28" s="163"/>
      <c r="T28" s="163"/>
      <c r="V28" s="166"/>
      <c r="W28" s="167"/>
      <c r="X28" s="167"/>
    </row>
    <row r="29" spans="1:24" s="54" customFormat="1" ht="12.95" customHeight="1" x14ac:dyDescent="0.2">
      <c r="A29" s="362"/>
      <c r="C29" s="42" t="e">
        <f>#REF!</f>
        <v>#REF!</v>
      </c>
      <c r="D29" s="128" t="e">
        <f>'Groupes par animateur'!#REF!</f>
        <v>#REF!</v>
      </c>
      <c r="F29" s="42" t="e">
        <f>#REF!</f>
        <v>#REF!</v>
      </c>
      <c r="G29" s="128" t="e">
        <f>'Groupes par animateur'!#REF!</f>
        <v>#REF!</v>
      </c>
      <c r="H29" s="129" t="e">
        <f>'Groupes par animateur'!#REF!</f>
        <v>#REF!</v>
      </c>
      <c r="J29" s="42" t="e">
        <f>#REF!</f>
        <v>#REF!</v>
      </c>
      <c r="K29" s="128" t="e">
        <f>'Groupes par animateur'!#REF!</f>
        <v>#REF!</v>
      </c>
      <c r="L29" s="129" t="e">
        <f>'Groupes par animateur'!#REF!</f>
        <v>#REF!</v>
      </c>
      <c r="N29" s="162"/>
      <c r="O29" s="163"/>
      <c r="P29" s="163"/>
      <c r="R29" s="162"/>
      <c r="S29" s="163"/>
      <c r="T29" s="163"/>
      <c r="V29" s="166"/>
      <c r="W29" s="167"/>
      <c r="X29" s="167"/>
    </row>
    <row r="30" spans="1:24" s="54" customFormat="1" ht="9.9499999999999993" customHeight="1" x14ac:dyDescent="0.2">
      <c r="A30" s="362"/>
      <c r="C30" s="162"/>
      <c r="D30" s="163"/>
      <c r="F30" s="162"/>
      <c r="G30" s="163"/>
      <c r="H30" s="163"/>
      <c r="J30" s="162"/>
      <c r="K30" s="163"/>
      <c r="L30" s="163"/>
      <c r="N30" s="162"/>
      <c r="O30" s="163"/>
      <c r="P30" s="163"/>
      <c r="R30" s="162"/>
      <c r="S30" s="163"/>
      <c r="T30" s="163"/>
      <c r="V30" s="166"/>
      <c r="W30" s="167"/>
      <c r="X30" s="167"/>
    </row>
    <row r="31" spans="1:24" s="54" customFormat="1" ht="9.9499999999999993" customHeight="1" x14ac:dyDescent="0.2">
      <c r="A31" s="362"/>
      <c r="C31" s="162"/>
      <c r="D31" s="163"/>
      <c r="F31" s="162"/>
      <c r="G31" s="163"/>
      <c r="H31" s="163"/>
      <c r="J31" s="162"/>
      <c r="K31" s="163"/>
      <c r="L31" s="163"/>
      <c r="N31" s="170"/>
      <c r="O31" s="171"/>
      <c r="P31" s="171"/>
      <c r="R31" s="170"/>
      <c r="S31" s="171"/>
      <c r="T31" s="171"/>
      <c r="V31" s="166"/>
      <c r="W31" s="167"/>
      <c r="X31" s="167"/>
    </row>
    <row r="32" spans="1:24" s="54" customFormat="1" ht="9.9499999999999993" customHeight="1" x14ac:dyDescent="0.2">
      <c r="A32" s="362"/>
      <c r="C32" s="162"/>
      <c r="D32" s="163"/>
      <c r="F32" s="162"/>
      <c r="G32" s="163"/>
      <c r="H32" s="163"/>
      <c r="J32" s="162"/>
      <c r="K32" s="163"/>
      <c r="L32" s="163"/>
      <c r="N32" s="48" t="e">
        <f>#REF!</f>
        <v>#REF!</v>
      </c>
      <c r="O32" s="132" t="e">
        <f>'Groupes par animateur'!#REF!</f>
        <v>#REF!</v>
      </c>
      <c r="P32" s="133" t="e">
        <f>'Groupes par animateur'!#REF!</f>
        <v>#REF!</v>
      </c>
      <c r="R32" s="48" t="e">
        <f>#REF!</f>
        <v>#REF!</v>
      </c>
      <c r="S32" s="132" t="e">
        <f>'Groupes par animateur'!#REF!</f>
        <v>#REF!</v>
      </c>
      <c r="T32" s="133" t="e">
        <f>'Groupes par animateur'!#REF!</f>
        <v>#REF!</v>
      </c>
      <c r="V32" s="146"/>
      <c r="W32" s="147"/>
      <c r="X32" s="147"/>
    </row>
    <row r="33" spans="1:24" s="54" customFormat="1" ht="9.9499999999999993" customHeight="1" x14ac:dyDescent="0.2">
      <c r="A33" s="362"/>
      <c r="C33" s="162"/>
      <c r="D33" s="163"/>
      <c r="F33" s="162"/>
      <c r="G33" s="163"/>
      <c r="H33" s="163"/>
      <c r="J33" s="162"/>
      <c r="K33" s="163"/>
      <c r="L33" s="163"/>
      <c r="N33" s="162"/>
      <c r="O33" s="163"/>
      <c r="P33" s="163"/>
      <c r="R33" s="162"/>
      <c r="S33" s="163"/>
      <c r="T33" s="163"/>
      <c r="V33" s="166"/>
      <c r="W33" s="167"/>
      <c r="X33" s="167"/>
    </row>
    <row r="34" spans="1:24" s="54" customFormat="1" ht="9.9499999999999993" customHeight="1" x14ac:dyDescent="0.2">
      <c r="A34" s="362"/>
      <c r="C34" s="162"/>
      <c r="D34" s="163"/>
      <c r="F34" s="162"/>
      <c r="G34" s="163"/>
      <c r="H34" s="163"/>
      <c r="J34" s="162"/>
      <c r="K34" s="163"/>
      <c r="L34" s="163"/>
      <c r="N34" s="162"/>
      <c r="O34" s="163"/>
      <c r="P34" s="163"/>
      <c r="R34" s="162"/>
      <c r="S34" s="163"/>
      <c r="T34" s="163"/>
      <c r="V34" s="166"/>
      <c r="W34" s="167"/>
      <c r="X34" s="167"/>
    </row>
    <row r="35" spans="1:24" s="54" customFormat="1" ht="9.9499999999999993" customHeight="1" x14ac:dyDescent="0.2">
      <c r="A35" s="362"/>
      <c r="C35" s="170"/>
      <c r="D35" s="171"/>
      <c r="F35" s="170"/>
      <c r="G35" s="171"/>
      <c r="H35" s="171"/>
      <c r="J35" s="170"/>
      <c r="K35" s="171"/>
      <c r="L35" s="171"/>
      <c r="N35" s="162"/>
      <c r="O35" s="163"/>
      <c r="P35" s="163"/>
      <c r="R35" s="162"/>
      <c r="S35" s="163"/>
      <c r="T35" s="163"/>
      <c r="V35" s="166"/>
      <c r="W35" s="167"/>
      <c r="X35" s="167"/>
    </row>
    <row r="36" spans="1:24" s="54" customFormat="1" ht="12.95" customHeight="1" x14ac:dyDescent="0.2">
      <c r="A36" s="362"/>
      <c r="C36" s="45" t="e">
        <f>#REF!</f>
        <v>#REF!</v>
      </c>
      <c r="D36" s="130" t="e">
        <f>'Groupes par animateur'!#REF!</f>
        <v>#REF!</v>
      </c>
      <c r="F36" s="45" t="e">
        <f>#REF!</f>
        <v>#REF!</v>
      </c>
      <c r="G36" s="130" t="e">
        <f>'Groupes par animateur'!#REF!</f>
        <v>#REF!</v>
      </c>
      <c r="H36" s="131" t="e">
        <f>'Groupes par animateur'!#REF!</f>
        <v>#REF!</v>
      </c>
      <c r="J36" s="45" t="e">
        <f>#REF!</f>
        <v>#REF!</v>
      </c>
      <c r="K36" s="130" t="e">
        <f>'Groupes par animateur'!#REF!</f>
        <v>#REF!</v>
      </c>
      <c r="L36" s="131" t="e">
        <f>'Groupes par animateur'!#REF!</f>
        <v>#REF!</v>
      </c>
      <c r="N36" s="162"/>
      <c r="O36" s="163"/>
      <c r="P36" s="163"/>
      <c r="R36" s="162"/>
      <c r="S36" s="163"/>
      <c r="T36" s="163"/>
      <c r="V36" s="166"/>
      <c r="W36" s="167"/>
      <c r="X36" s="167"/>
    </row>
    <row r="37" spans="1:24" s="54" customFormat="1" ht="9.9499999999999993" customHeight="1" x14ac:dyDescent="0.2">
      <c r="A37" s="362"/>
      <c r="C37" s="162"/>
      <c r="D37" s="163"/>
      <c r="F37" s="162"/>
      <c r="G37" s="163"/>
      <c r="H37" s="163"/>
      <c r="J37" s="162"/>
      <c r="K37" s="163"/>
      <c r="L37" s="163"/>
      <c r="N37" s="162"/>
      <c r="O37" s="163"/>
      <c r="P37" s="163"/>
      <c r="R37" s="162"/>
      <c r="S37" s="163"/>
      <c r="T37" s="163"/>
      <c r="V37" s="166"/>
      <c r="W37" s="167"/>
      <c r="X37" s="167"/>
    </row>
    <row r="38" spans="1:24" s="54" customFormat="1" ht="9.9499999999999993" customHeight="1" x14ac:dyDescent="0.2">
      <c r="A38" s="362"/>
      <c r="C38" s="162"/>
      <c r="D38" s="163"/>
      <c r="F38" s="162"/>
      <c r="G38" s="163"/>
      <c r="H38" s="163"/>
      <c r="J38" s="162"/>
      <c r="K38" s="163"/>
      <c r="L38" s="163"/>
      <c r="N38" s="170"/>
      <c r="O38" s="171"/>
      <c r="P38" s="171"/>
      <c r="R38" s="170"/>
      <c r="S38" s="171"/>
      <c r="T38" s="171"/>
      <c r="V38" s="166"/>
      <c r="W38" s="167"/>
      <c r="X38" s="167"/>
    </row>
    <row r="39" spans="1:24" s="54" customFormat="1" ht="9.9499999999999993" customHeight="1" x14ac:dyDescent="0.2">
      <c r="A39" s="362"/>
      <c r="C39" s="162"/>
      <c r="D39" s="163"/>
      <c r="F39" s="162"/>
      <c r="G39" s="163"/>
      <c r="H39" s="163"/>
      <c r="J39" s="162"/>
      <c r="K39" s="163"/>
      <c r="L39" s="163"/>
      <c r="N39" s="51" t="e">
        <f>#REF!</f>
        <v>#REF!</v>
      </c>
      <c r="O39" s="134" t="e">
        <f>'Groupes par animateur'!#REF!</f>
        <v>#REF!</v>
      </c>
      <c r="P39" s="135" t="e">
        <f>'Groupes par animateur'!#REF!</f>
        <v>#REF!</v>
      </c>
      <c r="R39" s="51" t="e">
        <f>#REF!</f>
        <v>#REF!</v>
      </c>
      <c r="S39" s="134" t="e">
        <f>'Groupes par animateur'!#REF!</f>
        <v>#REF!</v>
      </c>
      <c r="T39" s="135" t="e">
        <f>'Groupes par animateur'!#REF!</f>
        <v>#REF!</v>
      </c>
      <c r="V39" s="146"/>
      <c r="W39" s="147"/>
      <c r="X39" s="147"/>
    </row>
    <row r="40" spans="1:24" s="54" customFormat="1" ht="9.9499999999999993" customHeight="1" x14ac:dyDescent="0.2">
      <c r="A40" s="362"/>
      <c r="C40" s="162"/>
      <c r="D40" s="163"/>
      <c r="F40" s="162"/>
      <c r="G40" s="163"/>
      <c r="H40" s="163"/>
      <c r="J40" s="162"/>
      <c r="K40" s="163"/>
      <c r="L40" s="163"/>
      <c r="N40" s="162"/>
      <c r="O40" s="163"/>
      <c r="P40" s="163"/>
      <c r="R40" s="162"/>
      <c r="S40" s="163"/>
      <c r="T40" s="163"/>
      <c r="V40" s="166"/>
      <c r="W40" s="167"/>
      <c r="X40" s="167"/>
    </row>
    <row r="41" spans="1:24" s="54" customFormat="1" ht="9.9499999999999993" customHeight="1" x14ac:dyDescent="0.2">
      <c r="A41" s="362"/>
      <c r="C41" s="162"/>
      <c r="D41" s="163"/>
      <c r="F41" s="162"/>
      <c r="G41" s="163"/>
      <c r="H41" s="163"/>
      <c r="J41" s="162"/>
      <c r="K41" s="163"/>
      <c r="L41" s="163"/>
      <c r="N41" s="162"/>
      <c r="O41" s="163"/>
      <c r="P41" s="163"/>
      <c r="R41" s="162"/>
      <c r="S41" s="163"/>
      <c r="T41" s="163"/>
      <c r="V41" s="166"/>
      <c r="W41" s="167"/>
      <c r="X41" s="167"/>
    </row>
    <row r="42" spans="1:24" s="54" customFormat="1" ht="9.9499999999999993" customHeight="1" x14ac:dyDescent="0.2">
      <c r="A42" s="362"/>
      <c r="C42" s="170"/>
      <c r="D42" s="171"/>
      <c r="F42" s="170"/>
      <c r="G42" s="171"/>
      <c r="H42" s="171"/>
      <c r="J42" s="170"/>
      <c r="K42" s="171"/>
      <c r="L42" s="171"/>
      <c r="N42" s="162"/>
      <c r="O42" s="163"/>
      <c r="P42" s="163"/>
      <c r="R42" s="162"/>
      <c r="S42" s="163"/>
      <c r="T42" s="163"/>
      <c r="V42" s="166"/>
      <c r="W42" s="167"/>
      <c r="X42" s="167"/>
    </row>
    <row r="43" spans="1:24" s="54" customFormat="1" ht="12.95" customHeight="1" x14ac:dyDescent="0.2">
      <c r="A43" s="362"/>
      <c r="C43" s="48" t="e">
        <f>#REF!</f>
        <v>#REF!</v>
      </c>
      <c r="D43" s="132" t="e">
        <f>'Groupes par animateur'!#REF!</f>
        <v>#REF!</v>
      </c>
      <c r="F43" s="48" t="e">
        <f>#REF!</f>
        <v>#REF!</v>
      </c>
      <c r="G43" s="132" t="e">
        <f>'Groupes par animateur'!#REF!</f>
        <v>#REF!</v>
      </c>
      <c r="H43" s="133" t="e">
        <f>'Groupes par animateur'!#REF!</f>
        <v>#REF!</v>
      </c>
      <c r="J43" s="48" t="e">
        <f>#REF!</f>
        <v>#REF!</v>
      </c>
      <c r="K43" s="132" t="e">
        <f>'Groupes par animateur'!#REF!</f>
        <v>#REF!</v>
      </c>
      <c r="L43" s="133" t="e">
        <f>'Groupes par animateur'!#REF!</f>
        <v>#REF!</v>
      </c>
      <c r="N43" s="162"/>
      <c r="O43" s="163"/>
      <c r="P43" s="163"/>
      <c r="R43" s="162"/>
      <c r="S43" s="163"/>
      <c r="T43" s="163"/>
      <c r="V43" s="166"/>
      <c r="W43" s="167"/>
      <c r="X43" s="167"/>
    </row>
    <row r="44" spans="1:24" s="54" customFormat="1" ht="9.9499999999999993" customHeight="1" x14ac:dyDescent="0.2">
      <c r="A44" s="362"/>
      <c r="C44" s="162"/>
      <c r="D44" s="163"/>
      <c r="F44" s="162"/>
      <c r="G44" s="163"/>
      <c r="H44" s="163"/>
      <c r="J44" s="162"/>
      <c r="K44" s="163"/>
      <c r="L44" s="163"/>
      <c r="N44" s="162"/>
      <c r="O44" s="163"/>
      <c r="P44" s="163"/>
      <c r="R44" s="162"/>
      <c r="S44" s="163"/>
      <c r="T44" s="163"/>
      <c r="V44" s="166"/>
      <c r="W44" s="167"/>
      <c r="X44" s="167"/>
    </row>
    <row r="45" spans="1:24" s="54" customFormat="1" ht="9.9499999999999993" customHeight="1" x14ac:dyDescent="0.2">
      <c r="A45" s="362"/>
      <c r="C45" s="162"/>
      <c r="D45" s="163"/>
      <c r="F45" s="162"/>
      <c r="G45" s="163"/>
      <c r="H45" s="163"/>
      <c r="J45" s="162"/>
      <c r="K45" s="163"/>
      <c r="L45" s="163"/>
      <c r="N45" s="170"/>
      <c r="O45" s="171"/>
      <c r="P45" s="171"/>
      <c r="R45" s="170"/>
      <c r="S45" s="171"/>
      <c r="T45" s="171"/>
      <c r="V45" s="166"/>
      <c r="W45" s="167"/>
      <c r="X45" s="167"/>
    </row>
    <row r="46" spans="1:24" s="54" customFormat="1" ht="9.9499999999999993" customHeight="1" x14ac:dyDescent="0.2">
      <c r="A46" s="362"/>
      <c r="C46" s="162"/>
      <c r="D46" s="163"/>
      <c r="F46" s="162"/>
      <c r="G46" s="163"/>
      <c r="H46" s="163"/>
      <c r="J46" s="162"/>
      <c r="K46" s="163"/>
      <c r="L46" s="163"/>
      <c r="N46" s="136" t="e">
        <f>#REF!</f>
        <v>#REF!</v>
      </c>
      <c r="O46" s="137" t="e">
        <f>'Groupes par animateur'!#REF!</f>
        <v>#REF!</v>
      </c>
      <c r="P46" s="138" t="e">
        <f>'Groupes par animateur'!#REF!</f>
        <v>#REF!</v>
      </c>
      <c r="R46" s="136" t="e">
        <f>#REF!</f>
        <v>#REF!</v>
      </c>
      <c r="S46" s="137" t="e">
        <f>'Groupes par animateur'!#REF!</f>
        <v>#REF!</v>
      </c>
      <c r="T46" s="138" t="e">
        <f>'Groupes par animateur'!#REF!</f>
        <v>#REF!</v>
      </c>
      <c r="V46" s="146"/>
      <c r="W46" s="147"/>
      <c r="X46" s="147"/>
    </row>
    <row r="47" spans="1:24" s="54" customFormat="1" ht="9.9499999999999993" customHeight="1" x14ac:dyDescent="0.2">
      <c r="A47" s="362"/>
      <c r="C47" s="162"/>
      <c r="D47" s="163"/>
      <c r="F47" s="162"/>
      <c r="G47" s="163"/>
      <c r="H47" s="163"/>
      <c r="J47" s="162"/>
      <c r="K47" s="163"/>
      <c r="L47" s="163"/>
      <c r="N47" s="162"/>
      <c r="O47" s="163"/>
      <c r="P47" s="163"/>
      <c r="R47" s="162"/>
      <c r="S47" s="163"/>
      <c r="T47" s="163"/>
      <c r="V47" s="166"/>
      <c r="W47" s="167"/>
      <c r="X47" s="167"/>
    </row>
    <row r="48" spans="1:24" s="54" customFormat="1" ht="9.9499999999999993" customHeight="1" x14ac:dyDescent="0.2">
      <c r="A48" s="362"/>
      <c r="C48" s="162"/>
      <c r="D48" s="163"/>
      <c r="F48" s="162"/>
      <c r="G48" s="163"/>
      <c r="H48" s="163"/>
      <c r="J48" s="162"/>
      <c r="K48" s="163"/>
      <c r="L48" s="163"/>
      <c r="N48" s="162"/>
      <c r="O48" s="163"/>
      <c r="P48" s="163"/>
      <c r="R48" s="162"/>
      <c r="S48" s="163"/>
      <c r="T48" s="163"/>
      <c r="V48" s="166"/>
      <c r="W48" s="167"/>
      <c r="X48" s="167"/>
    </row>
    <row r="49" spans="1:24" s="54" customFormat="1" ht="9.9499999999999993" customHeight="1" x14ac:dyDescent="0.2">
      <c r="A49" s="362"/>
      <c r="C49" s="170"/>
      <c r="D49" s="171"/>
      <c r="F49" s="170"/>
      <c r="G49" s="171"/>
      <c r="H49" s="171"/>
      <c r="J49" s="170"/>
      <c r="K49" s="171"/>
      <c r="L49" s="171"/>
      <c r="N49" s="162"/>
      <c r="O49" s="163"/>
      <c r="P49" s="163"/>
      <c r="R49" s="162"/>
      <c r="S49" s="163"/>
      <c r="T49" s="163"/>
      <c r="V49" s="166"/>
      <c r="W49" s="167"/>
      <c r="X49" s="167"/>
    </row>
    <row r="50" spans="1:24" s="54" customFormat="1" ht="12.95" customHeight="1" x14ac:dyDescent="0.2">
      <c r="A50" s="362"/>
      <c r="C50" s="51" t="e">
        <f>#REF!</f>
        <v>#REF!</v>
      </c>
      <c r="D50" s="134" t="e">
        <f>'Groupes par animateur'!#REF!</f>
        <v>#REF!</v>
      </c>
      <c r="F50" s="51" t="e">
        <f>#REF!</f>
        <v>#REF!</v>
      </c>
      <c r="G50" s="134" t="e">
        <f>'Groupes par animateur'!#REF!</f>
        <v>#REF!</v>
      </c>
      <c r="H50" s="135" t="e">
        <f>'Groupes par animateur'!#REF!</f>
        <v>#REF!</v>
      </c>
      <c r="J50" s="51" t="e">
        <f>#REF!</f>
        <v>#REF!</v>
      </c>
      <c r="K50" s="134" t="e">
        <f>'Groupes par animateur'!#REF!</f>
        <v>#REF!</v>
      </c>
      <c r="L50" s="135" t="e">
        <f>'Groupes par animateur'!#REF!</f>
        <v>#REF!</v>
      </c>
      <c r="N50" s="162"/>
      <c r="O50" s="163"/>
      <c r="P50" s="163"/>
      <c r="R50" s="162"/>
      <c r="S50" s="163"/>
      <c r="T50" s="163"/>
      <c r="V50" s="166"/>
      <c r="W50" s="167"/>
      <c r="X50" s="167"/>
    </row>
    <row r="51" spans="1:24" s="54" customFormat="1" ht="9.9499999999999993" customHeight="1" x14ac:dyDescent="0.2">
      <c r="A51" s="362"/>
      <c r="C51" s="162"/>
      <c r="D51" s="163"/>
      <c r="F51" s="162"/>
      <c r="G51" s="163"/>
      <c r="H51" s="163"/>
      <c r="J51" s="162"/>
      <c r="K51" s="163"/>
      <c r="L51" s="163"/>
      <c r="N51" s="162"/>
      <c r="O51" s="163"/>
      <c r="P51" s="163"/>
      <c r="R51" s="162"/>
      <c r="S51" s="163"/>
      <c r="T51" s="163"/>
      <c r="V51" s="166"/>
      <c r="W51" s="167"/>
      <c r="X51" s="167"/>
    </row>
    <row r="52" spans="1:24" s="54" customFormat="1" ht="9.9499999999999993" customHeight="1" x14ac:dyDescent="0.2">
      <c r="A52" s="362"/>
      <c r="C52" s="162"/>
      <c r="D52" s="163"/>
      <c r="F52" s="162"/>
      <c r="G52" s="163"/>
      <c r="H52" s="163"/>
      <c r="J52" s="162"/>
      <c r="K52" s="163"/>
      <c r="L52" s="163"/>
      <c r="N52" s="170"/>
      <c r="O52" s="171"/>
      <c r="P52" s="171"/>
      <c r="R52" s="170"/>
      <c r="S52" s="171"/>
      <c r="T52" s="171"/>
      <c r="V52" s="166"/>
      <c r="W52" s="167"/>
      <c r="X52" s="167"/>
    </row>
    <row r="53" spans="1:24" s="54" customFormat="1" ht="9.9499999999999993" customHeight="1" x14ac:dyDescent="0.2">
      <c r="A53" s="362"/>
      <c r="C53" s="162"/>
      <c r="D53" s="163"/>
      <c r="F53" s="162"/>
      <c r="G53" s="163"/>
      <c r="H53" s="163"/>
      <c r="J53" s="162"/>
      <c r="K53" s="163"/>
      <c r="L53" s="163"/>
      <c r="N53" s="55" t="e">
        <f>#REF!</f>
        <v>#REF!</v>
      </c>
      <c r="O53" s="141" t="e">
        <f>'Groupes par animateur'!#REF!</f>
        <v>#REF!</v>
      </c>
      <c r="P53" s="142" t="e">
        <f>'Groupes par animateur'!#REF!</f>
        <v>#REF!</v>
      </c>
      <c r="R53" s="55" t="e">
        <f>#REF!</f>
        <v>#REF!</v>
      </c>
      <c r="S53" s="141" t="e">
        <f>'Groupes par animateur'!#REF!</f>
        <v>#REF!</v>
      </c>
      <c r="T53" s="142" t="e">
        <f>'Groupes par animateur'!#REF!</f>
        <v>#REF!</v>
      </c>
      <c r="V53" s="146"/>
      <c r="W53" s="147"/>
      <c r="X53" s="147"/>
    </row>
    <row r="54" spans="1:24" s="54" customFormat="1" ht="9.9499999999999993" customHeight="1" x14ac:dyDescent="0.2">
      <c r="A54" s="362"/>
      <c r="C54" s="162"/>
      <c r="D54" s="163"/>
      <c r="F54" s="162"/>
      <c r="G54" s="163"/>
      <c r="H54" s="163"/>
      <c r="J54" s="162"/>
      <c r="K54" s="163"/>
      <c r="L54" s="163"/>
      <c r="N54" s="162"/>
      <c r="O54" s="163"/>
      <c r="P54" s="163"/>
      <c r="R54" s="162"/>
      <c r="S54" s="163"/>
      <c r="T54" s="163"/>
      <c r="V54" s="166"/>
      <c r="W54" s="167"/>
      <c r="X54" s="167"/>
    </row>
    <row r="55" spans="1:24" s="54" customFormat="1" ht="9.9499999999999993" customHeight="1" x14ac:dyDescent="0.2">
      <c r="A55" s="362"/>
      <c r="C55" s="162"/>
      <c r="D55" s="163"/>
      <c r="F55" s="162"/>
      <c r="G55" s="163"/>
      <c r="H55" s="163"/>
      <c r="J55" s="162"/>
      <c r="K55" s="163"/>
      <c r="L55" s="163"/>
      <c r="N55" s="162"/>
      <c r="O55" s="163"/>
      <c r="P55" s="163"/>
      <c r="R55" s="162"/>
      <c r="S55" s="163"/>
      <c r="T55" s="163"/>
      <c r="V55" s="166"/>
      <c r="W55" s="167"/>
      <c r="X55" s="167"/>
    </row>
    <row r="56" spans="1:24" s="54" customFormat="1" ht="9.9499999999999993" customHeight="1" x14ac:dyDescent="0.2">
      <c r="A56" s="362"/>
      <c r="C56" s="170"/>
      <c r="D56" s="171"/>
      <c r="F56" s="170"/>
      <c r="G56" s="171"/>
      <c r="H56" s="171"/>
      <c r="J56" s="170"/>
      <c r="K56" s="171"/>
      <c r="L56" s="171"/>
      <c r="N56" s="162"/>
      <c r="O56" s="163"/>
      <c r="P56" s="163"/>
      <c r="R56" s="162"/>
      <c r="S56" s="163"/>
      <c r="T56" s="163"/>
      <c r="V56" s="166"/>
      <c r="W56" s="167"/>
      <c r="X56" s="167"/>
    </row>
    <row r="57" spans="1:24" s="54" customFormat="1" ht="12.95" customHeight="1" x14ac:dyDescent="0.2">
      <c r="A57" s="362"/>
      <c r="C57" s="136" t="e">
        <f>#REF!</f>
        <v>#REF!</v>
      </c>
      <c r="D57" s="137" t="e">
        <f>'Groupes par animateur'!#REF!</f>
        <v>#REF!</v>
      </c>
      <c r="F57" s="136" t="e">
        <f>#REF!</f>
        <v>#REF!</v>
      </c>
      <c r="G57" s="137" t="e">
        <f>'Groupes par animateur'!#REF!</f>
        <v>#REF!</v>
      </c>
      <c r="H57" s="138" t="e">
        <f>'Groupes par animateur'!#REF!</f>
        <v>#REF!</v>
      </c>
      <c r="J57" s="136" t="e">
        <f>#REF!</f>
        <v>#REF!</v>
      </c>
      <c r="K57" s="137" t="e">
        <f>'Groupes par animateur'!#REF!</f>
        <v>#REF!</v>
      </c>
      <c r="L57" s="138" t="e">
        <f>'Groupes par animateur'!#REF!</f>
        <v>#REF!</v>
      </c>
      <c r="N57" s="162"/>
      <c r="O57" s="163"/>
      <c r="P57" s="163"/>
      <c r="R57" s="162"/>
      <c r="S57" s="163"/>
      <c r="T57" s="163"/>
      <c r="V57" s="166"/>
      <c r="W57" s="167"/>
      <c r="X57" s="167"/>
    </row>
    <row r="58" spans="1:24" s="54" customFormat="1" ht="9.9499999999999993" customHeight="1" x14ac:dyDescent="0.2">
      <c r="A58" s="362"/>
      <c r="C58" s="162"/>
      <c r="D58" s="163"/>
      <c r="F58" s="162"/>
      <c r="G58" s="163"/>
      <c r="H58" s="163"/>
      <c r="J58" s="162"/>
      <c r="K58" s="163"/>
      <c r="L58" s="163"/>
      <c r="N58" s="162"/>
      <c r="O58" s="163"/>
      <c r="P58" s="163"/>
      <c r="R58" s="162"/>
      <c r="S58" s="163"/>
      <c r="T58" s="163"/>
      <c r="V58" s="166"/>
      <c r="W58" s="167"/>
      <c r="X58" s="167"/>
    </row>
    <row r="59" spans="1:24" s="54" customFormat="1" ht="9.9499999999999993" customHeight="1" x14ac:dyDescent="0.2">
      <c r="A59" s="362"/>
      <c r="C59" s="162"/>
      <c r="D59" s="163"/>
      <c r="F59" s="162"/>
      <c r="G59" s="163"/>
      <c r="H59" s="163"/>
      <c r="J59" s="162"/>
      <c r="K59" s="163"/>
      <c r="L59" s="163"/>
      <c r="N59" s="162"/>
      <c r="O59" s="163"/>
      <c r="P59" s="163"/>
      <c r="R59" s="162"/>
      <c r="S59" s="163"/>
      <c r="T59" s="163"/>
      <c r="V59" s="166"/>
      <c r="W59" s="167"/>
      <c r="X59" s="167"/>
    </row>
    <row r="60" spans="1:24" s="54" customFormat="1" ht="9.9499999999999993" customHeight="1" x14ac:dyDescent="0.2">
      <c r="A60" s="362"/>
      <c r="C60" s="162"/>
      <c r="D60" s="163"/>
      <c r="F60" s="162"/>
      <c r="G60" s="163"/>
      <c r="H60" s="163"/>
      <c r="J60" s="162"/>
      <c r="K60" s="163"/>
      <c r="L60" s="163"/>
      <c r="N60" s="162"/>
      <c r="O60" s="163"/>
      <c r="P60" s="163"/>
      <c r="R60" s="162"/>
      <c r="S60" s="163"/>
      <c r="T60" s="163"/>
      <c r="V60" s="166"/>
      <c r="W60" s="167"/>
      <c r="X60" s="167"/>
    </row>
    <row r="61" spans="1:24" s="54" customFormat="1" ht="9.9499999999999993" customHeight="1" x14ac:dyDescent="0.2">
      <c r="A61" s="362"/>
      <c r="C61" s="162"/>
      <c r="D61" s="163"/>
      <c r="F61" s="162"/>
      <c r="G61" s="163"/>
      <c r="H61" s="163"/>
      <c r="J61" s="162"/>
      <c r="K61" s="163"/>
      <c r="L61" s="163"/>
      <c r="N61" s="162"/>
      <c r="O61" s="163"/>
      <c r="P61" s="163"/>
      <c r="R61" s="162"/>
      <c r="S61" s="163"/>
      <c r="T61" s="163"/>
      <c r="V61" s="166"/>
      <c r="W61" s="167"/>
      <c r="X61" s="167"/>
    </row>
    <row r="62" spans="1:24" s="54" customFormat="1" ht="9.9499999999999993" customHeight="1" x14ac:dyDescent="0.2">
      <c r="A62" s="362"/>
      <c r="C62" s="162"/>
      <c r="D62" s="163"/>
      <c r="F62" s="162"/>
      <c r="G62" s="163"/>
      <c r="H62" s="163"/>
      <c r="J62" s="162"/>
      <c r="K62" s="163"/>
      <c r="L62" s="163"/>
      <c r="N62" s="170"/>
      <c r="O62" s="171"/>
      <c r="P62" s="171"/>
      <c r="R62" s="170"/>
      <c r="S62" s="171"/>
      <c r="T62" s="171"/>
      <c r="V62" s="166"/>
      <c r="W62" s="167"/>
      <c r="X62" s="167"/>
    </row>
    <row r="63" spans="1:24" s="54" customFormat="1" ht="9.9499999999999993" customHeight="1" x14ac:dyDescent="0.2">
      <c r="A63" s="362"/>
      <c r="C63" s="170"/>
      <c r="D63" s="171"/>
      <c r="F63" s="170"/>
      <c r="G63" s="171"/>
      <c r="H63" s="171"/>
      <c r="J63" s="170"/>
      <c r="K63" s="171"/>
      <c r="L63" s="171"/>
      <c r="N63" s="175"/>
      <c r="O63" s="176"/>
      <c r="P63" s="176"/>
      <c r="R63" s="175"/>
      <c r="S63" s="176"/>
      <c r="T63" s="176"/>
      <c r="V63" s="166"/>
      <c r="W63" s="167"/>
      <c r="X63" s="167"/>
    </row>
    <row r="64" spans="1:24" s="54" customFormat="1" ht="12.95" customHeight="1" x14ac:dyDescent="0.2">
      <c r="A64" s="362"/>
      <c r="C64" s="55" t="e">
        <f>#REF!</f>
        <v>#REF!</v>
      </c>
      <c r="D64" s="141" t="e">
        <f>'Groupes par animateur'!#REF!</f>
        <v>#REF!</v>
      </c>
      <c r="F64" s="55" t="e">
        <f>#REF!</f>
        <v>#REF!</v>
      </c>
      <c r="G64" s="141" t="e">
        <f>'Groupes par animateur'!#REF!</f>
        <v>#REF!</v>
      </c>
      <c r="H64" s="142" t="e">
        <f>'Groupes par animateur'!#REF!</f>
        <v>#REF!</v>
      </c>
      <c r="J64" s="55" t="e">
        <f>#REF!</f>
        <v>#REF!</v>
      </c>
      <c r="K64" s="141" t="e">
        <f>'Groupes par animateur'!#REF!</f>
        <v>#REF!</v>
      </c>
      <c r="L64" s="142" t="e">
        <f>'Groupes par animateur'!#REF!</f>
        <v>#REF!</v>
      </c>
      <c r="N64" s="123" t="e">
        <f>#REF!</f>
        <v>#REF!</v>
      </c>
      <c r="O64" s="124">
        <f>'Groupes par animateur'!F$28</f>
        <v>0</v>
      </c>
      <c r="P64" s="125">
        <f>'Groupes par animateur'!F$29</f>
        <v>0</v>
      </c>
      <c r="R64" s="123" t="e">
        <f>#REF!</f>
        <v>#REF!</v>
      </c>
      <c r="S64" s="124">
        <f>'Groupes par animateur'!G$28</f>
        <v>0</v>
      </c>
      <c r="T64" s="125">
        <f>'Groupes par animateur'!G$29</f>
        <v>0</v>
      </c>
      <c r="V64" s="146"/>
      <c r="W64" s="147"/>
      <c r="X64" s="147"/>
    </row>
    <row r="65" spans="1:24" s="54" customFormat="1" ht="9.9499999999999993" customHeight="1" x14ac:dyDescent="0.2">
      <c r="A65" s="362"/>
      <c r="C65" s="162"/>
      <c r="D65" s="163"/>
      <c r="F65" s="162"/>
      <c r="G65" s="163"/>
      <c r="H65" s="163"/>
      <c r="J65" s="162"/>
      <c r="K65" s="163"/>
      <c r="L65" s="163"/>
      <c r="N65" s="162"/>
      <c r="O65" s="163"/>
      <c r="P65" s="163"/>
      <c r="R65" s="162"/>
      <c r="S65" s="163"/>
      <c r="T65" s="163"/>
      <c r="V65" s="166"/>
      <c r="W65" s="167"/>
      <c r="X65" s="167"/>
    </row>
    <row r="66" spans="1:24" s="54" customFormat="1" ht="9.9499999999999993" customHeight="1" x14ac:dyDescent="0.2">
      <c r="A66" s="362"/>
      <c r="C66" s="162"/>
      <c r="D66" s="163"/>
      <c r="F66" s="162"/>
      <c r="G66" s="163"/>
      <c r="H66" s="163"/>
      <c r="J66" s="162"/>
      <c r="K66" s="163"/>
      <c r="L66" s="163"/>
      <c r="N66" s="162"/>
      <c r="O66" s="163"/>
      <c r="P66" s="163"/>
      <c r="R66" s="162"/>
      <c r="S66" s="163"/>
      <c r="T66" s="163"/>
      <c r="V66" s="166"/>
      <c r="W66" s="167"/>
      <c r="X66" s="167"/>
    </row>
    <row r="67" spans="1:24" s="54" customFormat="1" ht="9.9499999999999993" customHeight="1" x14ac:dyDescent="0.2">
      <c r="A67" s="362"/>
      <c r="C67" s="162"/>
      <c r="D67" s="163"/>
      <c r="F67" s="162"/>
      <c r="G67" s="163"/>
      <c r="H67" s="163"/>
      <c r="J67" s="162"/>
      <c r="K67" s="163"/>
      <c r="L67" s="163"/>
      <c r="N67" s="162"/>
      <c r="O67" s="163"/>
      <c r="P67" s="163"/>
      <c r="R67" s="162"/>
      <c r="S67" s="163"/>
      <c r="T67" s="163"/>
      <c r="V67" s="166"/>
      <c r="W67" s="167"/>
      <c r="X67" s="167"/>
    </row>
    <row r="68" spans="1:24" s="54" customFormat="1" ht="9.9499999999999993" customHeight="1" x14ac:dyDescent="0.2">
      <c r="A68" s="362"/>
      <c r="C68" s="162"/>
      <c r="D68" s="163"/>
      <c r="F68" s="162"/>
      <c r="G68" s="163"/>
      <c r="H68" s="163"/>
      <c r="J68" s="162"/>
      <c r="K68" s="163"/>
      <c r="L68" s="163"/>
      <c r="N68" s="162"/>
      <c r="O68" s="163"/>
      <c r="P68" s="163"/>
      <c r="R68" s="162"/>
      <c r="S68" s="163"/>
      <c r="T68" s="163"/>
      <c r="V68" s="166"/>
      <c r="W68" s="167"/>
      <c r="X68" s="167"/>
    </row>
    <row r="69" spans="1:24" s="54" customFormat="1" ht="9.9499999999999993" customHeight="1" x14ac:dyDescent="0.2">
      <c r="A69" s="362"/>
      <c r="C69" s="162"/>
      <c r="D69" s="163"/>
      <c r="F69" s="162"/>
      <c r="G69" s="163"/>
      <c r="H69" s="163"/>
      <c r="J69" s="162"/>
      <c r="K69" s="163"/>
      <c r="L69" s="163"/>
      <c r="N69" s="162"/>
      <c r="O69" s="163"/>
      <c r="P69" s="163"/>
      <c r="R69" s="162"/>
      <c r="S69" s="163"/>
      <c r="T69" s="163"/>
      <c r="V69" s="166"/>
      <c r="W69" s="167"/>
      <c r="X69" s="167"/>
    </row>
    <row r="70" spans="1:24" s="54" customFormat="1" ht="9.9499999999999993" customHeight="1" x14ac:dyDescent="0.2">
      <c r="A70" s="362"/>
      <c r="C70" s="162"/>
      <c r="D70" s="163"/>
      <c r="F70" s="162"/>
      <c r="G70" s="163"/>
      <c r="H70" s="163"/>
      <c r="J70" s="162"/>
      <c r="K70" s="163"/>
      <c r="L70" s="163"/>
      <c r="N70" s="170"/>
      <c r="O70" s="171"/>
      <c r="P70" s="171"/>
      <c r="R70" s="170"/>
      <c r="S70" s="171"/>
      <c r="T70" s="171"/>
      <c r="V70" s="166"/>
      <c r="W70" s="167"/>
      <c r="X70" s="167"/>
    </row>
    <row r="71" spans="1:24" s="54" customFormat="1" ht="8.1" customHeight="1" x14ac:dyDescent="0.2">
      <c r="A71" s="362"/>
      <c r="C71" s="162"/>
      <c r="D71" s="163"/>
      <c r="F71" s="162"/>
      <c r="G71" s="163"/>
      <c r="H71" s="163"/>
      <c r="J71" s="162"/>
      <c r="K71" s="163"/>
      <c r="L71" s="163"/>
      <c r="N71" s="187" t="e">
        <f>#REF!</f>
        <v>#REF!</v>
      </c>
      <c r="O71" s="188">
        <f>'Groupes par animateur'!P$28</f>
        <v>0</v>
      </c>
      <c r="P71" s="189">
        <f>'Groupes par animateur'!P$29</f>
        <v>0</v>
      </c>
      <c r="R71" s="187" t="e">
        <f>#REF!</f>
        <v>#REF!</v>
      </c>
      <c r="S71" s="188">
        <f>'Groupes par animateur'!Q$28</f>
        <v>0</v>
      </c>
      <c r="T71" s="189">
        <f>'Groupes par animateur'!Q$29</f>
        <v>0</v>
      </c>
      <c r="V71" s="146"/>
      <c r="W71" s="147"/>
      <c r="X71" s="147"/>
    </row>
    <row r="72" spans="1:24" s="54" customFormat="1" ht="8.1" customHeight="1" x14ac:dyDescent="0.2">
      <c r="A72" s="362"/>
      <c r="C72" s="162"/>
      <c r="D72" s="163"/>
      <c r="F72" s="162"/>
      <c r="G72" s="163"/>
      <c r="H72" s="163"/>
      <c r="J72" s="162"/>
      <c r="K72" s="163"/>
      <c r="L72" s="163"/>
      <c r="N72" s="162"/>
      <c r="O72" s="163"/>
      <c r="P72" s="163"/>
      <c r="R72" s="162"/>
      <c r="S72" s="163"/>
      <c r="T72" s="163"/>
      <c r="V72" s="166"/>
      <c r="W72" s="167"/>
      <c r="X72" s="167"/>
    </row>
    <row r="73" spans="1:24" s="54" customFormat="1" ht="8.1" customHeight="1" x14ac:dyDescent="0.2">
      <c r="A73" s="362"/>
      <c r="C73" s="170"/>
      <c r="D73" s="171"/>
      <c r="F73" s="170"/>
      <c r="G73" s="171"/>
      <c r="H73" s="171"/>
      <c r="J73" s="170"/>
      <c r="K73" s="171"/>
      <c r="L73" s="171"/>
      <c r="N73" s="162"/>
      <c r="O73" s="163"/>
      <c r="P73" s="163"/>
      <c r="R73" s="162"/>
      <c r="S73" s="163"/>
      <c r="T73" s="163"/>
      <c r="V73" s="166"/>
      <c r="W73" s="167"/>
      <c r="X73" s="167"/>
    </row>
    <row r="74" spans="1:24" s="54" customFormat="1" ht="9.9499999999999993" customHeight="1" x14ac:dyDescent="0.2">
      <c r="A74" s="174"/>
      <c r="B74" s="174"/>
      <c r="C74" s="175"/>
      <c r="D74" s="176"/>
      <c r="F74" s="175"/>
      <c r="G74" s="176"/>
      <c r="H74" s="176"/>
      <c r="J74" s="175"/>
      <c r="K74" s="176"/>
      <c r="L74" s="176"/>
      <c r="N74" s="162"/>
      <c r="O74" s="163"/>
      <c r="P74" s="163"/>
      <c r="R74" s="162"/>
      <c r="S74" s="163"/>
      <c r="T74" s="163"/>
      <c r="V74" s="166"/>
      <c r="W74" s="167"/>
      <c r="X74" s="167"/>
    </row>
    <row r="75" spans="1:24" s="54" customFormat="1" ht="12.95" customHeight="1" x14ac:dyDescent="0.2">
      <c r="A75" s="363" t="s">
        <v>38</v>
      </c>
      <c r="C75" s="123" t="e">
        <f>#REF!</f>
        <v>#REF!</v>
      </c>
      <c r="D75" s="124">
        <f>'Groupes par animateur'!C$28</f>
        <v>0</v>
      </c>
      <c r="F75" s="123" t="e">
        <f>#REF!</f>
        <v>#REF!</v>
      </c>
      <c r="G75" s="124">
        <f>'Groupes par animateur'!D$28</f>
        <v>0</v>
      </c>
      <c r="H75" s="125">
        <f>'Groupes par animateur'!D$29</f>
        <v>0</v>
      </c>
      <c r="J75" s="123" t="e">
        <f>#REF!</f>
        <v>#REF!</v>
      </c>
      <c r="K75" s="124">
        <f>'Groupes par animateur'!E$28</f>
        <v>0</v>
      </c>
      <c r="L75" s="125">
        <f>'Groupes par animateur'!E$29</f>
        <v>0</v>
      </c>
      <c r="N75" s="162"/>
      <c r="O75" s="163"/>
      <c r="P75" s="163"/>
      <c r="R75" s="162"/>
      <c r="S75" s="163"/>
      <c r="T75" s="163"/>
      <c r="V75" s="166"/>
      <c r="W75" s="167"/>
      <c r="X75" s="167"/>
    </row>
    <row r="76" spans="1:24" s="54" customFormat="1" ht="9.9499999999999993" customHeight="1" x14ac:dyDescent="0.2">
      <c r="A76" s="363"/>
      <c r="C76" s="162"/>
      <c r="D76" s="163"/>
      <c r="F76" s="162"/>
      <c r="G76" s="163"/>
      <c r="H76" s="163"/>
      <c r="J76" s="162"/>
      <c r="K76" s="163"/>
      <c r="L76" s="163"/>
      <c r="N76" s="162"/>
      <c r="O76" s="163"/>
      <c r="P76" s="163"/>
      <c r="R76" s="162"/>
      <c r="S76" s="163"/>
      <c r="T76" s="163"/>
      <c r="V76" s="166"/>
      <c r="W76" s="167"/>
      <c r="X76" s="167"/>
    </row>
    <row r="77" spans="1:24" s="54" customFormat="1" ht="9.9499999999999993" customHeight="1" x14ac:dyDescent="0.2">
      <c r="A77" s="363"/>
      <c r="C77" s="162"/>
      <c r="D77" s="163"/>
      <c r="F77" s="162"/>
      <c r="G77" s="163"/>
      <c r="H77" s="163"/>
      <c r="J77" s="162"/>
      <c r="K77" s="163"/>
      <c r="L77" s="163"/>
      <c r="N77" s="170"/>
      <c r="O77" s="171"/>
      <c r="P77" s="171"/>
      <c r="R77" s="170"/>
      <c r="S77" s="171"/>
      <c r="T77" s="171"/>
      <c r="V77" s="166"/>
      <c r="W77" s="167"/>
      <c r="X77" s="167"/>
    </row>
    <row r="78" spans="1:24" s="54" customFormat="1" ht="9.9499999999999993" customHeight="1" x14ac:dyDescent="0.2">
      <c r="A78" s="363"/>
      <c r="C78" s="162"/>
      <c r="D78" s="163"/>
      <c r="F78" s="162"/>
      <c r="G78" s="163"/>
      <c r="H78" s="163"/>
      <c r="J78" s="162"/>
      <c r="K78" s="163"/>
      <c r="L78" s="163"/>
      <c r="N78" s="42" t="e">
        <f>#REF!</f>
        <v>#REF!</v>
      </c>
      <c r="O78" s="128" t="e">
        <f>'Groupes par animateur'!#REF!</f>
        <v>#REF!</v>
      </c>
      <c r="P78" s="129" t="e">
        <f>'Groupes par animateur'!#REF!</f>
        <v>#REF!</v>
      </c>
      <c r="R78" s="42" t="e">
        <f>#REF!</f>
        <v>#REF!</v>
      </c>
      <c r="S78" s="128" t="e">
        <f>'Groupes par animateur'!#REF!</f>
        <v>#REF!</v>
      </c>
      <c r="T78" s="129" t="e">
        <f>'Groupes par animateur'!#REF!</f>
        <v>#REF!</v>
      </c>
      <c r="V78" s="146"/>
      <c r="W78" s="147"/>
      <c r="X78" s="147"/>
    </row>
    <row r="79" spans="1:24" s="54" customFormat="1" ht="9.9499999999999993" customHeight="1" x14ac:dyDescent="0.2">
      <c r="A79" s="363"/>
      <c r="C79" s="162"/>
      <c r="D79" s="163"/>
      <c r="F79" s="162"/>
      <c r="G79" s="163"/>
      <c r="H79" s="163"/>
      <c r="J79" s="162"/>
      <c r="K79" s="163"/>
      <c r="L79" s="163"/>
      <c r="N79" s="162"/>
      <c r="O79" s="163"/>
      <c r="P79" s="163"/>
      <c r="R79" s="162"/>
      <c r="S79" s="163"/>
      <c r="T79" s="163"/>
      <c r="V79" s="166"/>
      <c r="W79" s="167"/>
      <c r="X79" s="167"/>
    </row>
    <row r="80" spans="1:24" s="54" customFormat="1" ht="9.9499999999999993" customHeight="1" x14ac:dyDescent="0.2">
      <c r="A80" s="363"/>
      <c r="C80" s="162"/>
      <c r="D80" s="163"/>
      <c r="F80" s="162"/>
      <c r="G80" s="163"/>
      <c r="H80" s="163"/>
      <c r="J80" s="162"/>
      <c r="K80" s="163"/>
      <c r="L80" s="163"/>
      <c r="N80" s="162"/>
      <c r="O80" s="163"/>
      <c r="P80" s="163"/>
      <c r="R80" s="162"/>
      <c r="S80" s="163"/>
      <c r="T80" s="163"/>
      <c r="V80" s="166"/>
      <c r="W80" s="167"/>
      <c r="X80" s="167"/>
    </row>
    <row r="81" spans="1:24" s="54" customFormat="1" ht="9.9499999999999993" customHeight="1" x14ac:dyDescent="0.2">
      <c r="A81" s="363"/>
      <c r="C81" s="170"/>
      <c r="D81" s="171"/>
      <c r="F81" s="170"/>
      <c r="G81" s="171"/>
      <c r="H81" s="171"/>
      <c r="J81" s="170"/>
      <c r="K81" s="171"/>
      <c r="L81" s="171"/>
      <c r="N81" s="162"/>
      <c r="O81" s="163"/>
      <c r="P81" s="163"/>
      <c r="R81" s="162"/>
      <c r="S81" s="163"/>
      <c r="T81" s="163"/>
      <c r="V81" s="166"/>
      <c r="W81" s="167"/>
      <c r="X81" s="167"/>
    </row>
    <row r="82" spans="1:24" s="54" customFormat="1" ht="12.95" customHeight="1" x14ac:dyDescent="0.2">
      <c r="A82" s="363"/>
      <c r="C82" s="187" t="e">
        <f>#REF!</f>
        <v>#REF!</v>
      </c>
      <c r="D82" s="188">
        <f>'Groupes par animateur'!M$28</f>
        <v>0</v>
      </c>
      <c r="F82" s="187" t="e">
        <f>#REF!</f>
        <v>#REF!</v>
      </c>
      <c r="G82" s="188">
        <f>'Groupes par animateur'!N$28</f>
        <v>0</v>
      </c>
      <c r="H82" s="189">
        <f>'Groupes par animateur'!N$29</f>
        <v>0</v>
      </c>
      <c r="J82" s="187" t="e">
        <f>#REF!</f>
        <v>#REF!</v>
      </c>
      <c r="K82" s="188">
        <f>'Groupes par animateur'!O$28</f>
        <v>0</v>
      </c>
      <c r="L82" s="189">
        <f>'Groupes par animateur'!O$29</f>
        <v>0</v>
      </c>
      <c r="N82" s="162"/>
      <c r="O82" s="163"/>
      <c r="P82" s="163"/>
      <c r="R82" s="162"/>
      <c r="S82" s="163"/>
      <c r="T82" s="163"/>
      <c r="V82" s="166"/>
      <c r="W82" s="167"/>
      <c r="X82" s="167"/>
    </row>
    <row r="83" spans="1:24" s="54" customFormat="1" ht="9.9499999999999993" customHeight="1" x14ac:dyDescent="0.2">
      <c r="A83" s="363"/>
      <c r="C83" s="162"/>
      <c r="D83" s="163"/>
      <c r="F83" s="162"/>
      <c r="G83" s="163"/>
      <c r="H83" s="163"/>
      <c r="J83" s="162"/>
      <c r="K83" s="163"/>
      <c r="L83" s="163"/>
      <c r="N83" s="162"/>
      <c r="O83" s="163"/>
      <c r="P83" s="163"/>
      <c r="R83" s="162"/>
      <c r="S83" s="163"/>
      <c r="T83" s="163"/>
      <c r="V83" s="166"/>
      <c r="W83" s="167"/>
      <c r="X83" s="167"/>
    </row>
    <row r="84" spans="1:24" s="54" customFormat="1" ht="9.9499999999999993" customHeight="1" x14ac:dyDescent="0.2">
      <c r="A84" s="363"/>
      <c r="C84" s="162"/>
      <c r="D84" s="163"/>
      <c r="F84" s="162"/>
      <c r="G84" s="163"/>
      <c r="H84" s="163"/>
      <c r="J84" s="162"/>
      <c r="K84" s="163"/>
      <c r="L84" s="163"/>
      <c r="N84" s="170"/>
      <c r="O84" s="171"/>
      <c r="P84" s="171"/>
      <c r="R84" s="170"/>
      <c r="S84" s="171"/>
      <c r="T84" s="171"/>
      <c r="V84" s="166"/>
      <c r="W84" s="167"/>
      <c r="X84" s="167"/>
    </row>
    <row r="85" spans="1:24" s="54" customFormat="1" ht="9.9499999999999993" customHeight="1" x14ac:dyDescent="0.2">
      <c r="A85" s="363"/>
      <c r="C85" s="162"/>
      <c r="D85" s="163"/>
      <c r="F85" s="162"/>
      <c r="G85" s="163"/>
      <c r="H85" s="163"/>
      <c r="J85" s="162"/>
      <c r="K85" s="163"/>
      <c r="L85" s="163"/>
      <c r="N85" s="45" t="e">
        <f>#REF!</f>
        <v>#REF!</v>
      </c>
      <c r="O85" s="130" t="e">
        <f>'Groupes par animateur'!#REF!</f>
        <v>#REF!</v>
      </c>
      <c r="P85" s="131" t="e">
        <f>'Groupes par animateur'!#REF!</f>
        <v>#REF!</v>
      </c>
      <c r="R85" s="45" t="e">
        <f>#REF!</f>
        <v>#REF!</v>
      </c>
      <c r="S85" s="130" t="e">
        <f>'Groupes par animateur'!#REF!</f>
        <v>#REF!</v>
      </c>
      <c r="T85" s="131" t="e">
        <f>'Groupes par animateur'!#REF!</f>
        <v>#REF!</v>
      </c>
      <c r="V85" s="146"/>
      <c r="W85" s="147"/>
      <c r="X85" s="147"/>
    </row>
    <row r="86" spans="1:24" s="54" customFormat="1" ht="9.9499999999999993" customHeight="1" x14ac:dyDescent="0.2">
      <c r="A86" s="363"/>
      <c r="C86" s="162"/>
      <c r="D86" s="163"/>
      <c r="F86" s="162"/>
      <c r="G86" s="163"/>
      <c r="H86" s="163"/>
      <c r="J86" s="162"/>
      <c r="K86" s="163"/>
      <c r="L86" s="163"/>
      <c r="N86" s="162"/>
      <c r="O86" s="163"/>
      <c r="P86" s="163"/>
      <c r="R86" s="162"/>
      <c r="S86" s="163"/>
      <c r="T86" s="163"/>
      <c r="V86" s="166"/>
      <c r="W86" s="167"/>
      <c r="X86" s="167"/>
    </row>
    <row r="87" spans="1:24" s="54" customFormat="1" ht="9.9499999999999993" customHeight="1" x14ac:dyDescent="0.2">
      <c r="A87" s="363"/>
      <c r="C87" s="162"/>
      <c r="D87" s="163"/>
      <c r="F87" s="162"/>
      <c r="G87" s="163"/>
      <c r="H87" s="163"/>
      <c r="J87" s="162"/>
      <c r="K87" s="163"/>
      <c r="L87" s="163"/>
      <c r="N87" s="162"/>
      <c r="O87" s="163"/>
      <c r="P87" s="163"/>
      <c r="R87" s="162"/>
      <c r="S87" s="163"/>
      <c r="T87" s="163"/>
      <c r="V87" s="166"/>
      <c r="W87" s="167"/>
      <c r="X87" s="167"/>
    </row>
    <row r="88" spans="1:24" s="54" customFormat="1" ht="9.9499999999999993" customHeight="1" x14ac:dyDescent="0.2">
      <c r="A88" s="363"/>
      <c r="C88" s="170"/>
      <c r="D88" s="171"/>
      <c r="F88" s="170"/>
      <c r="G88" s="171"/>
      <c r="H88" s="171"/>
      <c r="J88" s="170"/>
      <c r="K88" s="171"/>
      <c r="L88" s="171"/>
      <c r="N88" s="162"/>
      <c r="O88" s="163"/>
      <c r="P88" s="163"/>
      <c r="R88" s="162"/>
      <c r="S88" s="163"/>
      <c r="T88" s="163"/>
      <c r="V88" s="166"/>
      <c r="W88" s="167"/>
      <c r="X88" s="167"/>
    </row>
    <row r="89" spans="1:24" s="54" customFormat="1" ht="12.95" customHeight="1" x14ac:dyDescent="0.2">
      <c r="A89" s="363"/>
      <c r="C89" s="42" t="e">
        <f>#REF!</f>
        <v>#REF!</v>
      </c>
      <c r="D89" s="128" t="e">
        <f>'Groupes par animateur'!#REF!</f>
        <v>#REF!</v>
      </c>
      <c r="F89" s="42" t="e">
        <f>#REF!</f>
        <v>#REF!</v>
      </c>
      <c r="G89" s="128" t="e">
        <f>'Groupes par animateur'!#REF!</f>
        <v>#REF!</v>
      </c>
      <c r="H89" s="129" t="e">
        <f>'Groupes par animateur'!#REF!</f>
        <v>#REF!</v>
      </c>
      <c r="J89" s="42" t="e">
        <f>#REF!</f>
        <v>#REF!</v>
      </c>
      <c r="K89" s="128" t="e">
        <f>'Groupes par animateur'!#REF!</f>
        <v>#REF!</v>
      </c>
      <c r="L89" s="129" t="e">
        <f>'Groupes par animateur'!#REF!</f>
        <v>#REF!</v>
      </c>
      <c r="N89" s="162"/>
      <c r="O89" s="163"/>
      <c r="P89" s="163"/>
      <c r="R89" s="162"/>
      <c r="S89" s="163"/>
      <c r="T89" s="163"/>
      <c r="V89" s="166"/>
      <c r="W89" s="167"/>
      <c r="X89" s="167"/>
    </row>
    <row r="90" spans="1:24" s="54" customFormat="1" ht="9.9499999999999993" customHeight="1" x14ac:dyDescent="0.2">
      <c r="A90" s="363"/>
      <c r="C90" s="162"/>
      <c r="D90" s="163"/>
      <c r="F90" s="162"/>
      <c r="G90" s="163"/>
      <c r="H90" s="163"/>
      <c r="J90" s="162"/>
      <c r="K90" s="163"/>
      <c r="L90" s="163"/>
      <c r="N90" s="162"/>
      <c r="O90" s="163"/>
      <c r="P90" s="163"/>
      <c r="R90" s="162"/>
      <c r="S90" s="163"/>
      <c r="T90" s="163"/>
      <c r="V90" s="166"/>
      <c r="W90" s="167"/>
      <c r="X90" s="167"/>
    </row>
    <row r="91" spans="1:24" s="54" customFormat="1" ht="9.9499999999999993" customHeight="1" x14ac:dyDescent="0.2">
      <c r="A91" s="363"/>
      <c r="C91" s="162"/>
      <c r="D91" s="163"/>
      <c r="F91" s="162"/>
      <c r="G91" s="163"/>
      <c r="H91" s="163"/>
      <c r="J91" s="162"/>
      <c r="K91" s="163"/>
      <c r="L91" s="163"/>
      <c r="N91" s="170"/>
      <c r="O91" s="171"/>
      <c r="P91" s="171"/>
      <c r="R91" s="170"/>
      <c r="S91" s="171"/>
      <c r="T91" s="171"/>
      <c r="V91" s="166"/>
      <c r="W91" s="167"/>
      <c r="X91" s="167"/>
    </row>
    <row r="92" spans="1:24" s="54" customFormat="1" ht="9.9499999999999993" customHeight="1" x14ac:dyDescent="0.2">
      <c r="A92" s="363"/>
      <c r="C92" s="162"/>
      <c r="D92" s="163"/>
      <c r="F92" s="162"/>
      <c r="G92" s="163"/>
      <c r="H92" s="163"/>
      <c r="J92" s="162"/>
      <c r="K92" s="163"/>
      <c r="L92" s="163"/>
      <c r="N92" s="48" t="e">
        <f>#REF!</f>
        <v>#REF!</v>
      </c>
      <c r="O92" s="132" t="e">
        <f>'Groupes par animateur'!#REF!</f>
        <v>#REF!</v>
      </c>
      <c r="P92" s="133" t="e">
        <f>'Groupes par animateur'!#REF!</f>
        <v>#REF!</v>
      </c>
      <c r="R92" s="48" t="e">
        <f>#REF!</f>
        <v>#REF!</v>
      </c>
      <c r="S92" s="132" t="e">
        <f>'Groupes par animateur'!#REF!</f>
        <v>#REF!</v>
      </c>
      <c r="T92" s="133" t="e">
        <f>'Groupes par animateur'!#REF!</f>
        <v>#REF!</v>
      </c>
      <c r="V92" s="146"/>
      <c r="W92" s="147"/>
      <c r="X92" s="147"/>
    </row>
    <row r="93" spans="1:24" s="54" customFormat="1" ht="9.9499999999999993" customHeight="1" x14ac:dyDescent="0.2">
      <c r="A93" s="363"/>
      <c r="C93" s="162"/>
      <c r="D93" s="163"/>
      <c r="F93" s="162"/>
      <c r="G93" s="163"/>
      <c r="H93" s="163"/>
      <c r="J93" s="162"/>
      <c r="K93" s="163"/>
      <c r="L93" s="163"/>
      <c r="N93" s="162"/>
      <c r="O93" s="163"/>
      <c r="P93" s="163"/>
      <c r="R93" s="162"/>
      <c r="S93" s="163"/>
      <c r="T93" s="163"/>
      <c r="V93" s="166"/>
      <c r="W93" s="167"/>
      <c r="X93" s="167"/>
    </row>
    <row r="94" spans="1:24" s="54" customFormat="1" ht="9.9499999999999993" customHeight="1" x14ac:dyDescent="0.2">
      <c r="A94" s="363"/>
      <c r="C94" s="162"/>
      <c r="D94" s="163"/>
      <c r="F94" s="162"/>
      <c r="G94" s="163"/>
      <c r="H94" s="163"/>
      <c r="J94" s="162"/>
      <c r="K94" s="163"/>
      <c r="L94" s="163"/>
      <c r="N94" s="162"/>
      <c r="O94" s="163"/>
      <c r="P94" s="163"/>
      <c r="R94" s="162"/>
      <c r="S94" s="163"/>
      <c r="T94" s="163"/>
      <c r="V94" s="166"/>
      <c r="W94" s="167"/>
      <c r="X94" s="167"/>
    </row>
    <row r="95" spans="1:24" s="54" customFormat="1" ht="9.9499999999999993" customHeight="1" x14ac:dyDescent="0.2">
      <c r="A95" s="363"/>
      <c r="C95" s="170"/>
      <c r="D95" s="171"/>
      <c r="F95" s="170"/>
      <c r="G95" s="171"/>
      <c r="H95" s="171"/>
      <c r="J95" s="170"/>
      <c r="K95" s="171"/>
      <c r="L95" s="171"/>
      <c r="N95" s="162"/>
      <c r="O95" s="163"/>
      <c r="P95" s="163"/>
      <c r="R95" s="162"/>
      <c r="S95" s="163"/>
      <c r="T95" s="163"/>
      <c r="V95" s="166"/>
      <c r="W95" s="167"/>
      <c r="X95" s="167"/>
    </row>
    <row r="96" spans="1:24" s="54" customFormat="1" ht="12.95" customHeight="1" x14ac:dyDescent="0.2">
      <c r="A96" s="363"/>
      <c r="C96" s="45" t="e">
        <f>#REF!</f>
        <v>#REF!</v>
      </c>
      <c r="D96" s="130" t="e">
        <f>'Groupes par animateur'!#REF!</f>
        <v>#REF!</v>
      </c>
      <c r="F96" s="45" t="e">
        <f>#REF!</f>
        <v>#REF!</v>
      </c>
      <c r="G96" s="130" t="e">
        <f>'Groupes par animateur'!#REF!</f>
        <v>#REF!</v>
      </c>
      <c r="H96" s="131" t="e">
        <f>'Groupes par animateur'!#REF!</f>
        <v>#REF!</v>
      </c>
      <c r="J96" s="45" t="e">
        <f>#REF!</f>
        <v>#REF!</v>
      </c>
      <c r="K96" s="130" t="e">
        <f>'Groupes par animateur'!#REF!</f>
        <v>#REF!</v>
      </c>
      <c r="L96" s="131" t="e">
        <f>'Groupes par animateur'!#REF!</f>
        <v>#REF!</v>
      </c>
      <c r="N96" s="162"/>
      <c r="O96" s="163"/>
      <c r="P96" s="163"/>
      <c r="R96" s="162"/>
      <c r="S96" s="163"/>
      <c r="T96" s="163"/>
      <c r="V96" s="166"/>
      <c r="W96" s="167"/>
      <c r="X96" s="167"/>
    </row>
    <row r="97" spans="1:24" s="54" customFormat="1" ht="9.9499999999999993" customHeight="1" x14ac:dyDescent="0.2">
      <c r="A97" s="363"/>
      <c r="C97" s="162"/>
      <c r="D97" s="163"/>
      <c r="F97" s="162"/>
      <c r="G97" s="163"/>
      <c r="H97" s="163"/>
      <c r="J97" s="162"/>
      <c r="K97" s="163"/>
      <c r="L97" s="163"/>
      <c r="N97" s="162"/>
      <c r="O97" s="163"/>
      <c r="P97" s="163"/>
      <c r="R97" s="162"/>
      <c r="S97" s="163"/>
      <c r="T97" s="163"/>
      <c r="V97" s="166"/>
      <c r="W97" s="167"/>
      <c r="X97" s="167"/>
    </row>
    <row r="98" spans="1:24" s="54" customFormat="1" ht="9.9499999999999993" customHeight="1" x14ac:dyDescent="0.2">
      <c r="A98" s="363"/>
      <c r="C98" s="162"/>
      <c r="D98" s="163"/>
      <c r="F98" s="162"/>
      <c r="G98" s="163"/>
      <c r="H98" s="163"/>
      <c r="J98" s="162"/>
      <c r="K98" s="163"/>
      <c r="L98" s="163"/>
      <c r="N98" s="170"/>
      <c r="O98" s="171"/>
      <c r="P98" s="171"/>
      <c r="R98" s="170"/>
      <c r="S98" s="171"/>
      <c r="T98" s="171"/>
      <c r="V98" s="166"/>
      <c r="W98" s="167"/>
      <c r="X98" s="167"/>
    </row>
    <row r="99" spans="1:24" s="54" customFormat="1" ht="9.9499999999999993" customHeight="1" x14ac:dyDescent="0.2">
      <c r="A99" s="363"/>
      <c r="C99" s="162"/>
      <c r="D99" s="163"/>
      <c r="F99" s="162"/>
      <c r="G99" s="163"/>
      <c r="H99" s="163"/>
      <c r="J99" s="162"/>
      <c r="K99" s="163"/>
      <c r="L99" s="163"/>
      <c r="N99" s="51" t="e">
        <f>#REF!</f>
        <v>#REF!</v>
      </c>
      <c r="O99" s="134" t="e">
        <f>'Groupes par animateur'!#REF!</f>
        <v>#REF!</v>
      </c>
      <c r="P99" s="135" t="e">
        <f>'Groupes par animateur'!#REF!</f>
        <v>#REF!</v>
      </c>
      <c r="R99" s="51" t="e">
        <f>#REF!</f>
        <v>#REF!</v>
      </c>
      <c r="S99" s="134" t="e">
        <f>'Groupes par animateur'!#REF!</f>
        <v>#REF!</v>
      </c>
      <c r="T99" s="135" t="e">
        <f>'Groupes par animateur'!#REF!</f>
        <v>#REF!</v>
      </c>
      <c r="V99" s="146"/>
      <c r="W99" s="147"/>
      <c r="X99" s="147"/>
    </row>
    <row r="100" spans="1:24" s="54" customFormat="1" ht="9.9499999999999993" customHeight="1" x14ac:dyDescent="0.2">
      <c r="A100" s="363"/>
      <c r="C100" s="162"/>
      <c r="D100" s="163"/>
      <c r="F100" s="162"/>
      <c r="G100" s="163"/>
      <c r="H100" s="163"/>
      <c r="J100" s="162"/>
      <c r="K100" s="163"/>
      <c r="L100" s="163"/>
      <c r="N100" s="162"/>
      <c r="O100" s="163"/>
      <c r="P100" s="163"/>
      <c r="R100" s="162"/>
      <c r="S100" s="163"/>
      <c r="T100" s="163"/>
      <c r="V100" s="166"/>
      <c r="W100" s="167"/>
      <c r="X100" s="167"/>
    </row>
    <row r="101" spans="1:24" s="54" customFormat="1" ht="9.9499999999999993" customHeight="1" x14ac:dyDescent="0.2">
      <c r="A101" s="363"/>
      <c r="C101" s="162"/>
      <c r="D101" s="163"/>
      <c r="F101" s="162"/>
      <c r="G101" s="163"/>
      <c r="H101" s="163"/>
      <c r="J101" s="162"/>
      <c r="K101" s="163"/>
      <c r="L101" s="163"/>
      <c r="N101" s="162"/>
      <c r="O101" s="163"/>
      <c r="P101" s="163"/>
      <c r="R101" s="162"/>
      <c r="S101" s="163"/>
      <c r="T101" s="163"/>
      <c r="V101" s="166"/>
      <c r="W101" s="167"/>
      <c r="X101" s="167"/>
    </row>
    <row r="102" spans="1:24" s="54" customFormat="1" ht="9.9499999999999993" customHeight="1" x14ac:dyDescent="0.2">
      <c r="A102" s="363"/>
      <c r="C102" s="170"/>
      <c r="D102" s="171"/>
      <c r="F102" s="170"/>
      <c r="G102" s="171"/>
      <c r="H102" s="171"/>
      <c r="J102" s="170"/>
      <c r="K102" s="171"/>
      <c r="L102" s="171"/>
      <c r="N102" s="162"/>
      <c r="O102" s="163"/>
      <c r="P102" s="163"/>
      <c r="R102" s="162"/>
      <c r="S102" s="163"/>
      <c r="T102" s="163"/>
      <c r="V102" s="166"/>
      <c r="W102" s="167"/>
      <c r="X102" s="167"/>
    </row>
    <row r="103" spans="1:24" s="54" customFormat="1" ht="12.95" customHeight="1" x14ac:dyDescent="0.2">
      <c r="A103" s="363"/>
      <c r="C103" s="48" t="e">
        <f>#REF!</f>
        <v>#REF!</v>
      </c>
      <c r="D103" s="132" t="e">
        <f>'Groupes par animateur'!#REF!</f>
        <v>#REF!</v>
      </c>
      <c r="F103" s="48" t="e">
        <f>#REF!</f>
        <v>#REF!</v>
      </c>
      <c r="G103" s="132" t="e">
        <f>'Groupes par animateur'!#REF!</f>
        <v>#REF!</v>
      </c>
      <c r="H103" s="133" t="e">
        <f>'Groupes par animateur'!#REF!</f>
        <v>#REF!</v>
      </c>
      <c r="J103" s="48" t="e">
        <f>#REF!</f>
        <v>#REF!</v>
      </c>
      <c r="K103" s="132" t="e">
        <f>'Groupes par animateur'!#REF!</f>
        <v>#REF!</v>
      </c>
      <c r="L103" s="133" t="e">
        <f>'Groupes par animateur'!#REF!</f>
        <v>#REF!</v>
      </c>
      <c r="N103" s="162"/>
      <c r="O103" s="163"/>
      <c r="P103" s="163"/>
      <c r="R103" s="162"/>
      <c r="S103" s="163"/>
      <c r="T103" s="163"/>
      <c r="V103" s="166"/>
      <c r="W103" s="167"/>
      <c r="X103" s="167"/>
    </row>
    <row r="104" spans="1:24" s="54" customFormat="1" ht="9.9499999999999993" customHeight="1" x14ac:dyDescent="0.2">
      <c r="A104" s="363"/>
      <c r="C104" s="162"/>
      <c r="D104" s="163"/>
      <c r="F104" s="162"/>
      <c r="G104" s="163"/>
      <c r="H104" s="163"/>
      <c r="J104" s="162"/>
      <c r="K104" s="163"/>
      <c r="L104" s="163"/>
      <c r="N104" s="162"/>
      <c r="O104" s="163"/>
      <c r="P104" s="163"/>
      <c r="R104" s="162"/>
      <c r="S104" s="163"/>
      <c r="T104" s="163"/>
      <c r="V104" s="166"/>
      <c r="W104" s="167"/>
      <c r="X104" s="167"/>
    </row>
    <row r="105" spans="1:24" s="54" customFormat="1" ht="9.9499999999999993" customHeight="1" x14ac:dyDescent="0.2">
      <c r="A105" s="363"/>
      <c r="C105" s="162"/>
      <c r="D105" s="163"/>
      <c r="F105" s="162"/>
      <c r="G105" s="163"/>
      <c r="H105" s="163"/>
      <c r="J105" s="162"/>
      <c r="K105" s="163"/>
      <c r="L105" s="163"/>
      <c r="N105" s="170"/>
      <c r="O105" s="171"/>
      <c r="P105" s="171"/>
      <c r="R105" s="170"/>
      <c r="S105" s="171"/>
      <c r="T105" s="171"/>
      <c r="V105" s="166"/>
      <c r="W105" s="167"/>
      <c r="X105" s="167"/>
    </row>
    <row r="106" spans="1:24" s="54" customFormat="1" ht="9.9499999999999993" customHeight="1" x14ac:dyDescent="0.2">
      <c r="A106" s="363"/>
      <c r="C106" s="162"/>
      <c r="D106" s="163"/>
      <c r="F106" s="162"/>
      <c r="G106" s="163"/>
      <c r="H106" s="163"/>
      <c r="J106" s="162"/>
      <c r="K106" s="163"/>
      <c r="L106" s="163"/>
      <c r="N106" s="136" t="e">
        <f>#REF!</f>
        <v>#REF!</v>
      </c>
      <c r="O106" s="137" t="e">
        <f>'Groupes par animateur'!#REF!</f>
        <v>#REF!</v>
      </c>
      <c r="P106" s="138" t="e">
        <f>'Groupes par animateur'!#REF!</f>
        <v>#REF!</v>
      </c>
      <c r="R106" s="136" t="e">
        <f>#REF!</f>
        <v>#REF!</v>
      </c>
      <c r="S106" s="137" t="e">
        <f>'Groupes par animateur'!#REF!</f>
        <v>#REF!</v>
      </c>
      <c r="T106" s="138" t="e">
        <f>'Groupes par animateur'!#REF!</f>
        <v>#REF!</v>
      </c>
      <c r="V106" s="146"/>
      <c r="W106" s="147"/>
      <c r="X106" s="147"/>
    </row>
    <row r="107" spans="1:24" s="54" customFormat="1" ht="9.9499999999999993" customHeight="1" x14ac:dyDescent="0.2">
      <c r="A107" s="363"/>
      <c r="C107" s="162"/>
      <c r="D107" s="163"/>
      <c r="F107" s="162"/>
      <c r="G107" s="163"/>
      <c r="H107" s="163"/>
      <c r="J107" s="162"/>
      <c r="K107" s="163"/>
      <c r="L107" s="163"/>
      <c r="N107" s="162"/>
      <c r="O107" s="163"/>
      <c r="P107" s="163"/>
      <c r="R107" s="162"/>
      <c r="S107" s="163"/>
      <c r="T107" s="163"/>
      <c r="V107" s="166"/>
      <c r="W107" s="167"/>
      <c r="X107" s="167"/>
    </row>
    <row r="108" spans="1:24" s="54" customFormat="1" ht="9.9499999999999993" customHeight="1" x14ac:dyDescent="0.2">
      <c r="A108" s="363"/>
      <c r="C108" s="162"/>
      <c r="D108" s="163"/>
      <c r="F108" s="162"/>
      <c r="G108" s="163"/>
      <c r="H108" s="163"/>
      <c r="J108" s="162"/>
      <c r="K108" s="163"/>
      <c r="L108" s="163"/>
      <c r="N108" s="162"/>
      <c r="O108" s="163"/>
      <c r="P108" s="163"/>
      <c r="R108" s="162"/>
      <c r="S108" s="163"/>
      <c r="T108" s="163"/>
      <c r="V108" s="166"/>
      <c r="W108" s="167"/>
      <c r="X108" s="167"/>
    </row>
    <row r="109" spans="1:24" s="54" customFormat="1" ht="9.9499999999999993" customHeight="1" x14ac:dyDescent="0.2">
      <c r="A109" s="363"/>
      <c r="C109" s="170"/>
      <c r="D109" s="171"/>
      <c r="F109" s="170"/>
      <c r="G109" s="171"/>
      <c r="H109" s="171"/>
      <c r="J109" s="170"/>
      <c r="K109" s="171"/>
      <c r="L109" s="171"/>
      <c r="N109" s="162"/>
      <c r="O109" s="163"/>
      <c r="P109" s="163"/>
      <c r="R109" s="162"/>
      <c r="S109" s="163"/>
      <c r="T109" s="163"/>
      <c r="V109" s="166"/>
      <c r="W109" s="167"/>
      <c r="X109" s="167"/>
    </row>
    <row r="110" spans="1:24" s="54" customFormat="1" ht="12.95" customHeight="1" x14ac:dyDescent="0.2">
      <c r="A110" s="363"/>
      <c r="C110" s="51" t="e">
        <f>#REF!</f>
        <v>#REF!</v>
      </c>
      <c r="D110" s="134" t="e">
        <f>'Groupes par animateur'!#REF!</f>
        <v>#REF!</v>
      </c>
      <c r="F110" s="51" t="e">
        <f>#REF!</f>
        <v>#REF!</v>
      </c>
      <c r="G110" s="134" t="e">
        <f>'Groupes par animateur'!#REF!</f>
        <v>#REF!</v>
      </c>
      <c r="H110" s="135" t="e">
        <f>'Groupes par animateur'!#REF!</f>
        <v>#REF!</v>
      </c>
      <c r="J110" s="51" t="e">
        <f>#REF!</f>
        <v>#REF!</v>
      </c>
      <c r="K110" s="134" t="e">
        <f>'Groupes par animateur'!#REF!</f>
        <v>#REF!</v>
      </c>
      <c r="L110" s="135" t="e">
        <f>'Groupes par animateur'!#REF!</f>
        <v>#REF!</v>
      </c>
      <c r="N110" s="162"/>
      <c r="O110" s="163"/>
      <c r="P110" s="163"/>
      <c r="R110" s="162"/>
      <c r="S110" s="163"/>
      <c r="T110" s="163"/>
      <c r="V110" s="166"/>
      <c r="W110" s="167"/>
      <c r="X110" s="167"/>
    </row>
    <row r="111" spans="1:24" s="54" customFormat="1" ht="9.9499999999999993" customHeight="1" x14ac:dyDescent="0.2">
      <c r="A111" s="363"/>
      <c r="C111" s="162"/>
      <c r="D111" s="163"/>
      <c r="F111" s="162"/>
      <c r="G111" s="163"/>
      <c r="H111" s="163"/>
      <c r="J111" s="162"/>
      <c r="K111" s="163"/>
      <c r="L111" s="163"/>
      <c r="N111" s="162"/>
      <c r="O111" s="163"/>
      <c r="P111" s="163"/>
      <c r="R111" s="162"/>
      <c r="S111" s="163"/>
      <c r="T111" s="163"/>
      <c r="V111" s="166"/>
      <c r="W111" s="167"/>
      <c r="X111" s="167"/>
    </row>
    <row r="112" spans="1:24" s="54" customFormat="1" ht="9.9499999999999993" customHeight="1" x14ac:dyDescent="0.2">
      <c r="A112" s="363"/>
      <c r="C112" s="162"/>
      <c r="D112" s="163"/>
      <c r="F112" s="162"/>
      <c r="G112" s="163"/>
      <c r="H112" s="163"/>
      <c r="J112" s="162"/>
      <c r="K112" s="163"/>
      <c r="L112" s="163"/>
      <c r="N112" s="170"/>
      <c r="O112" s="171"/>
      <c r="P112" s="171"/>
      <c r="R112" s="170"/>
      <c r="S112" s="171"/>
      <c r="T112" s="171"/>
      <c r="V112" s="166"/>
      <c r="W112" s="167"/>
      <c r="X112" s="167"/>
    </row>
    <row r="113" spans="1:24" s="54" customFormat="1" ht="9.9499999999999993" customHeight="1" x14ac:dyDescent="0.2">
      <c r="A113" s="363"/>
      <c r="C113" s="162"/>
      <c r="D113" s="163"/>
      <c r="F113" s="162"/>
      <c r="G113" s="163"/>
      <c r="H113" s="163"/>
      <c r="J113" s="162"/>
      <c r="K113" s="163"/>
      <c r="L113" s="163"/>
      <c r="N113" s="55" t="e">
        <f>#REF!</f>
        <v>#REF!</v>
      </c>
      <c r="O113" s="141" t="e">
        <f>'Groupes par animateur'!#REF!</f>
        <v>#REF!</v>
      </c>
      <c r="P113" s="142" t="e">
        <f>'Groupes par animateur'!#REF!</f>
        <v>#REF!</v>
      </c>
      <c r="R113" s="55" t="e">
        <f>#REF!</f>
        <v>#REF!</v>
      </c>
      <c r="S113" s="141" t="e">
        <f>'Groupes par animateur'!#REF!</f>
        <v>#REF!</v>
      </c>
      <c r="T113" s="142" t="e">
        <f>'Groupes par animateur'!#REF!</f>
        <v>#REF!</v>
      </c>
      <c r="V113" s="146"/>
      <c r="W113" s="147"/>
      <c r="X113" s="147"/>
    </row>
    <row r="114" spans="1:24" s="54" customFormat="1" ht="9.9499999999999993" customHeight="1" x14ac:dyDescent="0.2">
      <c r="A114" s="363"/>
      <c r="C114" s="162"/>
      <c r="D114" s="163"/>
      <c r="F114" s="162"/>
      <c r="G114" s="163"/>
      <c r="H114" s="163"/>
      <c r="J114" s="162"/>
      <c r="K114" s="163"/>
      <c r="L114" s="163"/>
      <c r="N114" s="162"/>
      <c r="O114" s="163"/>
      <c r="P114" s="163"/>
      <c r="R114" s="162"/>
      <c r="S114" s="163"/>
      <c r="T114" s="163"/>
      <c r="V114" s="166"/>
      <c r="W114" s="167"/>
      <c r="X114" s="167"/>
    </row>
    <row r="115" spans="1:24" s="54" customFormat="1" ht="9.9499999999999993" customHeight="1" x14ac:dyDescent="0.2">
      <c r="A115" s="363"/>
      <c r="C115" s="162"/>
      <c r="D115" s="163"/>
      <c r="F115" s="162"/>
      <c r="G115" s="163"/>
      <c r="H115" s="163"/>
      <c r="J115" s="162"/>
      <c r="K115" s="163"/>
      <c r="L115" s="163"/>
      <c r="N115" s="162"/>
      <c r="O115" s="163"/>
      <c r="P115" s="163"/>
      <c r="R115" s="162"/>
      <c r="S115" s="163"/>
      <c r="T115" s="163"/>
      <c r="V115" s="166"/>
      <c r="W115" s="167"/>
      <c r="X115" s="167"/>
    </row>
    <row r="116" spans="1:24" s="54" customFormat="1" ht="9.9499999999999993" customHeight="1" x14ac:dyDescent="0.2">
      <c r="A116" s="363"/>
      <c r="C116" s="170"/>
      <c r="D116" s="171"/>
      <c r="F116" s="170"/>
      <c r="G116" s="171"/>
      <c r="H116" s="171"/>
      <c r="J116" s="170"/>
      <c r="K116" s="171"/>
      <c r="L116" s="171"/>
      <c r="N116" s="162"/>
      <c r="O116" s="163"/>
      <c r="P116" s="163"/>
      <c r="R116" s="162"/>
      <c r="S116" s="163"/>
      <c r="T116" s="163"/>
      <c r="V116" s="166"/>
      <c r="W116" s="167"/>
      <c r="X116" s="167"/>
    </row>
    <row r="117" spans="1:24" s="54" customFormat="1" ht="12.95" customHeight="1" x14ac:dyDescent="0.2">
      <c r="A117" s="363"/>
      <c r="C117" s="136" t="e">
        <f>#REF!</f>
        <v>#REF!</v>
      </c>
      <c r="D117" s="137" t="e">
        <f>'Groupes par animateur'!#REF!</f>
        <v>#REF!</v>
      </c>
      <c r="F117" s="136" t="e">
        <f>#REF!</f>
        <v>#REF!</v>
      </c>
      <c r="G117" s="137" t="e">
        <f>'Groupes par animateur'!#REF!</f>
        <v>#REF!</v>
      </c>
      <c r="H117" s="138" t="e">
        <f>'Groupes par animateur'!#REF!</f>
        <v>#REF!</v>
      </c>
      <c r="J117" s="136" t="e">
        <f>#REF!</f>
        <v>#REF!</v>
      </c>
      <c r="K117" s="137" t="e">
        <f>'Groupes par animateur'!#REF!</f>
        <v>#REF!</v>
      </c>
      <c r="L117" s="138" t="e">
        <f>'Groupes par animateur'!#REF!</f>
        <v>#REF!</v>
      </c>
      <c r="N117" s="162"/>
      <c r="O117" s="163"/>
      <c r="P117" s="163"/>
      <c r="R117" s="162"/>
      <c r="S117" s="163"/>
      <c r="T117" s="163"/>
      <c r="V117" s="166"/>
      <c r="W117" s="167"/>
      <c r="X117" s="167"/>
    </row>
    <row r="118" spans="1:24" s="54" customFormat="1" ht="9.9499999999999993" customHeight="1" x14ac:dyDescent="0.2">
      <c r="A118" s="363"/>
      <c r="C118" s="162"/>
      <c r="D118" s="163"/>
      <c r="F118" s="162"/>
      <c r="G118" s="163"/>
      <c r="H118" s="163"/>
      <c r="J118" s="162"/>
      <c r="K118" s="163"/>
      <c r="L118" s="163"/>
      <c r="N118" s="162"/>
      <c r="O118" s="163"/>
      <c r="P118" s="163"/>
      <c r="R118" s="162"/>
      <c r="S118" s="163"/>
      <c r="T118" s="163"/>
      <c r="V118" s="166"/>
      <c r="W118" s="167"/>
      <c r="X118" s="167"/>
    </row>
    <row r="119" spans="1:24" s="54" customFormat="1" ht="9.9499999999999993" customHeight="1" x14ac:dyDescent="0.2">
      <c r="A119" s="363"/>
      <c r="C119" s="162"/>
      <c r="D119" s="163"/>
      <c r="F119" s="162"/>
      <c r="G119" s="163"/>
      <c r="H119" s="163"/>
      <c r="J119" s="162"/>
      <c r="K119" s="163"/>
      <c r="L119" s="163"/>
      <c r="N119" s="162"/>
      <c r="O119" s="163"/>
      <c r="P119" s="163"/>
      <c r="R119" s="162"/>
      <c r="S119" s="163"/>
      <c r="T119" s="163"/>
      <c r="V119" s="166"/>
      <c r="W119" s="167"/>
      <c r="X119" s="167"/>
    </row>
    <row r="120" spans="1:24" s="54" customFormat="1" ht="9.9499999999999993" customHeight="1" x14ac:dyDescent="0.2">
      <c r="A120" s="363"/>
      <c r="C120" s="162"/>
      <c r="D120" s="163"/>
      <c r="F120" s="162"/>
      <c r="G120" s="163"/>
      <c r="H120" s="163"/>
      <c r="J120" s="162"/>
      <c r="K120" s="163"/>
      <c r="L120" s="163"/>
      <c r="N120" s="105"/>
      <c r="O120" s="106"/>
      <c r="P120" s="106"/>
      <c r="Q120" s="58"/>
      <c r="R120" s="105"/>
      <c r="S120" s="106"/>
      <c r="T120" s="106"/>
      <c r="U120" s="58"/>
      <c r="V120" s="111"/>
      <c r="W120" s="112"/>
      <c r="X120" s="112"/>
    </row>
    <row r="121" spans="1:24" s="54" customFormat="1" ht="9.9499999999999993" customHeight="1" x14ac:dyDescent="0.2">
      <c r="A121" s="363"/>
      <c r="C121" s="162"/>
      <c r="D121" s="163"/>
      <c r="F121" s="162"/>
      <c r="G121" s="163"/>
      <c r="H121" s="163"/>
      <c r="J121" s="162"/>
      <c r="K121" s="163"/>
      <c r="L121" s="163"/>
      <c r="N121" s="105"/>
      <c r="O121" s="106"/>
      <c r="P121" s="106"/>
      <c r="Q121" s="58"/>
      <c r="R121" s="105"/>
      <c r="S121" s="106"/>
      <c r="T121" s="106"/>
      <c r="U121" s="58"/>
      <c r="V121" s="111"/>
      <c r="W121" s="112"/>
      <c r="X121" s="112"/>
    </row>
    <row r="122" spans="1:24" s="54" customFormat="1" ht="9.9499999999999993" customHeight="1" thickBot="1" x14ac:dyDescent="0.25">
      <c r="A122" s="363"/>
      <c r="C122" s="162"/>
      <c r="D122" s="163"/>
      <c r="F122" s="162"/>
      <c r="G122" s="163"/>
      <c r="H122" s="163"/>
      <c r="J122" s="162"/>
      <c r="K122" s="163"/>
      <c r="L122" s="163"/>
      <c r="N122" s="115"/>
      <c r="O122" s="116"/>
      <c r="P122" s="116"/>
      <c r="Q122" s="58"/>
      <c r="R122" s="115"/>
      <c r="S122" s="116"/>
      <c r="T122" s="116"/>
      <c r="U122" s="58"/>
      <c r="V122" s="119"/>
      <c r="W122" s="120"/>
      <c r="X122" s="120"/>
    </row>
    <row r="123" spans="1:24" s="54" customFormat="1" ht="9.9499999999999993" customHeight="1" x14ac:dyDescent="0.2">
      <c r="A123" s="363"/>
      <c r="C123" s="170"/>
      <c r="D123" s="171"/>
      <c r="F123" s="170"/>
      <c r="G123" s="171"/>
      <c r="H123" s="171"/>
      <c r="J123" s="170"/>
      <c r="K123" s="171"/>
      <c r="L123" s="171"/>
    </row>
    <row r="124" spans="1:24" s="54" customFormat="1" ht="12.95" customHeight="1" x14ac:dyDescent="0.2">
      <c r="A124" s="363"/>
      <c r="C124" s="55" t="e">
        <f>#REF!</f>
        <v>#REF!</v>
      </c>
      <c r="D124" s="141" t="e">
        <f>'Groupes par animateur'!#REF!</f>
        <v>#REF!</v>
      </c>
      <c r="F124" s="55" t="e">
        <f>#REF!</f>
        <v>#REF!</v>
      </c>
      <c r="G124" s="141" t="e">
        <f>'Groupes par animateur'!#REF!</f>
        <v>#REF!</v>
      </c>
      <c r="H124" s="142" t="e">
        <f>'Groupes par animateur'!#REF!</f>
        <v>#REF!</v>
      </c>
      <c r="J124" s="55" t="e">
        <f>#REF!</f>
        <v>#REF!</v>
      </c>
      <c r="K124" s="141" t="e">
        <f>'Groupes par animateur'!#REF!</f>
        <v>#REF!</v>
      </c>
      <c r="L124" s="142" t="e">
        <f>'Groupes par animateur'!#REF!</f>
        <v>#REF!</v>
      </c>
    </row>
    <row r="125" spans="1:24" s="54" customFormat="1" ht="9.9499999999999993" customHeight="1" x14ac:dyDescent="0.2">
      <c r="A125" s="363"/>
      <c r="C125" s="162"/>
      <c r="D125" s="163"/>
      <c r="F125" s="162"/>
      <c r="G125" s="163"/>
      <c r="H125" s="163"/>
      <c r="J125" s="162"/>
      <c r="K125" s="163"/>
      <c r="L125" s="163"/>
    </row>
    <row r="126" spans="1:24" s="54" customFormat="1" ht="9.9499999999999993" customHeight="1" x14ac:dyDescent="0.2">
      <c r="A126" s="363"/>
      <c r="C126" s="162"/>
      <c r="D126" s="163"/>
      <c r="F126" s="162"/>
      <c r="G126" s="163"/>
      <c r="H126" s="163"/>
      <c r="J126" s="162"/>
      <c r="K126" s="163"/>
      <c r="L126" s="163"/>
    </row>
    <row r="127" spans="1:24" s="54" customFormat="1" ht="9.9499999999999993" customHeight="1" x14ac:dyDescent="0.2">
      <c r="A127" s="363"/>
      <c r="C127" s="162"/>
      <c r="D127" s="163"/>
      <c r="F127" s="162"/>
      <c r="G127" s="163"/>
      <c r="H127" s="163"/>
      <c r="J127" s="162"/>
      <c r="K127" s="163"/>
      <c r="L127" s="163"/>
    </row>
    <row r="128" spans="1:24" s="54" customFormat="1" ht="9.9499999999999993" customHeight="1" x14ac:dyDescent="0.2">
      <c r="A128" s="363"/>
      <c r="C128" s="162"/>
      <c r="D128" s="163"/>
      <c r="F128" s="162"/>
      <c r="G128" s="163"/>
      <c r="H128" s="163"/>
      <c r="J128" s="162"/>
      <c r="K128" s="163"/>
      <c r="L128" s="163"/>
    </row>
    <row r="129" spans="1:12" s="54" customFormat="1" ht="9.9499999999999993" customHeight="1" x14ac:dyDescent="0.2">
      <c r="A129" s="363"/>
      <c r="C129" s="162"/>
      <c r="D129" s="163"/>
      <c r="F129" s="162"/>
      <c r="G129" s="163"/>
      <c r="H129" s="163"/>
      <c r="J129" s="162"/>
      <c r="K129" s="163"/>
      <c r="L129" s="163"/>
    </row>
    <row r="130" spans="1:12" s="54" customFormat="1" ht="9.9499999999999993" customHeight="1" x14ac:dyDescent="0.2">
      <c r="A130" s="363"/>
      <c r="C130" s="162"/>
      <c r="D130" s="163"/>
      <c r="F130" s="162"/>
      <c r="G130" s="163"/>
      <c r="H130" s="163"/>
      <c r="J130" s="162"/>
      <c r="K130" s="163"/>
      <c r="L130" s="163"/>
    </row>
    <row r="131" spans="1:12" ht="8.1" customHeight="1" x14ac:dyDescent="0.2">
      <c r="A131" s="363"/>
      <c r="C131" s="105"/>
      <c r="D131" s="106"/>
      <c r="F131" s="105"/>
      <c r="G131" s="106"/>
      <c r="H131" s="106"/>
      <c r="J131" s="105"/>
      <c r="K131" s="106"/>
      <c r="L131" s="106"/>
    </row>
    <row r="132" spans="1:12" ht="8.1" customHeight="1" x14ac:dyDescent="0.2">
      <c r="A132" s="363"/>
      <c r="C132" s="105"/>
      <c r="D132" s="106"/>
      <c r="F132" s="105"/>
      <c r="G132" s="106"/>
      <c r="H132" s="106"/>
      <c r="J132" s="105"/>
      <c r="K132" s="106"/>
      <c r="L132" s="106"/>
    </row>
    <row r="133" spans="1:12" ht="8.1" customHeight="1" thickBot="1" x14ac:dyDescent="0.25">
      <c r="A133" s="363"/>
      <c r="C133" s="105"/>
      <c r="D133" s="106"/>
      <c r="F133" s="105"/>
      <c r="G133" s="106"/>
      <c r="H133" s="106"/>
      <c r="J133" s="105"/>
      <c r="K133" s="106"/>
      <c r="L133" s="106"/>
    </row>
    <row r="134" spans="1:12" s="158" customFormat="1" ht="0.95" customHeight="1" x14ac:dyDescent="0.2">
      <c r="C134" s="159"/>
      <c r="D134" s="159"/>
      <c r="F134" s="159"/>
      <c r="G134" s="159"/>
      <c r="H134" s="159"/>
      <c r="J134" s="159"/>
      <c r="K134" s="159"/>
      <c r="L134" s="159"/>
    </row>
    <row r="135" spans="1:12" s="158" customFormat="1" ht="9.9499999999999993" customHeight="1" x14ac:dyDescent="0.2"/>
    <row r="136" spans="1:12" s="149" customFormat="1" ht="18" customHeight="1" x14ac:dyDescent="0.2"/>
    <row r="137" spans="1:12" s="178" customFormat="1" ht="15" customHeight="1" x14ac:dyDescent="0.2"/>
    <row r="138" spans="1:12" s="54" customFormat="1" ht="12.95" customHeight="1" x14ac:dyDescent="0.2">
      <c r="A138" s="362" t="s">
        <v>37</v>
      </c>
    </row>
    <row r="139" spans="1:12" s="54" customFormat="1" ht="9.9499999999999993" customHeight="1" x14ac:dyDescent="0.2">
      <c r="A139" s="362"/>
    </row>
    <row r="140" spans="1:12" s="54" customFormat="1" ht="9.9499999999999993" customHeight="1" x14ac:dyDescent="0.2">
      <c r="A140" s="362"/>
    </row>
    <row r="141" spans="1:12" s="54" customFormat="1" ht="9.9499999999999993" customHeight="1" x14ac:dyDescent="0.2">
      <c r="A141" s="362"/>
    </row>
    <row r="142" spans="1:12" s="54" customFormat="1" ht="9.9499999999999993" customHeight="1" x14ac:dyDescent="0.2">
      <c r="A142" s="362"/>
    </row>
    <row r="143" spans="1:12" s="54" customFormat="1" ht="9.9499999999999993" customHeight="1" x14ac:dyDescent="0.2">
      <c r="A143" s="362"/>
    </row>
    <row r="144" spans="1:12" s="54" customFormat="1" ht="9.9499999999999993" customHeight="1" x14ac:dyDescent="0.2">
      <c r="A144" s="362"/>
    </row>
    <row r="145" spans="1:1" s="54" customFormat="1" ht="12.95" customHeight="1" x14ac:dyDescent="0.2">
      <c r="A145" s="362"/>
    </row>
    <row r="146" spans="1:1" s="54" customFormat="1" ht="9.9499999999999993" customHeight="1" x14ac:dyDescent="0.2">
      <c r="A146" s="362"/>
    </row>
    <row r="147" spans="1:1" s="54" customFormat="1" ht="9.9499999999999993" customHeight="1" x14ac:dyDescent="0.2">
      <c r="A147" s="362"/>
    </row>
    <row r="148" spans="1:1" s="54" customFormat="1" ht="9.9499999999999993" customHeight="1" x14ac:dyDescent="0.2">
      <c r="A148" s="362"/>
    </row>
    <row r="149" spans="1:1" s="54" customFormat="1" ht="9.9499999999999993" customHeight="1" x14ac:dyDescent="0.2">
      <c r="A149" s="362"/>
    </row>
    <row r="150" spans="1:1" s="54" customFormat="1" ht="9.9499999999999993" customHeight="1" x14ac:dyDescent="0.2">
      <c r="A150" s="362"/>
    </row>
    <row r="151" spans="1:1" s="54" customFormat="1" ht="9.9499999999999993" customHeight="1" x14ac:dyDescent="0.2">
      <c r="A151" s="362"/>
    </row>
    <row r="152" spans="1:1" s="54" customFormat="1" ht="12.95" customHeight="1" x14ac:dyDescent="0.2">
      <c r="A152" s="362"/>
    </row>
    <row r="153" spans="1:1" s="54" customFormat="1" ht="9.9499999999999993" customHeight="1" x14ac:dyDescent="0.2">
      <c r="A153" s="362"/>
    </row>
    <row r="154" spans="1:1" s="54" customFormat="1" ht="9.9499999999999993" customHeight="1" x14ac:dyDescent="0.2">
      <c r="A154" s="362"/>
    </row>
    <row r="155" spans="1:1" s="54" customFormat="1" ht="9.9499999999999993" customHeight="1" x14ac:dyDescent="0.2">
      <c r="A155" s="362"/>
    </row>
    <row r="156" spans="1:1" s="54" customFormat="1" ht="9.9499999999999993" customHeight="1" x14ac:dyDescent="0.2">
      <c r="A156" s="362"/>
    </row>
    <row r="157" spans="1:1" s="54" customFormat="1" ht="9.9499999999999993" customHeight="1" x14ac:dyDescent="0.2">
      <c r="A157" s="362"/>
    </row>
    <row r="158" spans="1:1" s="54" customFormat="1" ht="9.9499999999999993" customHeight="1" x14ac:dyDescent="0.2">
      <c r="A158" s="362"/>
    </row>
    <row r="159" spans="1:1" s="54" customFormat="1" ht="12.95" customHeight="1" x14ac:dyDescent="0.2">
      <c r="A159" s="362"/>
    </row>
    <row r="160" spans="1:1" s="54" customFormat="1" ht="9.9499999999999993" customHeight="1" x14ac:dyDescent="0.2">
      <c r="A160" s="362"/>
    </row>
    <row r="161" spans="1:1" s="54" customFormat="1" ht="9.9499999999999993" customHeight="1" x14ac:dyDescent="0.2">
      <c r="A161" s="362"/>
    </row>
    <row r="162" spans="1:1" s="54" customFormat="1" ht="9.9499999999999993" customHeight="1" x14ac:dyDescent="0.2">
      <c r="A162" s="362"/>
    </row>
    <row r="163" spans="1:1" s="54" customFormat="1" ht="9.9499999999999993" customHeight="1" x14ac:dyDescent="0.2">
      <c r="A163" s="362"/>
    </row>
    <row r="164" spans="1:1" s="54" customFormat="1" ht="9.9499999999999993" customHeight="1" x14ac:dyDescent="0.2">
      <c r="A164" s="362"/>
    </row>
    <row r="165" spans="1:1" s="54" customFormat="1" ht="9.9499999999999993" customHeight="1" x14ac:dyDescent="0.2">
      <c r="A165" s="362"/>
    </row>
    <row r="166" spans="1:1" s="54" customFormat="1" ht="12.95" customHeight="1" x14ac:dyDescent="0.2">
      <c r="A166" s="362"/>
    </row>
    <row r="167" spans="1:1" s="54" customFormat="1" ht="9.9499999999999993" customHeight="1" x14ac:dyDescent="0.2">
      <c r="A167" s="362"/>
    </row>
    <row r="168" spans="1:1" s="54" customFormat="1" ht="9.9499999999999993" customHeight="1" x14ac:dyDescent="0.2">
      <c r="A168" s="362"/>
    </row>
    <row r="169" spans="1:1" s="54" customFormat="1" ht="9.9499999999999993" customHeight="1" x14ac:dyDescent="0.2">
      <c r="A169" s="362"/>
    </row>
    <row r="170" spans="1:1" s="54" customFormat="1" ht="9.9499999999999993" customHeight="1" x14ac:dyDescent="0.2">
      <c r="A170" s="362"/>
    </row>
    <row r="171" spans="1:1" s="54" customFormat="1" ht="9.9499999999999993" customHeight="1" x14ac:dyDescent="0.2">
      <c r="A171" s="362"/>
    </row>
    <row r="172" spans="1:1" s="54" customFormat="1" ht="9.9499999999999993" customHeight="1" x14ac:dyDescent="0.2">
      <c r="A172" s="362"/>
    </row>
    <row r="173" spans="1:1" s="54" customFormat="1" ht="12.95" customHeight="1" x14ac:dyDescent="0.2">
      <c r="A173" s="362"/>
    </row>
    <row r="174" spans="1:1" s="54" customFormat="1" ht="9.9499999999999993" customHeight="1" x14ac:dyDescent="0.2">
      <c r="A174" s="362"/>
    </row>
    <row r="175" spans="1:1" s="54" customFormat="1" ht="9.9499999999999993" customHeight="1" x14ac:dyDescent="0.2">
      <c r="A175" s="362"/>
    </row>
    <row r="176" spans="1:1" s="54" customFormat="1" ht="9.9499999999999993" customHeight="1" x14ac:dyDescent="0.2">
      <c r="A176" s="362"/>
    </row>
    <row r="177" spans="1:1" s="54" customFormat="1" ht="9.9499999999999993" customHeight="1" x14ac:dyDescent="0.2">
      <c r="A177" s="362"/>
    </row>
    <row r="178" spans="1:1" s="54" customFormat="1" ht="9.9499999999999993" customHeight="1" x14ac:dyDescent="0.2">
      <c r="A178" s="362"/>
    </row>
    <row r="179" spans="1:1" s="54" customFormat="1" ht="9.9499999999999993" customHeight="1" x14ac:dyDescent="0.2">
      <c r="A179" s="362"/>
    </row>
    <row r="180" spans="1:1" s="54" customFormat="1" ht="12.95" customHeight="1" x14ac:dyDescent="0.2">
      <c r="A180" s="362"/>
    </row>
    <row r="181" spans="1:1" s="54" customFormat="1" ht="9.9499999999999993" customHeight="1" x14ac:dyDescent="0.2">
      <c r="A181" s="362"/>
    </row>
    <row r="182" spans="1:1" s="54" customFormat="1" ht="9.9499999999999993" customHeight="1" x14ac:dyDescent="0.2">
      <c r="A182" s="362"/>
    </row>
    <row r="183" spans="1:1" s="54" customFormat="1" ht="9.9499999999999993" customHeight="1" x14ac:dyDescent="0.2">
      <c r="A183" s="362"/>
    </row>
    <row r="184" spans="1:1" s="54" customFormat="1" ht="9.9499999999999993" customHeight="1" x14ac:dyDescent="0.2">
      <c r="A184" s="362"/>
    </row>
    <row r="185" spans="1:1" s="54" customFormat="1" ht="9.9499999999999993" customHeight="1" x14ac:dyDescent="0.2">
      <c r="A185" s="362"/>
    </row>
    <row r="186" spans="1:1" s="54" customFormat="1" ht="9.9499999999999993" customHeight="1" x14ac:dyDescent="0.2">
      <c r="A186" s="362"/>
    </row>
    <row r="187" spans="1:1" s="54" customFormat="1" ht="12.95" customHeight="1" x14ac:dyDescent="0.2">
      <c r="A187" s="362"/>
    </row>
    <row r="188" spans="1:1" s="54" customFormat="1" ht="9.9499999999999993" customHeight="1" x14ac:dyDescent="0.2">
      <c r="A188" s="362"/>
    </row>
    <row r="189" spans="1:1" s="54" customFormat="1" ht="9.9499999999999993" customHeight="1" x14ac:dyDescent="0.2">
      <c r="A189" s="362"/>
    </row>
    <row r="190" spans="1:1" s="54" customFormat="1" ht="9.9499999999999993" customHeight="1" x14ac:dyDescent="0.2">
      <c r="A190" s="362"/>
    </row>
    <row r="191" spans="1:1" s="54" customFormat="1" ht="9.9499999999999993" customHeight="1" x14ac:dyDescent="0.2">
      <c r="A191" s="362"/>
    </row>
    <row r="192" spans="1:1" s="54" customFormat="1" ht="9.9499999999999993" customHeight="1" x14ac:dyDescent="0.2">
      <c r="A192" s="362"/>
    </row>
    <row r="193" spans="1:2" s="54" customFormat="1" ht="9.9499999999999993" customHeight="1" x14ac:dyDescent="0.2">
      <c r="A193" s="362"/>
    </row>
    <row r="194" spans="1:2" s="54" customFormat="1" ht="8.1" customHeight="1" x14ac:dyDescent="0.2">
      <c r="A194" s="362"/>
    </row>
    <row r="195" spans="1:2" s="54" customFormat="1" ht="8.1" customHeight="1" x14ac:dyDescent="0.2">
      <c r="A195" s="362"/>
    </row>
    <row r="196" spans="1:2" s="54" customFormat="1" ht="8.1" customHeight="1" x14ac:dyDescent="0.2">
      <c r="A196" s="362"/>
    </row>
    <row r="197" spans="1:2" s="54" customFormat="1" ht="9.9499999999999993" customHeight="1" x14ac:dyDescent="0.2">
      <c r="A197" s="174"/>
      <c r="B197" s="174"/>
    </row>
    <row r="198" spans="1:2" s="54" customFormat="1" ht="12.95" customHeight="1" x14ac:dyDescent="0.2">
      <c r="A198" s="363" t="s">
        <v>38</v>
      </c>
    </row>
    <row r="199" spans="1:2" s="54" customFormat="1" ht="9.9499999999999993" customHeight="1" x14ac:dyDescent="0.2">
      <c r="A199" s="363"/>
    </row>
    <row r="200" spans="1:2" s="54" customFormat="1" ht="9.9499999999999993" customHeight="1" x14ac:dyDescent="0.2">
      <c r="A200" s="363"/>
    </row>
    <row r="201" spans="1:2" s="54" customFormat="1" ht="9.9499999999999993" customHeight="1" x14ac:dyDescent="0.2">
      <c r="A201" s="363"/>
    </row>
    <row r="202" spans="1:2" s="54" customFormat="1" ht="9.9499999999999993" customHeight="1" x14ac:dyDescent="0.2">
      <c r="A202" s="363"/>
    </row>
    <row r="203" spans="1:2" s="54" customFormat="1" ht="9.9499999999999993" customHeight="1" x14ac:dyDescent="0.2">
      <c r="A203" s="363"/>
    </row>
    <row r="204" spans="1:2" s="54" customFormat="1" ht="9.9499999999999993" customHeight="1" x14ac:dyDescent="0.2">
      <c r="A204" s="363"/>
    </row>
    <row r="205" spans="1:2" s="54" customFormat="1" ht="12.95" customHeight="1" x14ac:dyDescent="0.2">
      <c r="A205" s="363"/>
    </row>
    <row r="206" spans="1:2" s="54" customFormat="1" ht="9.9499999999999993" customHeight="1" x14ac:dyDescent="0.2">
      <c r="A206" s="363"/>
    </row>
    <row r="207" spans="1:2" s="54" customFormat="1" ht="9.9499999999999993" customHeight="1" x14ac:dyDescent="0.2">
      <c r="A207" s="363"/>
    </row>
    <row r="208" spans="1:2" s="54" customFormat="1" ht="9.9499999999999993" customHeight="1" x14ac:dyDescent="0.2">
      <c r="A208" s="363"/>
    </row>
    <row r="209" spans="1:1" s="54" customFormat="1" ht="9.9499999999999993" customHeight="1" x14ac:dyDescent="0.2">
      <c r="A209" s="363"/>
    </row>
    <row r="210" spans="1:1" s="54" customFormat="1" ht="9.9499999999999993" customHeight="1" x14ac:dyDescent="0.2">
      <c r="A210" s="363"/>
    </row>
    <row r="211" spans="1:1" s="54" customFormat="1" ht="9.9499999999999993" customHeight="1" x14ac:dyDescent="0.2">
      <c r="A211" s="363"/>
    </row>
    <row r="212" spans="1:1" s="54" customFormat="1" ht="12.95" customHeight="1" x14ac:dyDescent="0.2">
      <c r="A212" s="363"/>
    </row>
    <row r="213" spans="1:1" s="54" customFormat="1" ht="9.9499999999999993" customHeight="1" x14ac:dyDescent="0.2">
      <c r="A213" s="363"/>
    </row>
    <row r="214" spans="1:1" s="54" customFormat="1" ht="9.9499999999999993" customHeight="1" x14ac:dyDescent="0.2">
      <c r="A214" s="363"/>
    </row>
    <row r="215" spans="1:1" s="54" customFormat="1" ht="9.9499999999999993" customHeight="1" x14ac:dyDescent="0.2">
      <c r="A215" s="363"/>
    </row>
    <row r="216" spans="1:1" s="54" customFormat="1" ht="9.9499999999999993" customHeight="1" x14ac:dyDescent="0.2">
      <c r="A216" s="363"/>
    </row>
    <row r="217" spans="1:1" s="54" customFormat="1" ht="9.9499999999999993" customHeight="1" x14ac:dyDescent="0.2">
      <c r="A217" s="363"/>
    </row>
    <row r="218" spans="1:1" s="54" customFormat="1" ht="9.9499999999999993" customHeight="1" x14ac:dyDescent="0.2">
      <c r="A218" s="363"/>
    </row>
    <row r="219" spans="1:1" s="54" customFormat="1" ht="12.95" customHeight="1" x14ac:dyDescent="0.2">
      <c r="A219" s="363"/>
    </row>
    <row r="220" spans="1:1" s="54" customFormat="1" ht="9.9499999999999993" customHeight="1" x14ac:dyDescent="0.2">
      <c r="A220" s="363"/>
    </row>
    <row r="221" spans="1:1" s="54" customFormat="1" ht="9.9499999999999993" customHeight="1" x14ac:dyDescent="0.2">
      <c r="A221" s="363"/>
    </row>
    <row r="222" spans="1:1" s="54" customFormat="1" ht="9.9499999999999993" customHeight="1" x14ac:dyDescent="0.2">
      <c r="A222" s="363"/>
    </row>
    <row r="223" spans="1:1" s="54" customFormat="1" ht="9.9499999999999993" customHeight="1" x14ac:dyDescent="0.2">
      <c r="A223" s="363"/>
    </row>
    <row r="224" spans="1:1" s="54" customFormat="1" ht="9.9499999999999993" customHeight="1" x14ac:dyDescent="0.2">
      <c r="A224" s="363"/>
    </row>
    <row r="225" spans="1:1" s="54" customFormat="1" ht="9.9499999999999993" customHeight="1" x14ac:dyDescent="0.2">
      <c r="A225" s="363"/>
    </row>
    <row r="226" spans="1:1" s="54" customFormat="1" ht="12.95" customHeight="1" x14ac:dyDescent="0.2">
      <c r="A226" s="363"/>
    </row>
    <row r="227" spans="1:1" s="54" customFormat="1" ht="9.9499999999999993" customHeight="1" x14ac:dyDescent="0.2">
      <c r="A227" s="363"/>
    </row>
    <row r="228" spans="1:1" s="54" customFormat="1" ht="9.9499999999999993" customHeight="1" x14ac:dyDescent="0.2">
      <c r="A228" s="363"/>
    </row>
    <row r="229" spans="1:1" s="54" customFormat="1" ht="9.9499999999999993" customHeight="1" x14ac:dyDescent="0.2">
      <c r="A229" s="363"/>
    </row>
    <row r="230" spans="1:1" s="54" customFormat="1" ht="9.9499999999999993" customHeight="1" x14ac:dyDescent="0.2">
      <c r="A230" s="363"/>
    </row>
    <row r="231" spans="1:1" s="54" customFormat="1" ht="9.9499999999999993" customHeight="1" x14ac:dyDescent="0.2">
      <c r="A231" s="363"/>
    </row>
    <row r="232" spans="1:1" s="54" customFormat="1" ht="9.9499999999999993" customHeight="1" x14ac:dyDescent="0.2">
      <c r="A232" s="363"/>
    </row>
    <row r="233" spans="1:1" s="54" customFormat="1" ht="12.95" customHeight="1" x14ac:dyDescent="0.2">
      <c r="A233" s="363"/>
    </row>
    <row r="234" spans="1:1" s="54" customFormat="1" ht="9.9499999999999993" customHeight="1" x14ac:dyDescent="0.2">
      <c r="A234" s="363"/>
    </row>
    <row r="235" spans="1:1" s="54" customFormat="1" ht="9.9499999999999993" customHeight="1" x14ac:dyDescent="0.2">
      <c r="A235" s="363"/>
    </row>
    <row r="236" spans="1:1" s="54" customFormat="1" ht="9.9499999999999993" customHeight="1" x14ac:dyDescent="0.2">
      <c r="A236" s="363"/>
    </row>
    <row r="237" spans="1:1" s="54" customFormat="1" ht="9.9499999999999993" customHeight="1" x14ac:dyDescent="0.2">
      <c r="A237" s="363"/>
    </row>
    <row r="238" spans="1:1" s="54" customFormat="1" ht="9.9499999999999993" customHeight="1" x14ac:dyDescent="0.2">
      <c r="A238" s="363"/>
    </row>
    <row r="239" spans="1:1" s="54" customFormat="1" ht="9.9499999999999993" customHeight="1" x14ac:dyDescent="0.2">
      <c r="A239" s="363"/>
    </row>
    <row r="240" spans="1:1" s="54" customFormat="1" ht="12.95" customHeight="1" x14ac:dyDescent="0.2">
      <c r="A240" s="363"/>
    </row>
    <row r="241" spans="1:1" s="54" customFormat="1" ht="9.9499999999999993" customHeight="1" x14ac:dyDescent="0.2">
      <c r="A241" s="363"/>
    </row>
    <row r="242" spans="1:1" s="54" customFormat="1" ht="9.9499999999999993" customHeight="1" x14ac:dyDescent="0.2">
      <c r="A242" s="363"/>
    </row>
    <row r="243" spans="1:1" s="54" customFormat="1" ht="9.9499999999999993" customHeight="1" x14ac:dyDescent="0.2">
      <c r="A243" s="363"/>
    </row>
    <row r="244" spans="1:1" s="54" customFormat="1" ht="9.9499999999999993" customHeight="1" x14ac:dyDescent="0.2">
      <c r="A244" s="363"/>
    </row>
    <row r="245" spans="1:1" s="54" customFormat="1" ht="9.9499999999999993" customHeight="1" x14ac:dyDescent="0.2">
      <c r="A245" s="363"/>
    </row>
    <row r="246" spans="1:1" s="54" customFormat="1" ht="9.9499999999999993" customHeight="1" x14ac:dyDescent="0.2">
      <c r="A246" s="363"/>
    </row>
    <row r="247" spans="1:1" s="54" customFormat="1" ht="12.95" customHeight="1" x14ac:dyDescent="0.2">
      <c r="A247" s="363"/>
    </row>
    <row r="248" spans="1:1" s="54" customFormat="1" ht="9.9499999999999993" customHeight="1" x14ac:dyDescent="0.2">
      <c r="A248" s="363"/>
    </row>
    <row r="249" spans="1:1" s="54" customFormat="1" ht="9.9499999999999993" customHeight="1" x14ac:dyDescent="0.2">
      <c r="A249" s="363"/>
    </row>
    <row r="250" spans="1:1" s="54" customFormat="1" ht="9.9499999999999993" customHeight="1" x14ac:dyDescent="0.2">
      <c r="A250" s="363"/>
    </row>
    <row r="251" spans="1:1" s="54" customFormat="1" ht="9.9499999999999993" customHeight="1" x14ac:dyDescent="0.2">
      <c r="A251" s="363"/>
    </row>
    <row r="252" spans="1:1" s="54" customFormat="1" ht="9.9499999999999993" customHeight="1" x14ac:dyDescent="0.2">
      <c r="A252" s="363"/>
    </row>
    <row r="253" spans="1:1" s="54" customFormat="1" ht="9.9499999999999993" customHeight="1" x14ac:dyDescent="0.2">
      <c r="A253" s="363"/>
    </row>
    <row r="254" spans="1:1" ht="8.1" customHeight="1" x14ac:dyDescent="0.2">
      <c r="A254" s="363"/>
    </row>
    <row r="255" spans="1:1" ht="8.1" customHeight="1" x14ac:dyDescent="0.2">
      <c r="A255" s="363"/>
    </row>
    <row r="256" spans="1:1" ht="8.1" customHeight="1" thickBot="1" x14ac:dyDescent="0.25">
      <c r="A256" s="363"/>
    </row>
    <row r="257" spans="3:12" x14ac:dyDescent="0.2">
      <c r="C257" s="109"/>
      <c r="D257" s="109"/>
      <c r="F257" s="109"/>
      <c r="G257" s="109"/>
      <c r="H257" s="109"/>
      <c r="J257" s="109"/>
      <c r="K257" s="109"/>
      <c r="L257" s="109"/>
    </row>
  </sheetData>
  <mergeCells count="5">
    <mergeCell ref="F1:H1"/>
    <mergeCell ref="A4:A73"/>
    <mergeCell ref="A75:A133"/>
    <mergeCell ref="A138:A196"/>
    <mergeCell ref="A198:A256"/>
  </mergeCells>
  <printOptions horizontalCentered="1" verticalCentered="1"/>
  <pageMargins left="0.39370078740157483" right="0.39370078740157483" top="0.39370078740157483" bottom="0.39370078740157483" header="0.19685039370078741" footer="0.19685039370078741"/>
  <pageSetup paperSize="8" scale="44" orientation="portrait" r:id="rId1"/>
  <headerFooter alignWithMargins="0">
    <oddHeader>&amp;L&amp;8&amp;F&amp;C&amp;8&amp;A&amp;R&amp;8&amp;D</oddHeader>
  </headerFooter>
  <rowBreaks count="1" manualBreakCount="1">
    <brk id="134" max="16383" man="1"/>
  </row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46"/>
  <sheetViews>
    <sheetView showZeros="0"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5" sqref="C5"/>
    </sheetView>
  </sheetViews>
  <sheetFormatPr baseColWidth="10" defaultRowHeight="12" x14ac:dyDescent="0.2"/>
  <cols>
    <col min="1" max="1" width="3.7109375" style="58" customWidth="1"/>
    <col min="2" max="2" width="3.7109375" style="58" hidden="1" customWidth="1"/>
    <col min="3" max="7" width="14.7109375" style="58" customWidth="1"/>
    <col min="8" max="8" width="14.7109375" style="110" customWidth="1"/>
    <col min="9" max="9" width="4.28515625" style="58" customWidth="1"/>
    <col min="10" max="14" width="14.7109375" style="58" customWidth="1"/>
    <col min="15" max="15" width="14.7109375" style="110" customWidth="1"/>
    <col min="16" max="16" width="4.28515625" style="58" customWidth="1"/>
    <col min="17" max="21" width="14.7109375" style="58" customWidth="1"/>
    <col min="22" max="22" width="14.7109375" style="110" customWidth="1"/>
    <col min="23" max="23" width="0.5703125" style="58" customWidth="1"/>
    <col min="24" max="16384" width="11.42578125" style="58"/>
  </cols>
  <sheetData>
    <row r="1" spans="1:23" s="153" customFormat="1" ht="21" customHeight="1" thickBot="1" x14ac:dyDescent="0.25">
      <c r="B1" s="154"/>
      <c r="C1" s="154" t="s">
        <v>83</v>
      </c>
      <c r="D1" s="154"/>
      <c r="E1" s="154"/>
      <c r="F1" s="154"/>
      <c r="G1" s="154"/>
      <c r="H1" s="155"/>
      <c r="I1" s="156" t="s">
        <v>79</v>
      </c>
      <c r="J1" s="361"/>
      <c r="K1" s="361"/>
      <c r="L1" s="361"/>
      <c r="M1" s="157" t="s">
        <v>78</v>
      </c>
      <c r="N1" s="364" t="str">
        <f>IF(J1="","",J1+5)</f>
        <v/>
      </c>
      <c r="O1" s="364"/>
      <c r="P1" s="364"/>
      <c r="Q1" s="154" t="s">
        <v>84</v>
      </c>
      <c r="R1" s="154"/>
      <c r="S1" s="154"/>
      <c r="T1" s="154"/>
      <c r="U1" s="154"/>
      <c r="V1" s="155"/>
      <c r="W1" s="161" t="s">
        <v>73</v>
      </c>
    </row>
    <row r="2" spans="1:23" s="149" customFormat="1" ht="18" customHeight="1" x14ac:dyDescent="0.2">
      <c r="C2" s="150" t="s">
        <v>72</v>
      </c>
      <c r="D2" s="151"/>
      <c r="E2" s="151"/>
      <c r="F2" s="151"/>
      <c r="G2" s="151"/>
      <c r="H2" s="152"/>
      <c r="J2" s="150" t="s">
        <v>74</v>
      </c>
      <c r="K2" s="151"/>
      <c r="L2" s="151"/>
      <c r="M2" s="151"/>
      <c r="N2" s="151"/>
      <c r="O2" s="152"/>
      <c r="Q2" s="150" t="s">
        <v>75</v>
      </c>
      <c r="R2" s="151"/>
      <c r="S2" s="151"/>
      <c r="T2" s="151"/>
      <c r="U2" s="151"/>
      <c r="V2" s="152"/>
      <c r="W2" s="161" t="s">
        <v>73</v>
      </c>
    </row>
    <row r="3" spans="1:23" s="178" customFormat="1" ht="15" customHeight="1" x14ac:dyDescent="0.2">
      <c r="C3" s="179" t="s">
        <v>67</v>
      </c>
      <c r="D3" s="180" t="s">
        <v>3</v>
      </c>
      <c r="E3" s="180" t="s">
        <v>4</v>
      </c>
      <c r="F3" s="180" t="s">
        <v>2</v>
      </c>
      <c r="G3" s="181" t="s">
        <v>0</v>
      </c>
      <c r="H3" s="182"/>
      <c r="J3" s="179" t="str">
        <f>C$3</f>
        <v>Appart</v>
      </c>
      <c r="K3" s="180" t="str">
        <f>D$3</f>
        <v>Bayard</v>
      </c>
      <c r="L3" s="180" t="str">
        <f>E$3</f>
        <v>Duguesclin</v>
      </c>
      <c r="M3" s="180" t="str">
        <f>F$3</f>
        <v>Lancelot</v>
      </c>
      <c r="N3" s="181" t="str">
        <f>G$3</f>
        <v>Externat</v>
      </c>
      <c r="O3" s="182"/>
      <c r="Q3" s="179" t="str">
        <f>C$3</f>
        <v>Appart</v>
      </c>
      <c r="R3" s="180" t="str">
        <f>D$3</f>
        <v>Bayard</v>
      </c>
      <c r="S3" s="180" t="str">
        <f>E$3</f>
        <v>Duguesclin</v>
      </c>
      <c r="T3" s="180" t="str">
        <f>F$3</f>
        <v>Lancelot</v>
      </c>
      <c r="U3" s="181" t="str">
        <f>G$3</f>
        <v>Externat</v>
      </c>
      <c r="V3" s="182"/>
      <c r="W3" s="161" t="s">
        <v>73</v>
      </c>
    </row>
    <row r="4" spans="1:23" s="54" customFormat="1" ht="12.95" customHeight="1" x14ac:dyDescent="0.2">
      <c r="A4" s="362" t="s">
        <v>37</v>
      </c>
      <c r="C4" s="123" t="e">
        <f>#REF!</f>
        <v>#REF!</v>
      </c>
      <c r="D4" s="124">
        <f>'Groupes par animateur'!C$6</f>
        <v>0</v>
      </c>
      <c r="E4" s="125">
        <f>'Groupes par animateur'!C$7</f>
        <v>0</v>
      </c>
      <c r="F4" s="126">
        <f>'Groupes par animateur'!C$4</f>
        <v>0</v>
      </c>
      <c r="G4" s="126"/>
      <c r="H4" s="127"/>
      <c r="J4" s="123" t="e">
        <f>#REF!</f>
        <v>#REF!</v>
      </c>
      <c r="K4" s="124">
        <f>'Groupes par animateur'!D$6</f>
        <v>0</v>
      </c>
      <c r="L4" s="125">
        <f>'Groupes par animateur'!D$7</f>
        <v>0</v>
      </c>
      <c r="M4" s="126">
        <f>'Groupes par animateur'!D$4</f>
        <v>0</v>
      </c>
      <c r="N4" s="126"/>
      <c r="O4" s="127"/>
      <c r="Q4" s="123" t="e">
        <f>#REF!</f>
        <v>#REF!</v>
      </c>
      <c r="R4" s="124">
        <f>'Groupes par animateur'!E$6</f>
        <v>0</v>
      </c>
      <c r="S4" s="125">
        <f>'Groupes par animateur'!E$7</f>
        <v>0</v>
      </c>
      <c r="T4" s="126">
        <f>'Groupes par animateur'!E$4</f>
        <v>0</v>
      </c>
      <c r="U4" s="126"/>
      <c r="V4" s="127"/>
      <c r="W4" s="161" t="s">
        <v>73</v>
      </c>
    </row>
    <row r="5" spans="1:23" s="54" customFormat="1" ht="9.9499999999999993" customHeight="1" x14ac:dyDescent="0.2">
      <c r="A5" s="362"/>
      <c r="B5" s="54">
        <v>1</v>
      </c>
      <c r="C5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5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5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5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5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5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5" s="162"/>
      <c r="K5" s="163"/>
      <c r="L5" s="163"/>
      <c r="M5" s="163"/>
      <c r="N5" s="164"/>
      <c r="O5" s="165"/>
      <c r="Q5" s="162"/>
      <c r="R5" s="163"/>
      <c r="S5" s="163"/>
      <c r="T5" s="163"/>
      <c r="U5" s="164"/>
      <c r="V5" s="165"/>
      <c r="W5" s="161" t="s">
        <v>73</v>
      </c>
    </row>
    <row r="6" spans="1:23" s="54" customFormat="1" ht="9.9499999999999993" customHeight="1" x14ac:dyDescent="0.2">
      <c r="A6" s="362"/>
      <c r="B6" s="54">
        <v>2</v>
      </c>
      <c r="C6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6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6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6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6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6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6" s="162"/>
      <c r="K6" s="163"/>
      <c r="L6" s="163"/>
      <c r="M6" s="163"/>
      <c r="N6" s="164"/>
      <c r="O6" s="165"/>
      <c r="Q6" s="162"/>
      <c r="R6" s="163"/>
      <c r="S6" s="163"/>
      <c r="T6" s="163"/>
      <c r="U6" s="164"/>
      <c r="V6" s="165"/>
      <c r="W6" s="161" t="s">
        <v>73</v>
      </c>
    </row>
    <row r="7" spans="1:23" s="54" customFormat="1" ht="9.9499999999999993" customHeight="1" x14ac:dyDescent="0.2">
      <c r="A7" s="362"/>
      <c r="B7" s="54">
        <v>3</v>
      </c>
      <c r="C7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7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7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7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7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7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7" s="162"/>
      <c r="K7" s="163"/>
      <c r="L7" s="163"/>
      <c r="M7" s="163"/>
      <c r="N7" s="164"/>
      <c r="O7" s="165"/>
      <c r="Q7" s="162"/>
      <c r="R7" s="163"/>
      <c r="S7" s="163"/>
      <c r="T7" s="163"/>
      <c r="U7" s="164"/>
      <c r="V7" s="165"/>
      <c r="W7" s="161" t="s">
        <v>73</v>
      </c>
    </row>
    <row r="8" spans="1:23" s="54" customFormat="1" ht="9.9499999999999993" customHeight="1" x14ac:dyDescent="0.2">
      <c r="A8" s="362"/>
      <c r="B8" s="54">
        <v>4</v>
      </c>
      <c r="C8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8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8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8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8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8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8" s="162"/>
      <c r="K8" s="163"/>
      <c r="L8" s="163"/>
      <c r="M8" s="163"/>
      <c r="N8" s="164"/>
      <c r="O8" s="165"/>
      <c r="Q8" s="162"/>
      <c r="R8" s="163"/>
      <c r="S8" s="163"/>
      <c r="T8" s="163"/>
      <c r="U8" s="164"/>
      <c r="V8" s="165"/>
      <c r="W8" s="161" t="s">
        <v>73</v>
      </c>
    </row>
    <row r="9" spans="1:23" s="54" customFormat="1" ht="9.9499999999999993" customHeight="1" x14ac:dyDescent="0.2">
      <c r="A9" s="362"/>
      <c r="B9" s="54">
        <v>5</v>
      </c>
      <c r="C9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9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9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9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9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9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9" s="162"/>
      <c r="K9" s="163"/>
      <c r="L9" s="163"/>
      <c r="M9" s="163"/>
      <c r="N9" s="164"/>
      <c r="O9" s="165"/>
      <c r="Q9" s="162"/>
      <c r="R9" s="163"/>
      <c r="S9" s="163"/>
      <c r="T9" s="163"/>
      <c r="U9" s="164"/>
      <c r="V9" s="165"/>
      <c r="W9" s="161" t="s">
        <v>73</v>
      </c>
    </row>
    <row r="10" spans="1:23" s="54" customFormat="1" ht="9.9499999999999993" customHeight="1" x14ac:dyDescent="0.2">
      <c r="A10" s="362"/>
      <c r="B10" s="54">
        <v>6</v>
      </c>
      <c r="C10" s="237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10" s="237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10" s="237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10" s="237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10" s="237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10" s="237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10" s="170"/>
      <c r="K10" s="171"/>
      <c r="L10" s="171"/>
      <c r="M10" s="171"/>
      <c r="N10" s="172"/>
      <c r="O10" s="173"/>
      <c r="Q10" s="170"/>
      <c r="R10" s="171"/>
      <c r="S10" s="171"/>
      <c r="T10" s="171"/>
      <c r="U10" s="172"/>
      <c r="V10" s="173"/>
      <c r="W10" s="161" t="s">
        <v>73</v>
      </c>
    </row>
    <row r="11" spans="1:23" s="54" customFormat="1" ht="12.95" customHeight="1" x14ac:dyDescent="0.2">
      <c r="A11" s="362"/>
      <c r="C11" s="187" t="e">
        <f>#REF!</f>
        <v>#REF!</v>
      </c>
      <c r="D11" s="188">
        <f>'Groupes par animateur'!M$6</f>
        <v>0</v>
      </c>
      <c r="E11" s="189">
        <f>'Groupes par animateur'!M$7</f>
        <v>0</v>
      </c>
      <c r="F11" s="190">
        <f>'Groupes par animateur'!M$4</f>
        <v>0</v>
      </c>
      <c r="G11" s="190"/>
      <c r="H11" s="191"/>
      <c r="J11" s="187" t="e">
        <f>#REF!</f>
        <v>#REF!</v>
      </c>
      <c r="K11" s="188">
        <f>'Groupes par animateur'!N$6</f>
        <v>0</v>
      </c>
      <c r="L11" s="189">
        <f>'Groupes par animateur'!N$7</f>
        <v>0</v>
      </c>
      <c r="M11" s="190">
        <f>'Groupes par animateur'!N$4</f>
        <v>0</v>
      </c>
      <c r="N11" s="190"/>
      <c r="O11" s="191"/>
      <c r="Q11" s="187" t="e">
        <f>#REF!</f>
        <v>#REF!</v>
      </c>
      <c r="R11" s="188">
        <f>'Groupes par animateur'!O$6</f>
        <v>0</v>
      </c>
      <c r="S11" s="189">
        <f>'Groupes par animateur'!O$7</f>
        <v>0</v>
      </c>
      <c r="T11" s="190">
        <f>'Groupes par animateur'!O$4</f>
        <v>0</v>
      </c>
      <c r="U11" s="190"/>
      <c r="V11" s="191"/>
      <c r="W11" s="161" t="s">
        <v>73</v>
      </c>
    </row>
    <row r="12" spans="1:23" s="54" customFormat="1" ht="9.9499999999999993" customHeight="1" x14ac:dyDescent="0.2">
      <c r="A12" s="362"/>
      <c r="B12" s="54">
        <v>1</v>
      </c>
      <c r="C12" s="162"/>
      <c r="D12" s="163"/>
      <c r="E12" s="163"/>
      <c r="F12" s="163"/>
      <c r="G12" s="164"/>
      <c r="H12" s="165"/>
      <c r="J12" s="162"/>
      <c r="K12" s="163"/>
      <c r="L12" s="163"/>
      <c r="M12" s="163"/>
      <c r="N12" s="164"/>
      <c r="O12" s="165"/>
      <c r="Q12" s="162"/>
      <c r="R12" s="163"/>
      <c r="S12" s="163"/>
      <c r="T12" s="163"/>
      <c r="U12" s="164"/>
      <c r="V12" s="165"/>
      <c r="W12" s="161" t="s">
        <v>73</v>
      </c>
    </row>
    <row r="13" spans="1:23" s="54" customFormat="1" ht="9.9499999999999993" customHeight="1" x14ac:dyDescent="0.2">
      <c r="A13" s="362"/>
      <c r="B13" s="54">
        <v>2</v>
      </c>
      <c r="C13" s="162"/>
      <c r="D13" s="163"/>
      <c r="E13" s="163"/>
      <c r="F13" s="163"/>
      <c r="G13" s="164"/>
      <c r="H13" s="165"/>
      <c r="J13" s="162"/>
      <c r="K13" s="163"/>
      <c r="L13" s="163"/>
      <c r="M13" s="163"/>
      <c r="N13" s="164"/>
      <c r="O13" s="165"/>
      <c r="Q13" s="162"/>
      <c r="R13" s="163"/>
      <c r="S13" s="163"/>
      <c r="T13" s="163"/>
      <c r="U13" s="164"/>
      <c r="V13" s="165"/>
      <c r="W13" s="161" t="s">
        <v>73</v>
      </c>
    </row>
    <row r="14" spans="1:23" s="54" customFormat="1" ht="9.9499999999999993" customHeight="1" x14ac:dyDescent="0.2">
      <c r="A14" s="362"/>
      <c r="B14" s="54">
        <v>3</v>
      </c>
      <c r="C14" s="162"/>
      <c r="D14" s="163"/>
      <c r="E14" s="163"/>
      <c r="F14" s="163"/>
      <c r="G14" s="164"/>
      <c r="H14" s="165"/>
      <c r="J14" s="162"/>
      <c r="K14" s="163"/>
      <c r="L14" s="163"/>
      <c r="M14" s="163"/>
      <c r="N14" s="164"/>
      <c r="O14" s="165"/>
      <c r="Q14" s="162"/>
      <c r="R14" s="163"/>
      <c r="S14" s="163"/>
      <c r="T14" s="163"/>
      <c r="U14" s="164"/>
      <c r="V14" s="165"/>
      <c r="W14" s="161" t="s">
        <v>73</v>
      </c>
    </row>
    <row r="15" spans="1:23" s="54" customFormat="1" ht="9.9499999999999993" customHeight="1" x14ac:dyDescent="0.2">
      <c r="A15" s="362"/>
      <c r="B15" s="54">
        <v>4</v>
      </c>
      <c r="C15" s="162"/>
      <c r="D15" s="163"/>
      <c r="E15" s="163"/>
      <c r="F15" s="163"/>
      <c r="G15" s="164"/>
      <c r="H15" s="165"/>
      <c r="J15" s="162"/>
      <c r="K15" s="163"/>
      <c r="L15" s="163"/>
      <c r="M15" s="163"/>
      <c r="N15" s="164"/>
      <c r="O15" s="165"/>
      <c r="Q15" s="162"/>
      <c r="R15" s="163"/>
      <c r="S15" s="163"/>
      <c r="T15" s="163"/>
      <c r="U15" s="164"/>
      <c r="V15" s="165"/>
      <c r="W15" s="161" t="s">
        <v>73</v>
      </c>
    </row>
    <row r="16" spans="1:23" s="54" customFormat="1" ht="9.9499999999999993" customHeight="1" x14ac:dyDescent="0.2">
      <c r="A16" s="362"/>
      <c r="B16" s="54">
        <v>5</v>
      </c>
      <c r="C16" s="162"/>
      <c r="D16" s="163"/>
      <c r="E16" s="163"/>
      <c r="F16" s="163"/>
      <c r="G16" s="164"/>
      <c r="H16" s="165"/>
      <c r="J16" s="162"/>
      <c r="K16" s="163"/>
      <c r="L16" s="163"/>
      <c r="M16" s="163"/>
      <c r="N16" s="164"/>
      <c r="O16" s="165"/>
      <c r="Q16" s="162"/>
      <c r="R16" s="163"/>
      <c r="S16" s="163"/>
      <c r="T16" s="163"/>
      <c r="U16" s="164"/>
      <c r="V16" s="165"/>
      <c r="W16" s="161" t="s">
        <v>73</v>
      </c>
    </row>
    <row r="17" spans="1:23" s="54" customFormat="1" ht="9.9499999999999993" customHeight="1" x14ac:dyDescent="0.2">
      <c r="A17" s="362"/>
      <c r="B17" s="54">
        <v>6</v>
      </c>
      <c r="C17" s="170"/>
      <c r="D17" s="171"/>
      <c r="E17" s="171"/>
      <c r="F17" s="171"/>
      <c r="G17" s="172"/>
      <c r="H17" s="173"/>
      <c r="J17" s="170"/>
      <c r="K17" s="171"/>
      <c r="L17" s="171"/>
      <c r="M17" s="171"/>
      <c r="N17" s="172"/>
      <c r="O17" s="173"/>
      <c r="Q17" s="170"/>
      <c r="R17" s="171"/>
      <c r="S17" s="171"/>
      <c r="T17" s="171"/>
      <c r="U17" s="172"/>
      <c r="V17" s="173"/>
      <c r="W17" s="161" t="s">
        <v>73</v>
      </c>
    </row>
    <row r="18" spans="1:23" s="54" customFormat="1" ht="12.95" customHeight="1" x14ac:dyDescent="0.2">
      <c r="A18" s="362"/>
      <c r="C18" s="42" t="e">
        <f>#REF!</f>
        <v>#REF!</v>
      </c>
      <c r="D18" s="128" t="e">
        <f>'Groupes par animateur'!#REF!</f>
        <v>#REF!</v>
      </c>
      <c r="E18" s="129" t="e">
        <f>'Groupes par animateur'!#REF!</f>
        <v>#REF!</v>
      </c>
      <c r="F18" s="43" t="e">
        <f>'Groupes par animateur'!#REF!</f>
        <v>#REF!</v>
      </c>
      <c r="G18" s="43"/>
      <c r="H18" s="44"/>
      <c r="J18" s="42" t="e">
        <f>#REF!</f>
        <v>#REF!</v>
      </c>
      <c r="K18" s="128" t="e">
        <f>'Groupes par animateur'!#REF!</f>
        <v>#REF!</v>
      </c>
      <c r="L18" s="129" t="e">
        <f>'Groupes par animateur'!#REF!</f>
        <v>#REF!</v>
      </c>
      <c r="M18" s="43" t="e">
        <f>'Groupes par animateur'!#REF!</f>
        <v>#REF!</v>
      </c>
      <c r="N18" s="43"/>
      <c r="O18" s="44"/>
      <c r="Q18" s="42" t="e">
        <f>#REF!</f>
        <v>#REF!</v>
      </c>
      <c r="R18" s="128" t="e">
        <f>'Groupes par animateur'!#REF!</f>
        <v>#REF!</v>
      </c>
      <c r="S18" s="129" t="e">
        <f>'Groupes par animateur'!#REF!</f>
        <v>#REF!</v>
      </c>
      <c r="T18" s="43" t="e">
        <f>'Groupes par animateur'!#REF!</f>
        <v>#REF!</v>
      </c>
      <c r="U18" s="43"/>
      <c r="V18" s="44"/>
      <c r="W18" s="161" t="s">
        <v>73</v>
      </c>
    </row>
    <row r="19" spans="1:23" s="54" customFormat="1" ht="9.9499999999999993" customHeight="1" x14ac:dyDescent="0.2">
      <c r="A19" s="362"/>
      <c r="B19" s="54">
        <v>1</v>
      </c>
      <c r="C19" s="162"/>
      <c r="D19" s="163"/>
      <c r="E19" s="163"/>
      <c r="F19" s="163"/>
      <c r="G19" s="164"/>
      <c r="H19" s="165"/>
      <c r="J19" s="162"/>
      <c r="K19" s="163"/>
      <c r="L19" s="163"/>
      <c r="M19" s="163"/>
      <c r="N19" s="164"/>
      <c r="O19" s="165"/>
      <c r="Q19" s="162"/>
      <c r="R19" s="163"/>
      <c r="S19" s="163"/>
      <c r="T19" s="163"/>
      <c r="U19" s="164"/>
      <c r="V19" s="165"/>
      <c r="W19" s="161" t="s">
        <v>73</v>
      </c>
    </row>
    <row r="20" spans="1:23" s="54" customFormat="1" ht="9.9499999999999993" customHeight="1" x14ac:dyDescent="0.2">
      <c r="A20" s="362"/>
      <c r="B20" s="54">
        <v>2</v>
      </c>
      <c r="C20" s="162"/>
      <c r="D20" s="163"/>
      <c r="E20" s="163"/>
      <c r="F20" s="163"/>
      <c r="G20" s="164"/>
      <c r="H20" s="165"/>
      <c r="J20" s="162"/>
      <c r="K20" s="163"/>
      <c r="L20" s="163"/>
      <c r="M20" s="163"/>
      <c r="N20" s="164"/>
      <c r="O20" s="165"/>
      <c r="Q20" s="162"/>
      <c r="R20" s="163"/>
      <c r="S20" s="163"/>
      <c r="T20" s="163"/>
      <c r="U20" s="164"/>
      <c r="V20" s="165"/>
      <c r="W20" s="161" t="s">
        <v>73</v>
      </c>
    </row>
    <row r="21" spans="1:23" s="54" customFormat="1" ht="9.9499999999999993" customHeight="1" x14ac:dyDescent="0.2">
      <c r="A21" s="362"/>
      <c r="B21" s="54">
        <v>3</v>
      </c>
      <c r="C21" s="162"/>
      <c r="D21" s="163"/>
      <c r="E21" s="163"/>
      <c r="F21" s="163"/>
      <c r="G21" s="164"/>
      <c r="H21" s="165"/>
      <c r="J21" s="162"/>
      <c r="K21" s="163"/>
      <c r="L21" s="163"/>
      <c r="M21" s="163"/>
      <c r="N21" s="164"/>
      <c r="O21" s="165"/>
      <c r="Q21" s="162"/>
      <c r="R21" s="163"/>
      <c r="S21" s="163"/>
      <c r="T21" s="163"/>
      <c r="U21" s="164"/>
      <c r="V21" s="165"/>
      <c r="W21" s="161" t="s">
        <v>73</v>
      </c>
    </row>
    <row r="22" spans="1:23" s="54" customFormat="1" ht="9.9499999999999993" customHeight="1" x14ac:dyDescent="0.2">
      <c r="A22" s="362"/>
      <c r="B22" s="54">
        <v>4</v>
      </c>
      <c r="C22" s="162"/>
      <c r="D22" s="163"/>
      <c r="E22" s="163"/>
      <c r="F22" s="163"/>
      <c r="G22" s="164"/>
      <c r="H22" s="165"/>
      <c r="J22" s="162"/>
      <c r="K22" s="163"/>
      <c r="L22" s="163"/>
      <c r="M22" s="163"/>
      <c r="N22" s="164"/>
      <c r="O22" s="165"/>
      <c r="Q22" s="162"/>
      <c r="R22" s="163"/>
      <c r="S22" s="163"/>
      <c r="T22" s="163"/>
      <c r="U22" s="164"/>
      <c r="V22" s="165"/>
      <c r="W22" s="161" t="s">
        <v>73</v>
      </c>
    </row>
    <row r="23" spans="1:23" s="54" customFormat="1" ht="9.9499999999999993" customHeight="1" x14ac:dyDescent="0.2">
      <c r="A23" s="362"/>
      <c r="B23" s="54">
        <v>5</v>
      </c>
      <c r="C23" s="162"/>
      <c r="D23" s="163"/>
      <c r="E23" s="163"/>
      <c r="F23" s="163"/>
      <c r="G23" s="164"/>
      <c r="H23" s="165"/>
      <c r="J23" s="162"/>
      <c r="K23" s="163"/>
      <c r="L23" s="163"/>
      <c r="M23" s="163"/>
      <c r="N23" s="164"/>
      <c r="O23" s="165"/>
      <c r="Q23" s="162"/>
      <c r="R23" s="163"/>
      <c r="S23" s="163"/>
      <c r="T23" s="163"/>
      <c r="U23" s="164"/>
      <c r="V23" s="165"/>
      <c r="W23" s="161" t="s">
        <v>73</v>
      </c>
    </row>
    <row r="24" spans="1:23" s="54" customFormat="1" ht="9.9499999999999993" customHeight="1" x14ac:dyDescent="0.2">
      <c r="A24" s="362"/>
      <c r="B24" s="54">
        <v>6</v>
      </c>
      <c r="C24" s="170"/>
      <c r="D24" s="171"/>
      <c r="E24" s="171"/>
      <c r="F24" s="171"/>
      <c r="G24" s="172"/>
      <c r="H24" s="173"/>
      <c r="J24" s="170"/>
      <c r="K24" s="171"/>
      <c r="L24" s="171"/>
      <c r="M24" s="171"/>
      <c r="N24" s="172"/>
      <c r="O24" s="173"/>
      <c r="Q24" s="170"/>
      <c r="R24" s="171"/>
      <c r="S24" s="171"/>
      <c r="T24" s="171"/>
      <c r="U24" s="172"/>
      <c r="V24" s="173"/>
      <c r="W24" s="161" t="s">
        <v>73</v>
      </c>
    </row>
    <row r="25" spans="1:23" s="54" customFormat="1" ht="12.95" customHeight="1" x14ac:dyDescent="0.2">
      <c r="A25" s="362"/>
      <c r="C25" s="45" t="e">
        <f>#REF!</f>
        <v>#REF!</v>
      </c>
      <c r="D25" s="130" t="e">
        <f>'Groupes par animateur'!#REF!</f>
        <v>#REF!</v>
      </c>
      <c r="E25" s="131" t="e">
        <f>'Groupes par animateur'!#REF!</f>
        <v>#REF!</v>
      </c>
      <c r="F25" s="46" t="e">
        <f>'Groupes par animateur'!#REF!</f>
        <v>#REF!</v>
      </c>
      <c r="G25" s="46"/>
      <c r="H25" s="47"/>
      <c r="J25" s="45" t="e">
        <f>#REF!</f>
        <v>#REF!</v>
      </c>
      <c r="K25" s="130" t="e">
        <f>'Groupes par animateur'!#REF!</f>
        <v>#REF!</v>
      </c>
      <c r="L25" s="131" t="e">
        <f>'Groupes par animateur'!#REF!</f>
        <v>#REF!</v>
      </c>
      <c r="M25" s="46" t="e">
        <f>'Groupes par animateur'!#REF!</f>
        <v>#REF!</v>
      </c>
      <c r="N25" s="46"/>
      <c r="O25" s="47"/>
      <c r="Q25" s="45" t="e">
        <f>#REF!</f>
        <v>#REF!</v>
      </c>
      <c r="R25" s="130" t="e">
        <f>'Groupes par animateur'!#REF!</f>
        <v>#REF!</v>
      </c>
      <c r="S25" s="131" t="e">
        <f>'Groupes par animateur'!#REF!</f>
        <v>#REF!</v>
      </c>
      <c r="T25" s="46" t="e">
        <f>'Groupes par animateur'!#REF!</f>
        <v>#REF!</v>
      </c>
      <c r="U25" s="46"/>
      <c r="V25" s="47"/>
      <c r="W25" s="161" t="s">
        <v>73</v>
      </c>
    </row>
    <row r="26" spans="1:23" s="54" customFormat="1" ht="9.9499999999999993" customHeight="1" x14ac:dyDescent="0.2">
      <c r="A26" s="362"/>
      <c r="B26" s="54">
        <v>1</v>
      </c>
      <c r="C26" s="162"/>
      <c r="D26" s="163"/>
      <c r="E26" s="163"/>
      <c r="F26" s="163"/>
      <c r="G26" s="164"/>
      <c r="H26" s="165"/>
      <c r="J26" s="162"/>
      <c r="K26" s="163"/>
      <c r="L26" s="163"/>
      <c r="M26" s="163"/>
      <c r="N26" s="164"/>
      <c r="O26" s="165"/>
      <c r="Q26" s="162"/>
      <c r="R26" s="163"/>
      <c r="S26" s="163"/>
      <c r="T26" s="163"/>
      <c r="U26" s="164"/>
      <c r="V26" s="165"/>
      <c r="W26" s="161" t="s">
        <v>73</v>
      </c>
    </row>
    <row r="27" spans="1:23" s="54" customFormat="1" ht="9.9499999999999993" customHeight="1" x14ac:dyDescent="0.2">
      <c r="A27" s="362"/>
      <c r="B27" s="54">
        <v>2</v>
      </c>
      <c r="C27" s="162"/>
      <c r="D27" s="163"/>
      <c r="E27" s="163"/>
      <c r="F27" s="163"/>
      <c r="G27" s="164"/>
      <c r="H27" s="165"/>
      <c r="J27" s="162"/>
      <c r="K27" s="163"/>
      <c r="L27" s="163"/>
      <c r="M27" s="163"/>
      <c r="N27" s="164"/>
      <c r="O27" s="165"/>
      <c r="Q27" s="162"/>
      <c r="R27" s="163"/>
      <c r="S27" s="163"/>
      <c r="T27" s="163"/>
      <c r="U27" s="164"/>
      <c r="V27" s="165"/>
      <c r="W27" s="161" t="s">
        <v>73</v>
      </c>
    </row>
    <row r="28" spans="1:23" s="54" customFormat="1" ht="9.9499999999999993" customHeight="1" x14ac:dyDescent="0.2">
      <c r="A28" s="362"/>
      <c r="B28" s="54">
        <v>3</v>
      </c>
      <c r="C28" s="162"/>
      <c r="D28" s="163"/>
      <c r="E28" s="163"/>
      <c r="F28" s="163"/>
      <c r="G28" s="164"/>
      <c r="H28" s="165"/>
      <c r="J28" s="162"/>
      <c r="K28" s="163"/>
      <c r="L28" s="163"/>
      <c r="M28" s="163"/>
      <c r="N28" s="164"/>
      <c r="O28" s="165"/>
      <c r="Q28" s="162"/>
      <c r="R28" s="163"/>
      <c r="S28" s="163"/>
      <c r="T28" s="163"/>
      <c r="U28" s="164"/>
      <c r="V28" s="165"/>
      <c r="W28" s="161" t="s">
        <v>73</v>
      </c>
    </row>
    <row r="29" spans="1:23" s="54" customFormat="1" ht="9.9499999999999993" customHeight="1" x14ac:dyDescent="0.2">
      <c r="A29" s="362"/>
      <c r="B29" s="54">
        <v>4</v>
      </c>
      <c r="C29" s="162"/>
      <c r="D29" s="163"/>
      <c r="E29" s="163"/>
      <c r="F29" s="163"/>
      <c r="G29" s="164"/>
      <c r="H29" s="165"/>
      <c r="J29" s="162"/>
      <c r="K29" s="163"/>
      <c r="L29" s="163"/>
      <c r="M29" s="163"/>
      <c r="N29" s="164"/>
      <c r="O29" s="165"/>
      <c r="Q29" s="162"/>
      <c r="R29" s="163"/>
      <c r="S29" s="163"/>
      <c r="T29" s="163"/>
      <c r="U29" s="164"/>
      <c r="V29" s="165"/>
      <c r="W29" s="161" t="s">
        <v>73</v>
      </c>
    </row>
    <row r="30" spans="1:23" s="54" customFormat="1" ht="9.9499999999999993" customHeight="1" x14ac:dyDescent="0.2">
      <c r="A30" s="362"/>
      <c r="B30" s="54">
        <v>5</v>
      </c>
      <c r="C30" s="162"/>
      <c r="D30" s="163"/>
      <c r="E30" s="163"/>
      <c r="F30" s="163"/>
      <c r="G30" s="164"/>
      <c r="H30" s="165"/>
      <c r="J30" s="162"/>
      <c r="K30" s="163"/>
      <c r="L30" s="163"/>
      <c r="M30" s="163"/>
      <c r="N30" s="164"/>
      <c r="O30" s="165"/>
      <c r="Q30" s="162"/>
      <c r="R30" s="163"/>
      <c r="S30" s="163"/>
      <c r="T30" s="163"/>
      <c r="U30" s="164"/>
      <c r="V30" s="165"/>
      <c r="W30" s="161" t="s">
        <v>73</v>
      </c>
    </row>
    <row r="31" spans="1:23" s="54" customFormat="1" ht="9.9499999999999993" customHeight="1" x14ac:dyDescent="0.2">
      <c r="A31" s="362"/>
      <c r="B31" s="54">
        <v>6</v>
      </c>
      <c r="C31" s="170"/>
      <c r="D31" s="171"/>
      <c r="E31" s="171"/>
      <c r="F31" s="171"/>
      <c r="G31" s="172"/>
      <c r="H31" s="173"/>
      <c r="J31" s="170"/>
      <c r="K31" s="171"/>
      <c r="L31" s="171"/>
      <c r="M31" s="171"/>
      <c r="N31" s="172"/>
      <c r="O31" s="173"/>
      <c r="Q31" s="170"/>
      <c r="R31" s="171"/>
      <c r="S31" s="171"/>
      <c r="T31" s="171"/>
      <c r="U31" s="172"/>
      <c r="V31" s="173"/>
      <c r="W31" s="161" t="s">
        <v>73</v>
      </c>
    </row>
    <row r="32" spans="1:23" s="54" customFormat="1" ht="12.95" customHeight="1" x14ac:dyDescent="0.2">
      <c r="A32" s="362"/>
      <c r="C32" s="48" t="e">
        <f>#REF!</f>
        <v>#REF!</v>
      </c>
      <c r="D32" s="132" t="e">
        <f>'Groupes par animateur'!#REF!</f>
        <v>#REF!</v>
      </c>
      <c r="E32" s="133" t="e">
        <f>'Groupes par animateur'!#REF!</f>
        <v>#REF!</v>
      </c>
      <c r="F32" s="49" t="e">
        <f>'Groupes par animateur'!#REF!</f>
        <v>#REF!</v>
      </c>
      <c r="G32" s="49"/>
      <c r="H32" s="50"/>
      <c r="J32" s="48" t="e">
        <f>#REF!</f>
        <v>#REF!</v>
      </c>
      <c r="K32" s="132" t="e">
        <f>'Groupes par animateur'!#REF!</f>
        <v>#REF!</v>
      </c>
      <c r="L32" s="133" t="e">
        <f>'Groupes par animateur'!#REF!</f>
        <v>#REF!</v>
      </c>
      <c r="M32" s="49" t="e">
        <f>'Groupes par animateur'!#REF!</f>
        <v>#REF!</v>
      </c>
      <c r="N32" s="49"/>
      <c r="O32" s="50"/>
      <c r="Q32" s="48" t="e">
        <f>#REF!</f>
        <v>#REF!</v>
      </c>
      <c r="R32" s="132" t="e">
        <f>'Groupes par animateur'!#REF!</f>
        <v>#REF!</v>
      </c>
      <c r="S32" s="133" t="e">
        <f>'Groupes par animateur'!#REF!</f>
        <v>#REF!</v>
      </c>
      <c r="T32" s="49" t="e">
        <f>'Groupes par animateur'!#REF!</f>
        <v>#REF!</v>
      </c>
      <c r="U32" s="49"/>
      <c r="V32" s="50"/>
      <c r="W32" s="161" t="s">
        <v>73</v>
      </c>
    </row>
    <row r="33" spans="1:23" s="54" customFormat="1" ht="9.9499999999999993" customHeight="1" x14ac:dyDescent="0.2">
      <c r="A33" s="362"/>
      <c r="B33" s="54">
        <v>1</v>
      </c>
      <c r="C33" s="162"/>
      <c r="D33" s="163"/>
      <c r="E33" s="163"/>
      <c r="F33" s="163"/>
      <c r="G33" s="164"/>
      <c r="H33" s="165"/>
      <c r="J33" s="162"/>
      <c r="K33" s="163"/>
      <c r="L33" s="163"/>
      <c r="M33" s="163"/>
      <c r="N33" s="164"/>
      <c r="O33" s="165"/>
      <c r="Q33" s="162"/>
      <c r="R33" s="163"/>
      <c r="S33" s="163"/>
      <c r="T33" s="163"/>
      <c r="U33" s="164"/>
      <c r="V33" s="165"/>
      <c r="W33" s="161" t="s">
        <v>73</v>
      </c>
    </row>
    <row r="34" spans="1:23" s="54" customFormat="1" ht="9.9499999999999993" customHeight="1" x14ac:dyDescent="0.2">
      <c r="A34" s="362"/>
      <c r="B34" s="54">
        <v>2</v>
      </c>
      <c r="C34" s="162"/>
      <c r="D34" s="163"/>
      <c r="E34" s="163"/>
      <c r="F34" s="163"/>
      <c r="G34" s="164"/>
      <c r="H34" s="165"/>
      <c r="J34" s="162"/>
      <c r="K34" s="163"/>
      <c r="L34" s="163"/>
      <c r="M34" s="163"/>
      <c r="N34" s="164"/>
      <c r="O34" s="165"/>
      <c r="Q34" s="162"/>
      <c r="R34" s="163"/>
      <c r="S34" s="163"/>
      <c r="T34" s="163"/>
      <c r="U34" s="164"/>
      <c r="V34" s="165"/>
      <c r="W34" s="161" t="s">
        <v>73</v>
      </c>
    </row>
    <row r="35" spans="1:23" s="54" customFormat="1" ht="9.9499999999999993" customHeight="1" x14ac:dyDescent="0.2">
      <c r="A35" s="362"/>
      <c r="B35" s="54">
        <v>3</v>
      </c>
      <c r="C35" s="162"/>
      <c r="D35" s="163"/>
      <c r="E35" s="163"/>
      <c r="F35" s="163"/>
      <c r="G35" s="164"/>
      <c r="H35" s="165"/>
      <c r="J35" s="162"/>
      <c r="K35" s="163"/>
      <c r="L35" s="163"/>
      <c r="M35" s="163"/>
      <c r="N35" s="164"/>
      <c r="O35" s="165"/>
      <c r="Q35" s="162"/>
      <c r="R35" s="163"/>
      <c r="S35" s="163"/>
      <c r="T35" s="163"/>
      <c r="U35" s="164"/>
      <c r="V35" s="165"/>
      <c r="W35" s="161" t="s">
        <v>73</v>
      </c>
    </row>
    <row r="36" spans="1:23" s="54" customFormat="1" ht="9.9499999999999993" customHeight="1" x14ac:dyDescent="0.2">
      <c r="A36" s="362"/>
      <c r="B36" s="54">
        <v>4</v>
      </c>
      <c r="C36" s="162"/>
      <c r="D36" s="163"/>
      <c r="E36" s="163"/>
      <c r="F36" s="163"/>
      <c r="G36" s="164"/>
      <c r="H36" s="165"/>
      <c r="J36" s="162"/>
      <c r="K36" s="163"/>
      <c r="L36" s="163"/>
      <c r="M36" s="163"/>
      <c r="N36" s="164"/>
      <c r="O36" s="165"/>
      <c r="Q36" s="162"/>
      <c r="R36" s="163"/>
      <c r="S36" s="163"/>
      <c r="T36" s="163"/>
      <c r="U36" s="164"/>
      <c r="V36" s="165"/>
      <c r="W36" s="161" t="s">
        <v>73</v>
      </c>
    </row>
    <row r="37" spans="1:23" s="54" customFormat="1" ht="9.9499999999999993" customHeight="1" x14ac:dyDescent="0.2">
      <c r="A37" s="362"/>
      <c r="B37" s="54">
        <v>5</v>
      </c>
      <c r="C37" s="162"/>
      <c r="D37" s="163"/>
      <c r="E37" s="163"/>
      <c r="F37" s="163"/>
      <c r="G37" s="164"/>
      <c r="H37" s="165"/>
      <c r="J37" s="162"/>
      <c r="K37" s="163"/>
      <c r="L37" s="163"/>
      <c r="M37" s="163"/>
      <c r="N37" s="164"/>
      <c r="O37" s="165"/>
      <c r="Q37" s="162"/>
      <c r="R37" s="163"/>
      <c r="S37" s="163"/>
      <c r="T37" s="163"/>
      <c r="U37" s="164"/>
      <c r="V37" s="165"/>
      <c r="W37" s="161" t="s">
        <v>73</v>
      </c>
    </row>
    <row r="38" spans="1:23" s="54" customFormat="1" ht="9.9499999999999993" customHeight="1" x14ac:dyDescent="0.2">
      <c r="A38" s="362"/>
      <c r="B38" s="54">
        <v>6</v>
      </c>
      <c r="C38" s="170"/>
      <c r="D38" s="171"/>
      <c r="E38" s="171"/>
      <c r="F38" s="171"/>
      <c r="G38" s="172"/>
      <c r="H38" s="173"/>
      <c r="J38" s="170"/>
      <c r="K38" s="171"/>
      <c r="L38" s="171"/>
      <c r="M38" s="171"/>
      <c r="N38" s="172"/>
      <c r="O38" s="173"/>
      <c r="Q38" s="170"/>
      <c r="R38" s="171"/>
      <c r="S38" s="171"/>
      <c r="T38" s="171"/>
      <c r="U38" s="172"/>
      <c r="V38" s="173"/>
      <c r="W38" s="161" t="s">
        <v>73</v>
      </c>
    </row>
    <row r="39" spans="1:23" s="54" customFormat="1" ht="12.95" customHeight="1" x14ac:dyDescent="0.2">
      <c r="A39" s="362"/>
      <c r="C39" s="51" t="e">
        <f>#REF!</f>
        <v>#REF!</v>
      </c>
      <c r="D39" s="134" t="e">
        <f>'Groupes par animateur'!#REF!</f>
        <v>#REF!</v>
      </c>
      <c r="E39" s="135" t="e">
        <f>'Groupes par animateur'!#REF!</f>
        <v>#REF!</v>
      </c>
      <c r="F39" s="52" t="e">
        <f>'Groupes par animateur'!#REF!</f>
        <v>#REF!</v>
      </c>
      <c r="G39" s="52"/>
      <c r="H39" s="53"/>
      <c r="J39" s="51" t="e">
        <f>#REF!</f>
        <v>#REF!</v>
      </c>
      <c r="K39" s="134" t="e">
        <f>'Groupes par animateur'!#REF!</f>
        <v>#REF!</v>
      </c>
      <c r="L39" s="135" t="e">
        <f>'Groupes par animateur'!#REF!</f>
        <v>#REF!</v>
      </c>
      <c r="M39" s="52" t="e">
        <f>'Groupes par animateur'!#REF!</f>
        <v>#REF!</v>
      </c>
      <c r="N39" s="52"/>
      <c r="O39" s="53"/>
      <c r="Q39" s="51" t="e">
        <f>#REF!</f>
        <v>#REF!</v>
      </c>
      <c r="R39" s="134" t="e">
        <f>'Groupes par animateur'!#REF!</f>
        <v>#REF!</v>
      </c>
      <c r="S39" s="135" t="e">
        <f>'Groupes par animateur'!#REF!</f>
        <v>#REF!</v>
      </c>
      <c r="T39" s="52" t="e">
        <f>'Groupes par animateur'!#REF!</f>
        <v>#REF!</v>
      </c>
      <c r="U39" s="52"/>
      <c r="V39" s="53"/>
      <c r="W39" s="161" t="s">
        <v>73</v>
      </c>
    </row>
    <row r="40" spans="1:23" s="54" customFormat="1" ht="9.9499999999999993" customHeight="1" x14ac:dyDescent="0.2">
      <c r="A40" s="362"/>
      <c r="B40" s="54">
        <v>1</v>
      </c>
      <c r="C40" s="162"/>
      <c r="D40" s="163"/>
      <c r="E40" s="163"/>
      <c r="F40" s="163"/>
      <c r="G40" s="164"/>
      <c r="H40" s="165"/>
      <c r="J40" s="162"/>
      <c r="K40" s="163"/>
      <c r="L40" s="163"/>
      <c r="M40" s="163"/>
      <c r="N40" s="164"/>
      <c r="O40" s="165"/>
      <c r="Q40" s="162"/>
      <c r="R40" s="163"/>
      <c r="S40" s="163"/>
      <c r="T40" s="163"/>
      <c r="U40" s="164"/>
      <c r="V40" s="165"/>
      <c r="W40" s="161" t="s">
        <v>73</v>
      </c>
    </row>
    <row r="41" spans="1:23" s="54" customFormat="1" ht="9.9499999999999993" customHeight="1" x14ac:dyDescent="0.2">
      <c r="A41" s="362"/>
      <c r="B41" s="54">
        <v>2</v>
      </c>
      <c r="C41" s="162"/>
      <c r="D41" s="163"/>
      <c r="E41" s="163"/>
      <c r="F41" s="163"/>
      <c r="G41" s="164"/>
      <c r="H41" s="165"/>
      <c r="J41" s="162"/>
      <c r="K41" s="163"/>
      <c r="L41" s="163"/>
      <c r="M41" s="163"/>
      <c r="N41" s="164"/>
      <c r="O41" s="165"/>
      <c r="Q41" s="162"/>
      <c r="R41" s="163"/>
      <c r="S41" s="163"/>
      <c r="T41" s="163"/>
      <c r="U41" s="164"/>
      <c r="V41" s="165"/>
      <c r="W41" s="161" t="s">
        <v>73</v>
      </c>
    </row>
    <row r="42" spans="1:23" s="54" customFormat="1" ht="9.9499999999999993" customHeight="1" x14ac:dyDescent="0.2">
      <c r="A42" s="362"/>
      <c r="B42" s="54">
        <v>3</v>
      </c>
      <c r="C42" s="162"/>
      <c r="D42" s="163"/>
      <c r="E42" s="163"/>
      <c r="F42" s="163"/>
      <c r="G42" s="164"/>
      <c r="H42" s="165"/>
      <c r="J42" s="162"/>
      <c r="K42" s="163"/>
      <c r="L42" s="163"/>
      <c r="M42" s="163"/>
      <c r="N42" s="164"/>
      <c r="O42" s="165"/>
      <c r="Q42" s="162"/>
      <c r="R42" s="163"/>
      <c r="S42" s="163"/>
      <c r="T42" s="163"/>
      <c r="U42" s="164"/>
      <c r="V42" s="165"/>
      <c r="W42" s="161" t="s">
        <v>73</v>
      </c>
    </row>
    <row r="43" spans="1:23" s="54" customFormat="1" ht="9.9499999999999993" customHeight="1" x14ac:dyDescent="0.2">
      <c r="A43" s="362"/>
      <c r="B43" s="54">
        <v>4</v>
      </c>
      <c r="C43" s="162"/>
      <c r="D43" s="163"/>
      <c r="E43" s="163"/>
      <c r="F43" s="163"/>
      <c r="G43" s="164"/>
      <c r="H43" s="165"/>
      <c r="J43" s="162"/>
      <c r="K43" s="163"/>
      <c r="L43" s="163"/>
      <c r="M43" s="163"/>
      <c r="N43" s="164"/>
      <c r="O43" s="165"/>
      <c r="Q43" s="162"/>
      <c r="R43" s="163"/>
      <c r="S43" s="163"/>
      <c r="T43" s="163"/>
      <c r="U43" s="164"/>
      <c r="V43" s="165"/>
      <c r="W43" s="161" t="s">
        <v>73</v>
      </c>
    </row>
    <row r="44" spans="1:23" s="54" customFormat="1" ht="9.9499999999999993" customHeight="1" x14ac:dyDescent="0.2">
      <c r="A44" s="362"/>
      <c r="B44" s="54">
        <v>5</v>
      </c>
      <c r="C44" s="162"/>
      <c r="D44" s="163"/>
      <c r="E44" s="163"/>
      <c r="F44" s="163"/>
      <c r="G44" s="164"/>
      <c r="H44" s="165"/>
      <c r="J44" s="162"/>
      <c r="K44" s="163"/>
      <c r="L44" s="163"/>
      <c r="M44" s="163"/>
      <c r="N44" s="164"/>
      <c r="O44" s="165"/>
      <c r="Q44" s="162"/>
      <c r="R44" s="163"/>
      <c r="S44" s="163"/>
      <c r="T44" s="163"/>
      <c r="U44" s="164"/>
      <c r="V44" s="165"/>
      <c r="W44" s="161" t="s">
        <v>73</v>
      </c>
    </row>
    <row r="45" spans="1:23" s="54" customFormat="1" ht="9.9499999999999993" customHeight="1" x14ac:dyDescent="0.2">
      <c r="A45" s="362"/>
      <c r="B45" s="54">
        <v>6</v>
      </c>
      <c r="C45" s="170"/>
      <c r="D45" s="171"/>
      <c r="E45" s="171"/>
      <c r="F45" s="171"/>
      <c r="G45" s="172"/>
      <c r="H45" s="173"/>
      <c r="J45" s="170"/>
      <c r="K45" s="171"/>
      <c r="L45" s="171"/>
      <c r="M45" s="171"/>
      <c r="N45" s="172"/>
      <c r="O45" s="173"/>
      <c r="Q45" s="170"/>
      <c r="R45" s="171"/>
      <c r="S45" s="171"/>
      <c r="T45" s="171"/>
      <c r="U45" s="172"/>
      <c r="V45" s="173"/>
      <c r="W45" s="161" t="s">
        <v>73</v>
      </c>
    </row>
    <row r="46" spans="1:23" s="54" customFormat="1" ht="12.95" customHeight="1" x14ac:dyDescent="0.2">
      <c r="A46" s="362"/>
      <c r="C46" s="136" t="e">
        <f>#REF!</f>
        <v>#REF!</v>
      </c>
      <c r="D46" s="137" t="e">
        <f>'Groupes par animateur'!#REF!</f>
        <v>#REF!</v>
      </c>
      <c r="E46" s="138" t="e">
        <f>'Groupes par animateur'!#REF!</f>
        <v>#REF!</v>
      </c>
      <c r="F46" s="139" t="e">
        <f>'Groupes par animateur'!#REF!</f>
        <v>#REF!</v>
      </c>
      <c r="G46" s="139"/>
      <c r="H46" s="140"/>
      <c r="J46" s="136" t="e">
        <f>#REF!</f>
        <v>#REF!</v>
      </c>
      <c r="K46" s="137" t="e">
        <f>'Groupes par animateur'!#REF!</f>
        <v>#REF!</v>
      </c>
      <c r="L46" s="138" t="e">
        <f>'Groupes par animateur'!#REF!</f>
        <v>#REF!</v>
      </c>
      <c r="M46" s="139" t="e">
        <f>'Groupes par animateur'!#REF!</f>
        <v>#REF!</v>
      </c>
      <c r="N46" s="139"/>
      <c r="O46" s="140"/>
      <c r="Q46" s="136" t="e">
        <f>#REF!</f>
        <v>#REF!</v>
      </c>
      <c r="R46" s="137" t="e">
        <f>'Groupes par animateur'!#REF!</f>
        <v>#REF!</v>
      </c>
      <c r="S46" s="138" t="e">
        <f>'Groupes par animateur'!#REF!</f>
        <v>#REF!</v>
      </c>
      <c r="T46" s="139" t="e">
        <f>'Groupes par animateur'!#REF!</f>
        <v>#REF!</v>
      </c>
      <c r="U46" s="139"/>
      <c r="V46" s="140"/>
      <c r="W46" s="161" t="s">
        <v>73</v>
      </c>
    </row>
    <row r="47" spans="1:23" s="54" customFormat="1" ht="9.9499999999999993" customHeight="1" x14ac:dyDescent="0.2">
      <c r="A47" s="362"/>
      <c r="B47" s="54">
        <v>1</v>
      </c>
      <c r="C47" s="162"/>
      <c r="D47" s="163"/>
      <c r="E47" s="163"/>
      <c r="F47" s="163"/>
      <c r="G47" s="164"/>
      <c r="H47" s="165"/>
      <c r="J47" s="162"/>
      <c r="K47" s="163"/>
      <c r="L47" s="163"/>
      <c r="M47" s="163"/>
      <c r="N47" s="164"/>
      <c r="O47" s="165"/>
      <c r="Q47" s="162"/>
      <c r="R47" s="163"/>
      <c r="S47" s="163"/>
      <c r="T47" s="163"/>
      <c r="U47" s="164"/>
      <c r="V47" s="165"/>
      <c r="W47" s="161" t="s">
        <v>73</v>
      </c>
    </row>
    <row r="48" spans="1:23" s="54" customFormat="1" ht="9.9499999999999993" customHeight="1" x14ac:dyDescent="0.2">
      <c r="A48" s="362"/>
      <c r="B48" s="54">
        <v>2</v>
      </c>
      <c r="C48" s="162"/>
      <c r="D48" s="163"/>
      <c r="E48" s="163"/>
      <c r="F48" s="163"/>
      <c r="G48" s="164"/>
      <c r="H48" s="165"/>
      <c r="J48" s="162"/>
      <c r="K48" s="163"/>
      <c r="L48" s="163"/>
      <c r="M48" s="163"/>
      <c r="N48" s="164"/>
      <c r="O48" s="165"/>
      <c r="Q48" s="162"/>
      <c r="R48" s="163"/>
      <c r="S48" s="163"/>
      <c r="T48" s="163"/>
      <c r="U48" s="164"/>
      <c r="V48" s="165"/>
      <c r="W48" s="161" t="s">
        <v>73</v>
      </c>
    </row>
    <row r="49" spans="1:23" s="54" customFormat="1" ht="9.9499999999999993" customHeight="1" x14ac:dyDescent="0.2">
      <c r="A49" s="362"/>
      <c r="B49" s="54">
        <v>3</v>
      </c>
      <c r="C49" s="162"/>
      <c r="D49" s="163"/>
      <c r="E49" s="163"/>
      <c r="F49" s="163"/>
      <c r="G49" s="164"/>
      <c r="H49" s="165"/>
      <c r="J49" s="162"/>
      <c r="K49" s="163"/>
      <c r="L49" s="163"/>
      <c r="M49" s="163"/>
      <c r="N49" s="164"/>
      <c r="O49" s="165"/>
      <c r="Q49" s="162"/>
      <c r="R49" s="163"/>
      <c r="S49" s="163"/>
      <c r="T49" s="163"/>
      <c r="U49" s="164"/>
      <c r="V49" s="165"/>
      <c r="W49" s="161" t="s">
        <v>73</v>
      </c>
    </row>
    <row r="50" spans="1:23" s="54" customFormat="1" ht="9.9499999999999993" customHeight="1" x14ac:dyDescent="0.2">
      <c r="A50" s="362"/>
      <c r="B50" s="54">
        <v>4</v>
      </c>
      <c r="C50" s="162"/>
      <c r="D50" s="163"/>
      <c r="E50" s="163"/>
      <c r="F50" s="163"/>
      <c r="G50" s="164"/>
      <c r="H50" s="165"/>
      <c r="J50" s="162"/>
      <c r="K50" s="163"/>
      <c r="L50" s="163"/>
      <c r="M50" s="163"/>
      <c r="N50" s="164"/>
      <c r="O50" s="165"/>
      <c r="Q50" s="162"/>
      <c r="R50" s="163"/>
      <c r="S50" s="163"/>
      <c r="T50" s="163"/>
      <c r="U50" s="164"/>
      <c r="V50" s="165"/>
      <c r="W50" s="161" t="s">
        <v>73</v>
      </c>
    </row>
    <row r="51" spans="1:23" s="54" customFormat="1" ht="9.9499999999999993" customHeight="1" x14ac:dyDescent="0.2">
      <c r="A51" s="362"/>
      <c r="B51" s="54">
        <v>5</v>
      </c>
      <c r="C51" s="162"/>
      <c r="D51" s="163"/>
      <c r="E51" s="163"/>
      <c r="F51" s="163"/>
      <c r="G51" s="164"/>
      <c r="H51" s="165"/>
      <c r="J51" s="162"/>
      <c r="K51" s="163"/>
      <c r="L51" s="163"/>
      <c r="M51" s="163"/>
      <c r="N51" s="164"/>
      <c r="O51" s="165"/>
      <c r="Q51" s="162"/>
      <c r="R51" s="163"/>
      <c r="S51" s="163"/>
      <c r="T51" s="163"/>
      <c r="U51" s="164"/>
      <c r="V51" s="165"/>
      <c r="W51" s="161" t="s">
        <v>73</v>
      </c>
    </row>
    <row r="52" spans="1:23" s="54" customFormat="1" ht="9.9499999999999993" customHeight="1" x14ac:dyDescent="0.2">
      <c r="A52" s="362"/>
      <c r="B52" s="54">
        <v>6</v>
      </c>
      <c r="C52" s="170"/>
      <c r="D52" s="171"/>
      <c r="E52" s="171"/>
      <c r="F52" s="171"/>
      <c r="G52" s="172"/>
      <c r="H52" s="173"/>
      <c r="J52" s="170"/>
      <c r="K52" s="171"/>
      <c r="L52" s="171"/>
      <c r="M52" s="171"/>
      <c r="N52" s="172"/>
      <c r="O52" s="173"/>
      <c r="Q52" s="170"/>
      <c r="R52" s="171"/>
      <c r="S52" s="171"/>
      <c r="T52" s="171"/>
      <c r="U52" s="172"/>
      <c r="V52" s="173"/>
      <c r="W52" s="161" t="s">
        <v>73</v>
      </c>
    </row>
    <row r="53" spans="1:23" s="54" customFormat="1" ht="12.95" customHeight="1" x14ac:dyDescent="0.2">
      <c r="A53" s="362"/>
      <c r="C53" s="55" t="e">
        <f>#REF!</f>
        <v>#REF!</v>
      </c>
      <c r="D53" s="141" t="e">
        <f>'Groupes par animateur'!#REF!</f>
        <v>#REF!</v>
      </c>
      <c r="E53" s="142" t="e">
        <f>'Groupes par animateur'!#REF!</f>
        <v>#REF!</v>
      </c>
      <c r="F53" s="56" t="e">
        <f>'Groupes par animateur'!#REF!</f>
        <v>#REF!</v>
      </c>
      <c r="G53" s="56"/>
      <c r="H53" s="57"/>
      <c r="J53" s="55" t="e">
        <f>#REF!</f>
        <v>#REF!</v>
      </c>
      <c r="K53" s="141" t="e">
        <f>'Groupes par animateur'!#REF!</f>
        <v>#REF!</v>
      </c>
      <c r="L53" s="142" t="e">
        <f>'Groupes par animateur'!#REF!</f>
        <v>#REF!</v>
      </c>
      <c r="M53" s="56" t="e">
        <f>'Groupes par animateur'!#REF!</f>
        <v>#REF!</v>
      </c>
      <c r="N53" s="56"/>
      <c r="O53" s="57"/>
      <c r="Q53" s="55" t="e">
        <f>#REF!</f>
        <v>#REF!</v>
      </c>
      <c r="R53" s="141" t="e">
        <f>'Groupes par animateur'!#REF!</f>
        <v>#REF!</v>
      </c>
      <c r="S53" s="142" t="e">
        <f>'Groupes par animateur'!#REF!</f>
        <v>#REF!</v>
      </c>
      <c r="T53" s="56" t="e">
        <f>'Groupes par animateur'!#REF!</f>
        <v>#REF!</v>
      </c>
      <c r="U53" s="56"/>
      <c r="V53" s="57"/>
      <c r="W53" s="161" t="s">
        <v>73</v>
      </c>
    </row>
    <row r="54" spans="1:23" s="54" customFormat="1" ht="9.9499999999999993" customHeight="1" x14ac:dyDescent="0.2">
      <c r="A54" s="362"/>
      <c r="B54" s="54">
        <v>1</v>
      </c>
      <c r="C54" s="162"/>
      <c r="D54" s="163"/>
      <c r="E54" s="163"/>
      <c r="F54" s="163"/>
      <c r="G54" s="164"/>
      <c r="H54" s="165"/>
      <c r="J54" s="162"/>
      <c r="K54" s="163"/>
      <c r="L54" s="163"/>
      <c r="M54" s="163"/>
      <c r="N54" s="164"/>
      <c r="O54" s="165"/>
      <c r="Q54" s="162"/>
      <c r="R54" s="163"/>
      <c r="S54" s="163"/>
      <c r="T54" s="163"/>
      <c r="U54" s="164"/>
      <c r="V54" s="165"/>
      <c r="W54" s="161" t="s">
        <v>73</v>
      </c>
    </row>
    <row r="55" spans="1:23" s="54" customFormat="1" ht="9.9499999999999993" customHeight="1" x14ac:dyDescent="0.2">
      <c r="A55" s="362"/>
      <c r="B55" s="54">
        <v>2</v>
      </c>
      <c r="C55" s="162"/>
      <c r="D55" s="163"/>
      <c r="E55" s="163"/>
      <c r="F55" s="163"/>
      <c r="G55" s="164"/>
      <c r="H55" s="165"/>
      <c r="J55" s="162"/>
      <c r="K55" s="163"/>
      <c r="L55" s="163"/>
      <c r="M55" s="163"/>
      <c r="N55" s="164"/>
      <c r="O55" s="165"/>
      <c r="Q55" s="162"/>
      <c r="R55" s="163"/>
      <c r="S55" s="163"/>
      <c r="T55" s="163"/>
      <c r="U55" s="164"/>
      <c r="V55" s="165"/>
      <c r="W55" s="161" t="s">
        <v>73</v>
      </c>
    </row>
    <row r="56" spans="1:23" s="54" customFormat="1" ht="9.9499999999999993" customHeight="1" x14ac:dyDescent="0.2">
      <c r="A56" s="362"/>
      <c r="B56" s="54">
        <v>3</v>
      </c>
      <c r="C56" s="162"/>
      <c r="D56" s="163"/>
      <c r="E56" s="163"/>
      <c r="F56" s="163"/>
      <c r="G56" s="164"/>
      <c r="H56" s="165"/>
      <c r="J56" s="162"/>
      <c r="K56" s="163"/>
      <c r="L56" s="163"/>
      <c r="M56" s="163"/>
      <c r="N56" s="164"/>
      <c r="O56" s="165"/>
      <c r="Q56" s="162"/>
      <c r="R56" s="163"/>
      <c r="S56" s="163"/>
      <c r="T56" s="163"/>
      <c r="U56" s="164"/>
      <c r="V56" s="165"/>
      <c r="W56" s="161" t="s">
        <v>73</v>
      </c>
    </row>
    <row r="57" spans="1:23" s="54" customFormat="1" ht="9.9499999999999993" customHeight="1" x14ac:dyDescent="0.2">
      <c r="A57" s="362"/>
      <c r="B57" s="54">
        <v>4</v>
      </c>
      <c r="C57" s="162"/>
      <c r="D57" s="163"/>
      <c r="E57" s="163"/>
      <c r="F57" s="163"/>
      <c r="G57" s="164"/>
      <c r="H57" s="165"/>
      <c r="J57" s="162"/>
      <c r="K57" s="163"/>
      <c r="L57" s="163"/>
      <c r="M57" s="163"/>
      <c r="N57" s="164"/>
      <c r="O57" s="165"/>
      <c r="Q57" s="162"/>
      <c r="R57" s="163"/>
      <c r="S57" s="163"/>
      <c r="T57" s="163"/>
      <c r="U57" s="164"/>
      <c r="V57" s="165"/>
      <c r="W57" s="161" t="s">
        <v>73</v>
      </c>
    </row>
    <row r="58" spans="1:23" s="54" customFormat="1" ht="9.9499999999999993" customHeight="1" x14ac:dyDescent="0.2">
      <c r="A58" s="362"/>
      <c r="B58" s="54">
        <v>5</v>
      </c>
      <c r="C58" s="162"/>
      <c r="D58" s="163"/>
      <c r="E58" s="163"/>
      <c r="F58" s="163"/>
      <c r="G58" s="164"/>
      <c r="H58" s="165"/>
      <c r="J58" s="162"/>
      <c r="K58" s="163"/>
      <c r="L58" s="163"/>
      <c r="M58" s="163"/>
      <c r="N58" s="164"/>
      <c r="O58" s="165"/>
      <c r="Q58" s="162"/>
      <c r="R58" s="163"/>
      <c r="S58" s="163"/>
      <c r="T58" s="163"/>
      <c r="U58" s="164"/>
      <c r="V58" s="165"/>
      <c r="W58" s="161" t="s">
        <v>73</v>
      </c>
    </row>
    <row r="59" spans="1:23" s="54" customFormat="1" ht="9.9499999999999993" customHeight="1" x14ac:dyDescent="0.2">
      <c r="A59" s="362"/>
      <c r="B59" s="54">
        <v>6</v>
      </c>
      <c r="C59" s="162"/>
      <c r="D59" s="163"/>
      <c r="E59" s="163"/>
      <c r="F59" s="163"/>
      <c r="G59" s="164"/>
      <c r="H59" s="165"/>
      <c r="J59" s="162"/>
      <c r="K59" s="163"/>
      <c r="L59" s="163"/>
      <c r="M59" s="163"/>
      <c r="N59" s="164"/>
      <c r="O59" s="165"/>
      <c r="Q59" s="162"/>
      <c r="R59" s="163"/>
      <c r="S59" s="163"/>
      <c r="T59" s="163"/>
      <c r="U59" s="164"/>
      <c r="V59" s="165"/>
      <c r="W59" s="161" t="s">
        <v>73</v>
      </c>
    </row>
    <row r="60" spans="1:23" s="54" customFormat="1" ht="8.1" customHeight="1" x14ac:dyDescent="0.2">
      <c r="A60" s="362"/>
      <c r="B60" s="54">
        <v>7</v>
      </c>
      <c r="C60" s="162"/>
      <c r="D60" s="163"/>
      <c r="E60" s="163"/>
      <c r="F60" s="163"/>
      <c r="G60" s="164"/>
      <c r="H60" s="165"/>
      <c r="J60" s="162"/>
      <c r="K60" s="163"/>
      <c r="L60" s="163"/>
      <c r="M60" s="163"/>
      <c r="N60" s="164"/>
      <c r="O60" s="165"/>
      <c r="Q60" s="162"/>
      <c r="R60" s="163"/>
      <c r="S60" s="163"/>
      <c r="T60" s="163"/>
      <c r="U60" s="164"/>
      <c r="V60" s="165"/>
      <c r="W60" s="161" t="s">
        <v>73</v>
      </c>
    </row>
    <row r="61" spans="1:23" s="54" customFormat="1" ht="8.1" customHeight="1" x14ac:dyDescent="0.2">
      <c r="A61" s="362"/>
      <c r="B61" s="54">
        <v>8</v>
      </c>
      <c r="C61" s="162"/>
      <c r="D61" s="163"/>
      <c r="E61" s="163"/>
      <c r="F61" s="163"/>
      <c r="G61" s="164"/>
      <c r="H61" s="165"/>
      <c r="J61" s="162"/>
      <c r="K61" s="163"/>
      <c r="L61" s="163"/>
      <c r="M61" s="163"/>
      <c r="N61" s="164"/>
      <c r="O61" s="165"/>
      <c r="Q61" s="162"/>
      <c r="R61" s="163"/>
      <c r="S61" s="163"/>
      <c r="T61" s="163"/>
      <c r="U61" s="164"/>
      <c r="V61" s="165"/>
      <c r="W61" s="161" t="s">
        <v>73</v>
      </c>
    </row>
    <row r="62" spans="1:23" s="54" customFormat="1" ht="8.1" customHeight="1" x14ac:dyDescent="0.2">
      <c r="A62" s="362"/>
      <c r="B62" s="54">
        <v>9</v>
      </c>
      <c r="C62" s="170"/>
      <c r="D62" s="171"/>
      <c r="E62" s="171"/>
      <c r="F62" s="171"/>
      <c r="G62" s="172"/>
      <c r="H62" s="173"/>
      <c r="J62" s="170"/>
      <c r="K62" s="171"/>
      <c r="L62" s="171"/>
      <c r="M62" s="171"/>
      <c r="N62" s="172"/>
      <c r="O62" s="173"/>
      <c r="Q62" s="170"/>
      <c r="R62" s="171"/>
      <c r="S62" s="171"/>
      <c r="T62" s="171"/>
      <c r="U62" s="172"/>
      <c r="V62" s="173"/>
      <c r="W62" s="161" t="s">
        <v>73</v>
      </c>
    </row>
    <row r="63" spans="1:23" s="54" customFormat="1" ht="9.9499999999999993" customHeight="1" x14ac:dyDescent="0.2">
      <c r="A63" s="174"/>
      <c r="B63" s="174"/>
      <c r="C63" s="175"/>
      <c r="D63" s="176"/>
      <c r="E63" s="176"/>
      <c r="F63" s="176"/>
      <c r="G63" s="176"/>
      <c r="H63" s="177"/>
      <c r="J63" s="175"/>
      <c r="K63" s="176"/>
      <c r="L63" s="176"/>
      <c r="M63" s="176"/>
      <c r="N63" s="176"/>
      <c r="O63" s="177"/>
      <c r="Q63" s="175"/>
      <c r="R63" s="176"/>
      <c r="S63" s="176"/>
      <c r="T63" s="176"/>
      <c r="U63" s="176"/>
      <c r="V63" s="177"/>
      <c r="W63" s="161" t="s">
        <v>73</v>
      </c>
    </row>
    <row r="64" spans="1:23" s="54" customFormat="1" ht="12.95" customHeight="1" x14ac:dyDescent="0.2">
      <c r="A64" s="363" t="s">
        <v>38</v>
      </c>
      <c r="C64" s="123" t="e">
        <f>#REF!</f>
        <v>#REF!</v>
      </c>
      <c r="D64" s="124">
        <f>'Groupes par animateur'!C$28</f>
        <v>0</v>
      </c>
      <c r="E64" s="125">
        <f>'Groupes par animateur'!C$29</f>
        <v>0</v>
      </c>
      <c r="F64" s="126">
        <f>'Groupes par animateur'!C$26</f>
        <v>0</v>
      </c>
      <c r="G64" s="126">
        <f>'Groupes par animateur'!C$27</f>
        <v>0</v>
      </c>
      <c r="H64" s="127"/>
      <c r="J64" s="123" t="e">
        <f>#REF!</f>
        <v>#REF!</v>
      </c>
      <c r="K64" s="124">
        <f>'Groupes par animateur'!D$28</f>
        <v>0</v>
      </c>
      <c r="L64" s="125">
        <f>'Groupes par animateur'!D$29</f>
        <v>0</v>
      </c>
      <c r="M64" s="126">
        <f>'Groupes par animateur'!D$26</f>
        <v>0</v>
      </c>
      <c r="N64" s="126"/>
      <c r="O64" s="127"/>
      <c r="Q64" s="123" t="e">
        <f>#REF!</f>
        <v>#REF!</v>
      </c>
      <c r="R64" s="124">
        <f>'Groupes par animateur'!E$28</f>
        <v>0</v>
      </c>
      <c r="S64" s="125">
        <f>'Groupes par animateur'!E$29</f>
        <v>0</v>
      </c>
      <c r="T64" s="126">
        <f>'Groupes par animateur'!E$26</f>
        <v>0</v>
      </c>
      <c r="U64" s="126">
        <f>'Groupes par animateur'!E$27</f>
        <v>0</v>
      </c>
      <c r="V64" s="127"/>
      <c r="W64" s="161" t="s">
        <v>73</v>
      </c>
    </row>
    <row r="65" spans="1:23" s="54" customFormat="1" ht="9.9499999999999993" customHeight="1" x14ac:dyDescent="0.2">
      <c r="A65" s="363"/>
      <c r="B65" s="54">
        <v>1</v>
      </c>
      <c r="C65" s="162"/>
      <c r="D65" s="163"/>
      <c r="E65" s="163"/>
      <c r="F65" s="163"/>
      <c r="G65" s="164"/>
      <c r="H65" s="165"/>
      <c r="J65" s="162"/>
      <c r="K65" s="163"/>
      <c r="L65" s="163"/>
      <c r="M65" s="163"/>
      <c r="N65" s="164"/>
      <c r="O65" s="165"/>
      <c r="Q65" s="162"/>
      <c r="R65" s="163"/>
      <c r="S65" s="163"/>
      <c r="T65" s="163"/>
      <c r="U65" s="164"/>
      <c r="V65" s="165"/>
      <c r="W65" s="161" t="s">
        <v>73</v>
      </c>
    </row>
    <row r="66" spans="1:23" s="54" customFormat="1" ht="9.9499999999999993" customHeight="1" x14ac:dyDescent="0.2">
      <c r="A66" s="363"/>
      <c r="B66" s="54">
        <v>2</v>
      </c>
      <c r="C66" s="162"/>
      <c r="D66" s="163"/>
      <c r="E66" s="163"/>
      <c r="F66" s="163"/>
      <c r="G66" s="164"/>
      <c r="H66" s="165"/>
      <c r="J66" s="162"/>
      <c r="K66" s="163"/>
      <c r="L66" s="163"/>
      <c r="M66" s="163"/>
      <c r="N66" s="164"/>
      <c r="O66" s="165"/>
      <c r="Q66" s="162"/>
      <c r="R66" s="163"/>
      <c r="S66" s="163"/>
      <c r="T66" s="163"/>
      <c r="U66" s="164"/>
      <c r="V66" s="165"/>
      <c r="W66" s="161" t="s">
        <v>73</v>
      </c>
    </row>
    <row r="67" spans="1:23" s="54" customFormat="1" ht="9.9499999999999993" customHeight="1" x14ac:dyDescent="0.2">
      <c r="A67" s="363"/>
      <c r="B67" s="54">
        <v>3</v>
      </c>
      <c r="C67" s="162"/>
      <c r="D67" s="163"/>
      <c r="E67" s="163"/>
      <c r="F67" s="163"/>
      <c r="G67" s="164"/>
      <c r="H67" s="165"/>
      <c r="J67" s="162"/>
      <c r="K67" s="163"/>
      <c r="L67" s="163"/>
      <c r="M67" s="163"/>
      <c r="N67" s="164"/>
      <c r="O67" s="165"/>
      <c r="Q67" s="162"/>
      <c r="R67" s="163"/>
      <c r="S67" s="163"/>
      <c r="T67" s="163"/>
      <c r="U67" s="164"/>
      <c r="V67" s="165"/>
      <c r="W67" s="161" t="s">
        <v>73</v>
      </c>
    </row>
    <row r="68" spans="1:23" s="54" customFormat="1" ht="9.9499999999999993" customHeight="1" x14ac:dyDescent="0.2">
      <c r="A68" s="363"/>
      <c r="B68" s="54">
        <v>4</v>
      </c>
      <c r="C68" s="162"/>
      <c r="D68" s="163"/>
      <c r="E68" s="163"/>
      <c r="F68" s="163"/>
      <c r="G68" s="164"/>
      <c r="H68" s="165"/>
      <c r="J68" s="162"/>
      <c r="K68" s="163"/>
      <c r="L68" s="163"/>
      <c r="M68" s="163"/>
      <c r="N68" s="164"/>
      <c r="O68" s="165"/>
      <c r="Q68" s="162"/>
      <c r="R68" s="163"/>
      <c r="S68" s="163"/>
      <c r="T68" s="163"/>
      <c r="U68" s="164"/>
      <c r="V68" s="165"/>
      <c r="W68" s="161" t="s">
        <v>73</v>
      </c>
    </row>
    <row r="69" spans="1:23" s="54" customFormat="1" ht="9.9499999999999993" customHeight="1" x14ac:dyDescent="0.2">
      <c r="A69" s="363"/>
      <c r="B69" s="54">
        <v>5</v>
      </c>
      <c r="C69" s="162"/>
      <c r="D69" s="163"/>
      <c r="E69" s="163"/>
      <c r="F69" s="163"/>
      <c r="G69" s="164"/>
      <c r="H69" s="165"/>
      <c r="J69" s="162"/>
      <c r="K69" s="163"/>
      <c r="L69" s="163"/>
      <c r="M69" s="163"/>
      <c r="N69" s="164"/>
      <c r="O69" s="165"/>
      <c r="Q69" s="162"/>
      <c r="R69" s="163"/>
      <c r="S69" s="163"/>
      <c r="T69" s="163"/>
      <c r="U69" s="164"/>
      <c r="V69" s="165"/>
      <c r="W69" s="161" t="s">
        <v>73</v>
      </c>
    </row>
    <row r="70" spans="1:23" s="54" customFormat="1" ht="9.9499999999999993" customHeight="1" x14ac:dyDescent="0.2">
      <c r="A70" s="363"/>
      <c r="B70" s="54">
        <v>6</v>
      </c>
      <c r="C70" s="170"/>
      <c r="D70" s="171"/>
      <c r="E70" s="171"/>
      <c r="F70" s="171"/>
      <c r="G70" s="172"/>
      <c r="H70" s="173"/>
      <c r="J70" s="170"/>
      <c r="K70" s="171"/>
      <c r="L70" s="171"/>
      <c r="M70" s="171"/>
      <c r="N70" s="172"/>
      <c r="O70" s="173"/>
      <c r="Q70" s="170"/>
      <c r="R70" s="171"/>
      <c r="S70" s="171"/>
      <c r="T70" s="171"/>
      <c r="U70" s="172"/>
      <c r="V70" s="173"/>
      <c r="W70" s="161" t="s">
        <v>73</v>
      </c>
    </row>
    <row r="71" spans="1:23" s="54" customFormat="1" ht="12.95" customHeight="1" x14ac:dyDescent="0.2">
      <c r="A71" s="363"/>
      <c r="C71" s="187" t="e">
        <f>#REF!</f>
        <v>#REF!</v>
      </c>
      <c r="D71" s="188">
        <f>'Groupes par animateur'!M$28</f>
        <v>0</v>
      </c>
      <c r="E71" s="189">
        <f>'Groupes par animateur'!M$29</f>
        <v>0</v>
      </c>
      <c r="F71" s="190">
        <f>'Groupes par animateur'!M$26</f>
        <v>0</v>
      </c>
      <c r="G71" s="190">
        <f>'Groupes par animateur'!M$27</f>
        <v>0</v>
      </c>
      <c r="H71" s="191"/>
      <c r="J71" s="187" t="e">
        <f>#REF!</f>
        <v>#REF!</v>
      </c>
      <c r="K71" s="188">
        <f>'Groupes par animateur'!N$28</f>
        <v>0</v>
      </c>
      <c r="L71" s="189">
        <f>'Groupes par animateur'!N$29</f>
        <v>0</v>
      </c>
      <c r="M71" s="190">
        <f>'Groupes par animateur'!N$26</f>
        <v>0</v>
      </c>
      <c r="N71" s="190"/>
      <c r="O71" s="191"/>
      <c r="Q71" s="187" t="e">
        <f>#REF!</f>
        <v>#REF!</v>
      </c>
      <c r="R71" s="188">
        <f>'Groupes par animateur'!O$28</f>
        <v>0</v>
      </c>
      <c r="S71" s="189">
        <f>'Groupes par animateur'!O$29</f>
        <v>0</v>
      </c>
      <c r="T71" s="190">
        <f>'Groupes par animateur'!O$26</f>
        <v>0</v>
      </c>
      <c r="U71" s="190">
        <f>'Groupes par animateur'!O$27</f>
        <v>0</v>
      </c>
      <c r="V71" s="191"/>
      <c r="W71" s="161" t="s">
        <v>73</v>
      </c>
    </row>
    <row r="72" spans="1:23" s="54" customFormat="1" ht="9.9499999999999993" customHeight="1" x14ac:dyDescent="0.2">
      <c r="A72" s="363"/>
      <c r="B72" s="54">
        <v>1</v>
      </c>
      <c r="C72" s="162"/>
      <c r="D72" s="163"/>
      <c r="E72" s="163"/>
      <c r="F72" s="163"/>
      <c r="G72" s="164"/>
      <c r="H72" s="165"/>
      <c r="J72" s="162"/>
      <c r="K72" s="163"/>
      <c r="L72" s="163"/>
      <c r="M72" s="163"/>
      <c r="N72" s="164"/>
      <c r="O72" s="165"/>
      <c r="Q72" s="162"/>
      <c r="R72" s="163"/>
      <c r="S72" s="163"/>
      <c r="T72" s="163"/>
      <c r="U72" s="164"/>
      <c r="V72" s="165"/>
      <c r="W72" s="161" t="s">
        <v>73</v>
      </c>
    </row>
    <row r="73" spans="1:23" s="54" customFormat="1" ht="9.9499999999999993" customHeight="1" x14ac:dyDescent="0.2">
      <c r="A73" s="363"/>
      <c r="B73" s="54">
        <v>2</v>
      </c>
      <c r="C73" s="162"/>
      <c r="D73" s="163"/>
      <c r="E73" s="163"/>
      <c r="F73" s="163"/>
      <c r="G73" s="164"/>
      <c r="H73" s="165"/>
      <c r="J73" s="162"/>
      <c r="K73" s="163"/>
      <c r="L73" s="163"/>
      <c r="M73" s="163"/>
      <c r="N73" s="164"/>
      <c r="O73" s="165"/>
      <c r="Q73" s="162"/>
      <c r="R73" s="163"/>
      <c r="S73" s="163"/>
      <c r="T73" s="163"/>
      <c r="U73" s="164"/>
      <c r="V73" s="165"/>
      <c r="W73" s="161" t="s">
        <v>73</v>
      </c>
    </row>
    <row r="74" spans="1:23" s="54" customFormat="1" ht="9.9499999999999993" customHeight="1" x14ac:dyDescent="0.2">
      <c r="A74" s="363"/>
      <c r="B74" s="54">
        <v>3</v>
      </c>
      <c r="C74" s="162"/>
      <c r="D74" s="163"/>
      <c r="E74" s="163"/>
      <c r="F74" s="163"/>
      <c r="G74" s="164"/>
      <c r="H74" s="165"/>
      <c r="J74" s="162"/>
      <c r="K74" s="163"/>
      <c r="L74" s="163"/>
      <c r="M74" s="163"/>
      <c r="N74" s="164"/>
      <c r="O74" s="165"/>
      <c r="Q74" s="162"/>
      <c r="R74" s="163"/>
      <c r="S74" s="163"/>
      <c r="T74" s="163"/>
      <c r="U74" s="164"/>
      <c r="V74" s="165"/>
      <c r="W74" s="161" t="s">
        <v>73</v>
      </c>
    </row>
    <row r="75" spans="1:23" s="54" customFormat="1" ht="9.9499999999999993" customHeight="1" x14ac:dyDescent="0.2">
      <c r="A75" s="363"/>
      <c r="B75" s="54">
        <v>4</v>
      </c>
      <c r="C75" s="162"/>
      <c r="D75" s="163"/>
      <c r="E75" s="163"/>
      <c r="F75" s="163"/>
      <c r="G75" s="164"/>
      <c r="H75" s="165"/>
      <c r="J75" s="162"/>
      <c r="K75" s="163"/>
      <c r="L75" s="163"/>
      <c r="M75" s="163"/>
      <c r="N75" s="164"/>
      <c r="O75" s="165"/>
      <c r="Q75" s="162"/>
      <c r="R75" s="163"/>
      <c r="S75" s="163"/>
      <c r="T75" s="163"/>
      <c r="U75" s="164"/>
      <c r="V75" s="165"/>
      <c r="W75" s="161" t="s">
        <v>73</v>
      </c>
    </row>
    <row r="76" spans="1:23" s="54" customFormat="1" ht="9.9499999999999993" customHeight="1" x14ac:dyDescent="0.2">
      <c r="A76" s="363"/>
      <c r="B76" s="54">
        <v>5</v>
      </c>
      <c r="C76" s="162"/>
      <c r="D76" s="163"/>
      <c r="E76" s="163"/>
      <c r="F76" s="163"/>
      <c r="G76" s="164"/>
      <c r="H76" s="165"/>
      <c r="J76" s="162"/>
      <c r="K76" s="163"/>
      <c r="L76" s="163"/>
      <c r="M76" s="163"/>
      <c r="N76" s="164"/>
      <c r="O76" s="165"/>
      <c r="Q76" s="162"/>
      <c r="R76" s="163"/>
      <c r="S76" s="163"/>
      <c r="T76" s="163"/>
      <c r="U76" s="164"/>
      <c r="V76" s="165"/>
      <c r="W76" s="161" t="s">
        <v>73</v>
      </c>
    </row>
    <row r="77" spans="1:23" s="54" customFormat="1" ht="9.9499999999999993" customHeight="1" x14ac:dyDescent="0.2">
      <c r="A77" s="363"/>
      <c r="B77" s="54">
        <v>6</v>
      </c>
      <c r="C77" s="170"/>
      <c r="D77" s="171"/>
      <c r="E77" s="171"/>
      <c r="F77" s="171"/>
      <c r="G77" s="172"/>
      <c r="H77" s="173"/>
      <c r="J77" s="170"/>
      <c r="K77" s="171"/>
      <c r="L77" s="171"/>
      <c r="M77" s="171"/>
      <c r="N77" s="172"/>
      <c r="O77" s="173"/>
      <c r="Q77" s="170"/>
      <c r="R77" s="171"/>
      <c r="S77" s="171"/>
      <c r="T77" s="171"/>
      <c r="U77" s="172"/>
      <c r="V77" s="173"/>
      <c r="W77" s="161" t="s">
        <v>73</v>
      </c>
    </row>
    <row r="78" spans="1:23" s="54" customFormat="1" ht="12.95" customHeight="1" x14ac:dyDescent="0.2">
      <c r="A78" s="363"/>
      <c r="C78" s="42" t="e">
        <f>#REF!</f>
        <v>#REF!</v>
      </c>
      <c r="D78" s="128" t="e">
        <f>'Groupes par animateur'!#REF!</f>
        <v>#REF!</v>
      </c>
      <c r="E78" s="129" t="e">
        <f>'Groupes par animateur'!#REF!</f>
        <v>#REF!</v>
      </c>
      <c r="F78" s="43" t="e">
        <f>'Groupes par animateur'!#REF!</f>
        <v>#REF!</v>
      </c>
      <c r="G78" s="43" t="e">
        <f>'Groupes par animateur'!#REF!</f>
        <v>#REF!</v>
      </c>
      <c r="H78" s="44"/>
      <c r="J78" s="42" t="e">
        <f>#REF!</f>
        <v>#REF!</v>
      </c>
      <c r="K78" s="128" t="e">
        <f>'Groupes par animateur'!#REF!</f>
        <v>#REF!</v>
      </c>
      <c r="L78" s="129" t="e">
        <f>'Groupes par animateur'!#REF!</f>
        <v>#REF!</v>
      </c>
      <c r="M78" s="43" t="e">
        <f>'Groupes par animateur'!#REF!</f>
        <v>#REF!</v>
      </c>
      <c r="N78" s="43"/>
      <c r="O78" s="44"/>
      <c r="Q78" s="42" t="e">
        <f>#REF!</f>
        <v>#REF!</v>
      </c>
      <c r="R78" s="128" t="e">
        <f>'Groupes par animateur'!#REF!</f>
        <v>#REF!</v>
      </c>
      <c r="S78" s="129" t="e">
        <f>'Groupes par animateur'!#REF!</f>
        <v>#REF!</v>
      </c>
      <c r="T78" s="43" t="e">
        <f>'Groupes par animateur'!#REF!</f>
        <v>#REF!</v>
      </c>
      <c r="U78" s="43" t="e">
        <f>'Groupes par animateur'!#REF!</f>
        <v>#REF!</v>
      </c>
      <c r="V78" s="44"/>
      <c r="W78" s="161" t="s">
        <v>73</v>
      </c>
    </row>
    <row r="79" spans="1:23" s="54" customFormat="1" ht="9.9499999999999993" customHeight="1" x14ac:dyDescent="0.2">
      <c r="A79" s="363"/>
      <c r="B79" s="54">
        <v>1</v>
      </c>
      <c r="C79" s="162"/>
      <c r="D79" s="163"/>
      <c r="E79" s="163"/>
      <c r="F79" s="163"/>
      <c r="G79" s="164"/>
      <c r="H79" s="165"/>
      <c r="J79" s="162"/>
      <c r="K79" s="163"/>
      <c r="L79" s="163"/>
      <c r="M79" s="163"/>
      <c r="N79" s="164"/>
      <c r="O79" s="165"/>
      <c r="Q79" s="162"/>
      <c r="R79" s="163"/>
      <c r="S79" s="163"/>
      <c r="T79" s="163"/>
      <c r="U79" s="164"/>
      <c r="V79" s="165"/>
      <c r="W79" s="161" t="s">
        <v>73</v>
      </c>
    </row>
    <row r="80" spans="1:23" s="54" customFormat="1" ht="9.9499999999999993" customHeight="1" x14ac:dyDescent="0.2">
      <c r="A80" s="363"/>
      <c r="B80" s="54">
        <v>2</v>
      </c>
      <c r="C80" s="162"/>
      <c r="D80" s="163"/>
      <c r="E80" s="163"/>
      <c r="F80" s="163"/>
      <c r="G80" s="164"/>
      <c r="H80" s="165"/>
      <c r="J80" s="162"/>
      <c r="K80" s="163"/>
      <c r="L80" s="163"/>
      <c r="M80" s="163"/>
      <c r="N80" s="164"/>
      <c r="O80" s="165"/>
      <c r="Q80" s="162"/>
      <c r="R80" s="163"/>
      <c r="S80" s="163"/>
      <c r="T80" s="163"/>
      <c r="U80" s="164"/>
      <c r="V80" s="165"/>
      <c r="W80" s="161" t="s">
        <v>73</v>
      </c>
    </row>
    <row r="81" spans="1:23" s="54" customFormat="1" ht="9.9499999999999993" customHeight="1" x14ac:dyDescent="0.2">
      <c r="A81" s="363"/>
      <c r="B81" s="54">
        <v>3</v>
      </c>
      <c r="C81" s="162"/>
      <c r="D81" s="163"/>
      <c r="E81" s="163"/>
      <c r="F81" s="163"/>
      <c r="G81" s="164"/>
      <c r="H81" s="165"/>
      <c r="J81" s="162"/>
      <c r="K81" s="163"/>
      <c r="L81" s="163"/>
      <c r="M81" s="163"/>
      <c r="N81" s="164"/>
      <c r="O81" s="165"/>
      <c r="Q81" s="162"/>
      <c r="R81" s="163"/>
      <c r="S81" s="163"/>
      <c r="T81" s="163"/>
      <c r="U81" s="164"/>
      <c r="V81" s="165"/>
      <c r="W81" s="161" t="s">
        <v>73</v>
      </c>
    </row>
    <row r="82" spans="1:23" s="54" customFormat="1" ht="9.9499999999999993" customHeight="1" x14ac:dyDescent="0.2">
      <c r="A82" s="363"/>
      <c r="B82" s="54">
        <v>4</v>
      </c>
      <c r="C82" s="162"/>
      <c r="D82" s="163"/>
      <c r="E82" s="163"/>
      <c r="F82" s="163"/>
      <c r="G82" s="164"/>
      <c r="H82" s="165"/>
      <c r="J82" s="162"/>
      <c r="K82" s="163"/>
      <c r="L82" s="163"/>
      <c r="M82" s="163"/>
      <c r="N82" s="164"/>
      <c r="O82" s="165"/>
      <c r="Q82" s="162"/>
      <c r="R82" s="163"/>
      <c r="S82" s="163"/>
      <c r="T82" s="163"/>
      <c r="U82" s="164"/>
      <c r="V82" s="165"/>
      <c r="W82" s="161" t="s">
        <v>73</v>
      </c>
    </row>
    <row r="83" spans="1:23" s="54" customFormat="1" ht="9.9499999999999993" customHeight="1" x14ac:dyDescent="0.2">
      <c r="A83" s="363"/>
      <c r="B83" s="54">
        <v>5</v>
      </c>
      <c r="C83" s="162"/>
      <c r="D83" s="163"/>
      <c r="E83" s="163"/>
      <c r="F83" s="163"/>
      <c r="G83" s="164"/>
      <c r="H83" s="165"/>
      <c r="J83" s="162"/>
      <c r="K83" s="163"/>
      <c r="L83" s="163"/>
      <c r="M83" s="163"/>
      <c r="N83" s="164"/>
      <c r="O83" s="165"/>
      <c r="Q83" s="162"/>
      <c r="R83" s="163"/>
      <c r="S83" s="163"/>
      <c r="T83" s="163"/>
      <c r="U83" s="164"/>
      <c r="V83" s="165"/>
      <c r="W83" s="161" t="s">
        <v>73</v>
      </c>
    </row>
    <row r="84" spans="1:23" s="54" customFormat="1" ht="9.9499999999999993" customHeight="1" x14ac:dyDescent="0.2">
      <c r="A84" s="363"/>
      <c r="B84" s="54">
        <v>6</v>
      </c>
      <c r="C84" s="170"/>
      <c r="D84" s="171"/>
      <c r="E84" s="171"/>
      <c r="F84" s="171"/>
      <c r="G84" s="172"/>
      <c r="H84" s="173"/>
      <c r="J84" s="170"/>
      <c r="K84" s="171"/>
      <c r="L84" s="171"/>
      <c r="M84" s="171"/>
      <c r="N84" s="172"/>
      <c r="O84" s="173"/>
      <c r="Q84" s="170"/>
      <c r="R84" s="171"/>
      <c r="S84" s="171"/>
      <c r="T84" s="171"/>
      <c r="U84" s="172"/>
      <c r="V84" s="173"/>
      <c r="W84" s="161" t="s">
        <v>73</v>
      </c>
    </row>
    <row r="85" spans="1:23" s="54" customFormat="1" ht="12.95" customHeight="1" x14ac:dyDescent="0.2">
      <c r="A85" s="363"/>
      <c r="C85" s="45" t="e">
        <f>#REF!</f>
        <v>#REF!</v>
      </c>
      <c r="D85" s="130" t="e">
        <f>'Groupes par animateur'!#REF!</f>
        <v>#REF!</v>
      </c>
      <c r="E85" s="131" t="e">
        <f>'Groupes par animateur'!#REF!</f>
        <v>#REF!</v>
      </c>
      <c r="F85" s="46" t="e">
        <f>'Groupes par animateur'!#REF!</f>
        <v>#REF!</v>
      </c>
      <c r="G85" s="46" t="e">
        <f>'Groupes par animateur'!#REF!</f>
        <v>#REF!</v>
      </c>
      <c r="H85" s="47"/>
      <c r="J85" s="45" t="e">
        <f>#REF!</f>
        <v>#REF!</v>
      </c>
      <c r="K85" s="130" t="e">
        <f>'Groupes par animateur'!#REF!</f>
        <v>#REF!</v>
      </c>
      <c r="L85" s="131" t="e">
        <f>'Groupes par animateur'!#REF!</f>
        <v>#REF!</v>
      </c>
      <c r="M85" s="46" t="e">
        <f>'Groupes par animateur'!#REF!</f>
        <v>#REF!</v>
      </c>
      <c r="N85" s="46"/>
      <c r="O85" s="47"/>
      <c r="Q85" s="45" t="e">
        <f>#REF!</f>
        <v>#REF!</v>
      </c>
      <c r="R85" s="130" t="e">
        <f>'Groupes par animateur'!#REF!</f>
        <v>#REF!</v>
      </c>
      <c r="S85" s="131" t="e">
        <f>'Groupes par animateur'!#REF!</f>
        <v>#REF!</v>
      </c>
      <c r="T85" s="46" t="e">
        <f>'Groupes par animateur'!#REF!</f>
        <v>#REF!</v>
      </c>
      <c r="U85" s="46" t="e">
        <f>'Groupes par animateur'!#REF!</f>
        <v>#REF!</v>
      </c>
      <c r="V85" s="47"/>
      <c r="W85" s="161" t="s">
        <v>73</v>
      </c>
    </row>
    <row r="86" spans="1:23" s="54" customFormat="1" ht="9.9499999999999993" customHeight="1" x14ac:dyDescent="0.2">
      <c r="A86" s="363"/>
      <c r="B86" s="54">
        <v>1</v>
      </c>
      <c r="C86" s="162"/>
      <c r="D86" s="163"/>
      <c r="E86" s="163"/>
      <c r="F86" s="163"/>
      <c r="G86" s="164"/>
      <c r="H86" s="165"/>
      <c r="J86" s="162"/>
      <c r="K86" s="163"/>
      <c r="L86" s="163"/>
      <c r="M86" s="163"/>
      <c r="N86" s="164"/>
      <c r="O86" s="165"/>
      <c r="Q86" s="162"/>
      <c r="R86" s="163"/>
      <c r="S86" s="163"/>
      <c r="T86" s="163"/>
      <c r="U86" s="164"/>
      <c r="V86" s="165"/>
      <c r="W86" s="161" t="s">
        <v>73</v>
      </c>
    </row>
    <row r="87" spans="1:23" s="54" customFormat="1" ht="9.9499999999999993" customHeight="1" x14ac:dyDescent="0.2">
      <c r="A87" s="363"/>
      <c r="B87" s="54">
        <v>2</v>
      </c>
      <c r="C87" s="162"/>
      <c r="D87" s="163"/>
      <c r="E87" s="163"/>
      <c r="F87" s="163"/>
      <c r="G87" s="164"/>
      <c r="H87" s="165"/>
      <c r="J87" s="162"/>
      <c r="K87" s="163"/>
      <c r="L87" s="163"/>
      <c r="M87" s="163"/>
      <c r="N87" s="164"/>
      <c r="O87" s="165"/>
      <c r="Q87" s="162"/>
      <c r="R87" s="163"/>
      <c r="S87" s="163"/>
      <c r="T87" s="163"/>
      <c r="U87" s="164"/>
      <c r="V87" s="165"/>
      <c r="W87" s="161" t="s">
        <v>73</v>
      </c>
    </row>
    <row r="88" spans="1:23" s="54" customFormat="1" ht="9.9499999999999993" customHeight="1" x14ac:dyDescent="0.2">
      <c r="A88" s="363"/>
      <c r="B88" s="54">
        <v>3</v>
      </c>
      <c r="C88" s="162"/>
      <c r="D88" s="163"/>
      <c r="E88" s="163"/>
      <c r="F88" s="163"/>
      <c r="G88" s="164"/>
      <c r="H88" s="165"/>
      <c r="J88" s="162"/>
      <c r="K88" s="163"/>
      <c r="L88" s="163"/>
      <c r="M88" s="163"/>
      <c r="N88" s="164"/>
      <c r="O88" s="165"/>
      <c r="Q88" s="162"/>
      <c r="R88" s="163"/>
      <c r="S88" s="163"/>
      <c r="T88" s="163"/>
      <c r="U88" s="164"/>
      <c r="V88" s="165"/>
      <c r="W88" s="161" t="s">
        <v>73</v>
      </c>
    </row>
    <row r="89" spans="1:23" s="54" customFormat="1" ht="9.9499999999999993" customHeight="1" x14ac:dyDescent="0.2">
      <c r="A89" s="363"/>
      <c r="B89" s="54">
        <v>4</v>
      </c>
      <c r="C89" s="162"/>
      <c r="D89" s="163"/>
      <c r="E89" s="163"/>
      <c r="F89" s="163"/>
      <c r="G89" s="164"/>
      <c r="H89" s="165"/>
      <c r="J89" s="162"/>
      <c r="K89" s="163"/>
      <c r="L89" s="163"/>
      <c r="M89" s="163"/>
      <c r="N89" s="164"/>
      <c r="O89" s="165"/>
      <c r="Q89" s="162"/>
      <c r="R89" s="163"/>
      <c r="S89" s="163"/>
      <c r="T89" s="163"/>
      <c r="U89" s="164"/>
      <c r="V89" s="165"/>
      <c r="W89" s="161" t="s">
        <v>73</v>
      </c>
    </row>
    <row r="90" spans="1:23" s="54" customFormat="1" ht="9.9499999999999993" customHeight="1" x14ac:dyDescent="0.2">
      <c r="A90" s="363"/>
      <c r="B90" s="54">
        <v>5</v>
      </c>
      <c r="C90" s="162"/>
      <c r="D90" s="163"/>
      <c r="E90" s="163"/>
      <c r="F90" s="163"/>
      <c r="G90" s="164"/>
      <c r="H90" s="165"/>
      <c r="J90" s="162"/>
      <c r="K90" s="163"/>
      <c r="L90" s="163"/>
      <c r="M90" s="163"/>
      <c r="N90" s="164"/>
      <c r="O90" s="165"/>
      <c r="Q90" s="162"/>
      <c r="R90" s="163"/>
      <c r="S90" s="163"/>
      <c r="T90" s="163"/>
      <c r="U90" s="164"/>
      <c r="V90" s="165"/>
      <c r="W90" s="161" t="s">
        <v>73</v>
      </c>
    </row>
    <row r="91" spans="1:23" s="54" customFormat="1" ht="9.9499999999999993" customHeight="1" x14ac:dyDescent="0.2">
      <c r="A91" s="363"/>
      <c r="B91" s="54">
        <v>6</v>
      </c>
      <c r="C91" s="170"/>
      <c r="D91" s="171"/>
      <c r="E91" s="171"/>
      <c r="F91" s="171"/>
      <c r="G91" s="172"/>
      <c r="H91" s="173"/>
      <c r="J91" s="170"/>
      <c r="K91" s="171"/>
      <c r="L91" s="171"/>
      <c r="M91" s="171"/>
      <c r="N91" s="172"/>
      <c r="O91" s="173"/>
      <c r="Q91" s="170"/>
      <c r="R91" s="171"/>
      <c r="S91" s="171"/>
      <c r="T91" s="171"/>
      <c r="U91" s="172"/>
      <c r="V91" s="173"/>
      <c r="W91" s="161" t="s">
        <v>73</v>
      </c>
    </row>
    <row r="92" spans="1:23" s="54" customFormat="1" ht="12.95" customHeight="1" x14ac:dyDescent="0.2">
      <c r="A92" s="363"/>
      <c r="C92" s="48" t="e">
        <f>#REF!</f>
        <v>#REF!</v>
      </c>
      <c r="D92" s="132" t="e">
        <f>'Groupes par animateur'!#REF!</f>
        <v>#REF!</v>
      </c>
      <c r="E92" s="133" t="e">
        <f>'Groupes par animateur'!#REF!</f>
        <v>#REF!</v>
      </c>
      <c r="F92" s="49" t="e">
        <f>'Groupes par animateur'!#REF!</f>
        <v>#REF!</v>
      </c>
      <c r="G92" s="49" t="e">
        <f>'Groupes par animateur'!#REF!</f>
        <v>#REF!</v>
      </c>
      <c r="H92" s="50"/>
      <c r="J92" s="48" t="e">
        <f>#REF!</f>
        <v>#REF!</v>
      </c>
      <c r="K92" s="132" t="e">
        <f>'Groupes par animateur'!#REF!</f>
        <v>#REF!</v>
      </c>
      <c r="L92" s="133" t="e">
        <f>'Groupes par animateur'!#REF!</f>
        <v>#REF!</v>
      </c>
      <c r="M92" s="49" t="e">
        <f>'Groupes par animateur'!#REF!</f>
        <v>#REF!</v>
      </c>
      <c r="N92" s="49"/>
      <c r="O92" s="50"/>
      <c r="Q92" s="48" t="e">
        <f>#REF!</f>
        <v>#REF!</v>
      </c>
      <c r="R92" s="132" t="e">
        <f>'Groupes par animateur'!#REF!</f>
        <v>#REF!</v>
      </c>
      <c r="S92" s="133" t="e">
        <f>'Groupes par animateur'!#REF!</f>
        <v>#REF!</v>
      </c>
      <c r="T92" s="49" t="e">
        <f>'Groupes par animateur'!#REF!</f>
        <v>#REF!</v>
      </c>
      <c r="U92" s="49" t="e">
        <f>'Groupes par animateur'!#REF!</f>
        <v>#REF!</v>
      </c>
      <c r="V92" s="50"/>
      <c r="W92" s="161" t="s">
        <v>73</v>
      </c>
    </row>
    <row r="93" spans="1:23" s="54" customFormat="1" ht="9.9499999999999993" customHeight="1" x14ac:dyDescent="0.2">
      <c r="A93" s="363"/>
      <c r="B93" s="54">
        <v>1</v>
      </c>
      <c r="C93" s="162"/>
      <c r="D93" s="163"/>
      <c r="E93" s="163"/>
      <c r="F93" s="163"/>
      <c r="G93" s="164"/>
      <c r="H93" s="165"/>
      <c r="J93" s="162"/>
      <c r="K93" s="163"/>
      <c r="L93" s="163"/>
      <c r="M93" s="163"/>
      <c r="N93" s="164"/>
      <c r="O93" s="165"/>
      <c r="Q93" s="162"/>
      <c r="R93" s="163"/>
      <c r="S93" s="163"/>
      <c r="T93" s="163"/>
      <c r="U93" s="164"/>
      <c r="V93" s="165"/>
      <c r="W93" s="161" t="s">
        <v>73</v>
      </c>
    </row>
    <row r="94" spans="1:23" s="54" customFormat="1" ht="9.9499999999999993" customHeight="1" x14ac:dyDescent="0.2">
      <c r="A94" s="363"/>
      <c r="B94" s="54">
        <v>2</v>
      </c>
      <c r="C94" s="162"/>
      <c r="D94" s="163"/>
      <c r="E94" s="163"/>
      <c r="F94" s="163"/>
      <c r="G94" s="164"/>
      <c r="H94" s="165"/>
      <c r="J94" s="162"/>
      <c r="K94" s="163"/>
      <c r="L94" s="163"/>
      <c r="M94" s="163"/>
      <c r="N94" s="164"/>
      <c r="O94" s="165"/>
      <c r="Q94" s="162"/>
      <c r="R94" s="163"/>
      <c r="S94" s="163"/>
      <c r="T94" s="163"/>
      <c r="U94" s="164"/>
      <c r="V94" s="165"/>
      <c r="W94" s="161" t="s">
        <v>73</v>
      </c>
    </row>
    <row r="95" spans="1:23" s="54" customFormat="1" ht="9.9499999999999993" customHeight="1" x14ac:dyDescent="0.2">
      <c r="A95" s="363"/>
      <c r="B95" s="54">
        <v>3</v>
      </c>
      <c r="C95" s="162"/>
      <c r="D95" s="163"/>
      <c r="E95" s="163"/>
      <c r="F95" s="163"/>
      <c r="G95" s="164"/>
      <c r="H95" s="165"/>
      <c r="J95" s="162"/>
      <c r="K95" s="163"/>
      <c r="L95" s="163"/>
      <c r="M95" s="163"/>
      <c r="N95" s="164"/>
      <c r="O95" s="165"/>
      <c r="Q95" s="162"/>
      <c r="R95" s="163"/>
      <c r="S95" s="163"/>
      <c r="T95" s="163"/>
      <c r="U95" s="164"/>
      <c r="V95" s="165"/>
      <c r="W95" s="161" t="s">
        <v>73</v>
      </c>
    </row>
    <row r="96" spans="1:23" s="54" customFormat="1" ht="9.9499999999999993" customHeight="1" x14ac:dyDescent="0.2">
      <c r="A96" s="363"/>
      <c r="B96" s="54">
        <v>4</v>
      </c>
      <c r="C96" s="162"/>
      <c r="D96" s="163"/>
      <c r="E96" s="163"/>
      <c r="F96" s="163"/>
      <c r="G96" s="164"/>
      <c r="H96" s="165"/>
      <c r="J96" s="162"/>
      <c r="K96" s="163"/>
      <c r="L96" s="163"/>
      <c r="M96" s="163"/>
      <c r="N96" s="164"/>
      <c r="O96" s="165"/>
      <c r="Q96" s="162"/>
      <c r="R96" s="163"/>
      <c r="S96" s="163"/>
      <c r="T96" s="163"/>
      <c r="U96" s="164"/>
      <c r="V96" s="165"/>
      <c r="W96" s="161" t="s">
        <v>73</v>
      </c>
    </row>
    <row r="97" spans="1:23" s="54" customFormat="1" ht="9.9499999999999993" customHeight="1" x14ac:dyDescent="0.2">
      <c r="A97" s="363"/>
      <c r="B97" s="54">
        <v>5</v>
      </c>
      <c r="C97" s="162"/>
      <c r="D97" s="163"/>
      <c r="E97" s="163"/>
      <c r="F97" s="163"/>
      <c r="G97" s="164"/>
      <c r="H97" s="165"/>
      <c r="J97" s="162"/>
      <c r="K97" s="163"/>
      <c r="L97" s="163"/>
      <c r="M97" s="163"/>
      <c r="N97" s="164"/>
      <c r="O97" s="165"/>
      <c r="Q97" s="162"/>
      <c r="R97" s="163"/>
      <c r="S97" s="163"/>
      <c r="T97" s="163"/>
      <c r="U97" s="164"/>
      <c r="V97" s="165"/>
      <c r="W97" s="161" t="s">
        <v>73</v>
      </c>
    </row>
    <row r="98" spans="1:23" s="54" customFormat="1" ht="9.9499999999999993" customHeight="1" x14ac:dyDescent="0.2">
      <c r="A98" s="363"/>
      <c r="B98" s="54">
        <v>6</v>
      </c>
      <c r="C98" s="170"/>
      <c r="D98" s="171"/>
      <c r="E98" s="171"/>
      <c r="F98" s="171"/>
      <c r="G98" s="172"/>
      <c r="H98" s="173"/>
      <c r="J98" s="170"/>
      <c r="K98" s="171"/>
      <c r="L98" s="171"/>
      <c r="M98" s="171"/>
      <c r="N98" s="172"/>
      <c r="O98" s="173"/>
      <c r="Q98" s="170"/>
      <c r="R98" s="171"/>
      <c r="S98" s="171"/>
      <c r="T98" s="171"/>
      <c r="U98" s="172"/>
      <c r="V98" s="173"/>
      <c r="W98" s="161" t="s">
        <v>73</v>
      </c>
    </row>
    <row r="99" spans="1:23" s="54" customFormat="1" ht="12.95" customHeight="1" x14ac:dyDescent="0.2">
      <c r="A99" s="363"/>
      <c r="C99" s="51" t="e">
        <f>#REF!</f>
        <v>#REF!</v>
      </c>
      <c r="D99" s="134" t="e">
        <f>'Groupes par animateur'!#REF!</f>
        <v>#REF!</v>
      </c>
      <c r="E99" s="135" t="e">
        <f>'Groupes par animateur'!#REF!</f>
        <v>#REF!</v>
      </c>
      <c r="F99" s="52" t="e">
        <f>'Groupes par animateur'!#REF!</f>
        <v>#REF!</v>
      </c>
      <c r="G99" s="52" t="e">
        <f>'Groupes par animateur'!#REF!</f>
        <v>#REF!</v>
      </c>
      <c r="H99" s="53"/>
      <c r="J99" s="51" t="e">
        <f>#REF!</f>
        <v>#REF!</v>
      </c>
      <c r="K99" s="134" t="e">
        <f>'Groupes par animateur'!#REF!</f>
        <v>#REF!</v>
      </c>
      <c r="L99" s="135" t="e">
        <f>'Groupes par animateur'!#REF!</f>
        <v>#REF!</v>
      </c>
      <c r="M99" s="52" t="e">
        <f>'Groupes par animateur'!#REF!</f>
        <v>#REF!</v>
      </c>
      <c r="N99" s="52"/>
      <c r="O99" s="53"/>
      <c r="Q99" s="51" t="e">
        <f>#REF!</f>
        <v>#REF!</v>
      </c>
      <c r="R99" s="134" t="e">
        <f>'Groupes par animateur'!#REF!</f>
        <v>#REF!</v>
      </c>
      <c r="S99" s="135" t="e">
        <f>'Groupes par animateur'!#REF!</f>
        <v>#REF!</v>
      </c>
      <c r="T99" s="52" t="e">
        <f>'Groupes par animateur'!#REF!</f>
        <v>#REF!</v>
      </c>
      <c r="U99" s="52" t="e">
        <f>'Groupes par animateur'!#REF!</f>
        <v>#REF!</v>
      </c>
      <c r="V99" s="53"/>
      <c r="W99" s="161" t="s">
        <v>73</v>
      </c>
    </row>
    <row r="100" spans="1:23" s="54" customFormat="1" ht="9.9499999999999993" customHeight="1" x14ac:dyDescent="0.2">
      <c r="A100" s="363"/>
      <c r="B100" s="54">
        <v>1</v>
      </c>
      <c r="C100" s="162"/>
      <c r="D100" s="163"/>
      <c r="E100" s="163"/>
      <c r="F100" s="163"/>
      <c r="G100" s="164"/>
      <c r="H100" s="165"/>
      <c r="J100" s="162"/>
      <c r="K100" s="163"/>
      <c r="L100" s="163"/>
      <c r="M100" s="163"/>
      <c r="N100" s="164"/>
      <c r="O100" s="165"/>
      <c r="Q100" s="162"/>
      <c r="R100" s="163"/>
      <c r="S100" s="163"/>
      <c r="T100" s="163"/>
      <c r="U100" s="164"/>
      <c r="V100" s="165"/>
      <c r="W100" s="161" t="s">
        <v>73</v>
      </c>
    </row>
    <row r="101" spans="1:23" s="54" customFormat="1" ht="9.9499999999999993" customHeight="1" x14ac:dyDescent="0.2">
      <c r="A101" s="363"/>
      <c r="B101" s="54">
        <v>2</v>
      </c>
      <c r="C101" s="162"/>
      <c r="D101" s="163"/>
      <c r="E101" s="163"/>
      <c r="F101" s="163"/>
      <c r="G101" s="164"/>
      <c r="H101" s="165"/>
      <c r="J101" s="162"/>
      <c r="K101" s="163"/>
      <c r="L101" s="163"/>
      <c r="M101" s="163"/>
      <c r="N101" s="164"/>
      <c r="O101" s="165"/>
      <c r="Q101" s="162"/>
      <c r="R101" s="163"/>
      <c r="S101" s="163"/>
      <c r="T101" s="163"/>
      <c r="U101" s="164"/>
      <c r="V101" s="165"/>
      <c r="W101" s="161" t="s">
        <v>73</v>
      </c>
    </row>
    <row r="102" spans="1:23" s="54" customFormat="1" ht="9.9499999999999993" customHeight="1" x14ac:dyDescent="0.2">
      <c r="A102" s="363"/>
      <c r="B102" s="54">
        <v>3</v>
      </c>
      <c r="C102" s="162"/>
      <c r="D102" s="163"/>
      <c r="E102" s="163"/>
      <c r="F102" s="163"/>
      <c r="G102" s="164"/>
      <c r="H102" s="165"/>
      <c r="J102" s="162"/>
      <c r="K102" s="163"/>
      <c r="L102" s="163"/>
      <c r="M102" s="163"/>
      <c r="N102" s="164"/>
      <c r="O102" s="165"/>
      <c r="Q102" s="162"/>
      <c r="R102" s="163"/>
      <c r="S102" s="163"/>
      <c r="T102" s="163"/>
      <c r="U102" s="164"/>
      <c r="V102" s="165"/>
      <c r="W102" s="161" t="s">
        <v>73</v>
      </c>
    </row>
    <row r="103" spans="1:23" s="54" customFormat="1" ht="9.9499999999999993" customHeight="1" x14ac:dyDescent="0.2">
      <c r="A103" s="363"/>
      <c r="B103" s="54">
        <v>4</v>
      </c>
      <c r="C103" s="162"/>
      <c r="D103" s="163"/>
      <c r="E103" s="163"/>
      <c r="F103" s="163"/>
      <c r="G103" s="164"/>
      <c r="H103" s="165"/>
      <c r="J103" s="162"/>
      <c r="K103" s="163"/>
      <c r="L103" s="163"/>
      <c r="M103" s="163"/>
      <c r="N103" s="164"/>
      <c r="O103" s="165"/>
      <c r="Q103" s="162"/>
      <c r="R103" s="163"/>
      <c r="S103" s="163"/>
      <c r="T103" s="163"/>
      <c r="U103" s="164"/>
      <c r="V103" s="165"/>
      <c r="W103" s="161" t="s">
        <v>73</v>
      </c>
    </row>
    <row r="104" spans="1:23" s="54" customFormat="1" ht="9.9499999999999993" customHeight="1" x14ac:dyDescent="0.2">
      <c r="A104" s="363"/>
      <c r="B104" s="54">
        <v>5</v>
      </c>
      <c r="C104" s="162"/>
      <c r="D104" s="163"/>
      <c r="E104" s="163"/>
      <c r="F104" s="163"/>
      <c r="G104" s="164"/>
      <c r="H104" s="165"/>
      <c r="J104" s="162"/>
      <c r="K104" s="163"/>
      <c r="L104" s="163"/>
      <c r="M104" s="163"/>
      <c r="N104" s="164"/>
      <c r="O104" s="165"/>
      <c r="Q104" s="162"/>
      <c r="R104" s="163"/>
      <c r="S104" s="163"/>
      <c r="T104" s="163"/>
      <c r="U104" s="164"/>
      <c r="V104" s="165"/>
      <c r="W104" s="161" t="s">
        <v>73</v>
      </c>
    </row>
    <row r="105" spans="1:23" s="54" customFormat="1" ht="9.9499999999999993" customHeight="1" x14ac:dyDescent="0.2">
      <c r="A105" s="363"/>
      <c r="B105" s="54">
        <v>6</v>
      </c>
      <c r="C105" s="170"/>
      <c r="D105" s="171"/>
      <c r="E105" s="171"/>
      <c r="F105" s="171"/>
      <c r="G105" s="172"/>
      <c r="H105" s="173"/>
      <c r="J105" s="170"/>
      <c r="K105" s="171"/>
      <c r="L105" s="171"/>
      <c r="M105" s="171"/>
      <c r="N105" s="172"/>
      <c r="O105" s="173"/>
      <c r="Q105" s="170"/>
      <c r="R105" s="171"/>
      <c r="S105" s="171"/>
      <c r="T105" s="171"/>
      <c r="U105" s="172"/>
      <c r="V105" s="173"/>
      <c r="W105" s="161" t="s">
        <v>73</v>
      </c>
    </row>
    <row r="106" spans="1:23" s="54" customFormat="1" ht="12.95" customHeight="1" x14ac:dyDescent="0.2">
      <c r="A106" s="363"/>
      <c r="C106" s="136" t="e">
        <f>#REF!</f>
        <v>#REF!</v>
      </c>
      <c r="D106" s="137" t="e">
        <f>'Groupes par animateur'!#REF!</f>
        <v>#REF!</v>
      </c>
      <c r="E106" s="138" t="e">
        <f>'Groupes par animateur'!#REF!</f>
        <v>#REF!</v>
      </c>
      <c r="F106" s="139" t="e">
        <f>'Groupes par animateur'!#REF!</f>
        <v>#REF!</v>
      </c>
      <c r="G106" s="139" t="e">
        <f>'Groupes par animateur'!#REF!</f>
        <v>#REF!</v>
      </c>
      <c r="H106" s="140"/>
      <c r="J106" s="136" t="e">
        <f>#REF!</f>
        <v>#REF!</v>
      </c>
      <c r="K106" s="137" t="e">
        <f>'Groupes par animateur'!#REF!</f>
        <v>#REF!</v>
      </c>
      <c r="L106" s="138" t="e">
        <f>'Groupes par animateur'!#REF!</f>
        <v>#REF!</v>
      </c>
      <c r="M106" s="139" t="e">
        <f>'Groupes par animateur'!#REF!</f>
        <v>#REF!</v>
      </c>
      <c r="N106" s="139"/>
      <c r="O106" s="140"/>
      <c r="Q106" s="136" t="e">
        <f>#REF!</f>
        <v>#REF!</v>
      </c>
      <c r="R106" s="137" t="e">
        <f>'Groupes par animateur'!#REF!</f>
        <v>#REF!</v>
      </c>
      <c r="S106" s="138" t="e">
        <f>'Groupes par animateur'!#REF!</f>
        <v>#REF!</v>
      </c>
      <c r="T106" s="139" t="e">
        <f>'Groupes par animateur'!#REF!</f>
        <v>#REF!</v>
      </c>
      <c r="U106" s="139" t="e">
        <f>'Groupes par animateur'!#REF!</f>
        <v>#REF!</v>
      </c>
      <c r="V106" s="140"/>
      <c r="W106" s="161" t="s">
        <v>73</v>
      </c>
    </row>
    <row r="107" spans="1:23" s="54" customFormat="1" ht="9.9499999999999993" customHeight="1" x14ac:dyDescent="0.2">
      <c r="A107" s="363"/>
      <c r="B107" s="54">
        <v>1</v>
      </c>
      <c r="C107" s="162"/>
      <c r="D107" s="163"/>
      <c r="E107" s="163"/>
      <c r="F107" s="163"/>
      <c r="G107" s="164"/>
      <c r="H107" s="165"/>
      <c r="J107" s="162"/>
      <c r="K107" s="163"/>
      <c r="L107" s="163"/>
      <c r="M107" s="163"/>
      <c r="N107" s="164"/>
      <c r="O107" s="165"/>
      <c r="Q107" s="162"/>
      <c r="R107" s="163"/>
      <c r="S107" s="163"/>
      <c r="T107" s="163"/>
      <c r="U107" s="164"/>
      <c r="V107" s="165"/>
      <c r="W107" s="161" t="s">
        <v>73</v>
      </c>
    </row>
    <row r="108" spans="1:23" s="54" customFormat="1" ht="9.9499999999999993" customHeight="1" x14ac:dyDescent="0.2">
      <c r="A108" s="363"/>
      <c r="B108" s="54">
        <v>2</v>
      </c>
      <c r="C108" s="162"/>
      <c r="D108" s="163"/>
      <c r="E108" s="163"/>
      <c r="F108" s="163"/>
      <c r="G108" s="164"/>
      <c r="H108" s="165"/>
      <c r="J108" s="162"/>
      <c r="K108" s="163"/>
      <c r="L108" s="163"/>
      <c r="M108" s="163"/>
      <c r="N108" s="164"/>
      <c r="O108" s="165"/>
      <c r="Q108" s="162"/>
      <c r="R108" s="163"/>
      <c r="S108" s="163"/>
      <c r="T108" s="163"/>
      <c r="U108" s="164"/>
      <c r="V108" s="165"/>
      <c r="W108" s="161" t="s">
        <v>73</v>
      </c>
    </row>
    <row r="109" spans="1:23" s="54" customFormat="1" ht="9.9499999999999993" customHeight="1" x14ac:dyDescent="0.2">
      <c r="A109" s="363"/>
      <c r="B109" s="54">
        <v>3</v>
      </c>
      <c r="C109" s="162"/>
      <c r="D109" s="163"/>
      <c r="E109" s="163"/>
      <c r="F109" s="163"/>
      <c r="G109" s="164"/>
      <c r="H109" s="165"/>
      <c r="J109" s="162"/>
      <c r="K109" s="163"/>
      <c r="L109" s="163"/>
      <c r="M109" s="163"/>
      <c r="N109" s="164"/>
      <c r="O109" s="165"/>
      <c r="Q109" s="162"/>
      <c r="R109" s="163"/>
      <c r="S109" s="163"/>
      <c r="T109" s="163"/>
      <c r="U109" s="164"/>
      <c r="V109" s="165"/>
      <c r="W109" s="161" t="s">
        <v>73</v>
      </c>
    </row>
    <row r="110" spans="1:23" s="54" customFormat="1" ht="9.9499999999999993" customHeight="1" x14ac:dyDescent="0.2">
      <c r="A110" s="363"/>
      <c r="B110" s="54">
        <v>4</v>
      </c>
      <c r="C110" s="162"/>
      <c r="D110" s="163"/>
      <c r="E110" s="163"/>
      <c r="F110" s="163"/>
      <c r="G110" s="164"/>
      <c r="H110" s="165"/>
      <c r="J110" s="162"/>
      <c r="K110" s="163"/>
      <c r="L110" s="163"/>
      <c r="M110" s="163"/>
      <c r="N110" s="164"/>
      <c r="O110" s="165"/>
      <c r="Q110" s="162"/>
      <c r="R110" s="163"/>
      <c r="S110" s="163"/>
      <c r="T110" s="163"/>
      <c r="U110" s="164"/>
      <c r="V110" s="165"/>
      <c r="W110" s="161" t="s">
        <v>73</v>
      </c>
    </row>
    <row r="111" spans="1:23" s="54" customFormat="1" ht="9.9499999999999993" customHeight="1" x14ac:dyDescent="0.2">
      <c r="A111" s="363"/>
      <c r="B111" s="54">
        <v>5</v>
      </c>
      <c r="C111" s="162"/>
      <c r="D111" s="163"/>
      <c r="E111" s="163"/>
      <c r="F111" s="163"/>
      <c r="G111" s="164"/>
      <c r="H111" s="165"/>
      <c r="J111" s="162"/>
      <c r="K111" s="163"/>
      <c r="L111" s="163"/>
      <c r="M111" s="163"/>
      <c r="N111" s="164"/>
      <c r="O111" s="165"/>
      <c r="Q111" s="162"/>
      <c r="R111" s="163"/>
      <c r="S111" s="163"/>
      <c r="T111" s="163"/>
      <c r="U111" s="164"/>
      <c r="V111" s="165"/>
      <c r="W111" s="161" t="s">
        <v>73</v>
      </c>
    </row>
    <row r="112" spans="1:23" s="54" customFormat="1" ht="9.9499999999999993" customHeight="1" x14ac:dyDescent="0.2">
      <c r="A112" s="363"/>
      <c r="B112" s="54">
        <v>6</v>
      </c>
      <c r="C112" s="170"/>
      <c r="D112" s="171"/>
      <c r="E112" s="171"/>
      <c r="F112" s="171"/>
      <c r="G112" s="172"/>
      <c r="H112" s="173"/>
      <c r="J112" s="170"/>
      <c r="K112" s="171"/>
      <c r="L112" s="171"/>
      <c r="M112" s="171"/>
      <c r="N112" s="172"/>
      <c r="O112" s="173"/>
      <c r="Q112" s="170"/>
      <c r="R112" s="171"/>
      <c r="S112" s="171"/>
      <c r="T112" s="171"/>
      <c r="U112" s="172"/>
      <c r="V112" s="173"/>
      <c r="W112" s="161" t="s">
        <v>73</v>
      </c>
    </row>
    <row r="113" spans="1:23" s="54" customFormat="1" ht="12.95" customHeight="1" x14ac:dyDescent="0.2">
      <c r="A113" s="363"/>
      <c r="C113" s="55" t="e">
        <f>#REF!</f>
        <v>#REF!</v>
      </c>
      <c r="D113" s="141" t="e">
        <f>'Groupes par animateur'!#REF!</f>
        <v>#REF!</v>
      </c>
      <c r="E113" s="142" t="e">
        <f>'Groupes par animateur'!#REF!</f>
        <v>#REF!</v>
      </c>
      <c r="F113" s="56" t="e">
        <f>'Groupes par animateur'!#REF!</f>
        <v>#REF!</v>
      </c>
      <c r="G113" s="56"/>
      <c r="H113" s="57"/>
      <c r="J113" s="55" t="e">
        <f>#REF!</f>
        <v>#REF!</v>
      </c>
      <c r="K113" s="141" t="e">
        <f>'Groupes par animateur'!#REF!</f>
        <v>#REF!</v>
      </c>
      <c r="L113" s="142" t="e">
        <f>'Groupes par animateur'!#REF!</f>
        <v>#REF!</v>
      </c>
      <c r="M113" s="56" t="e">
        <f>'Groupes par animateur'!#REF!</f>
        <v>#REF!</v>
      </c>
      <c r="N113" s="56"/>
      <c r="O113" s="57"/>
      <c r="Q113" s="55" t="e">
        <f>#REF!</f>
        <v>#REF!</v>
      </c>
      <c r="R113" s="141" t="e">
        <f>'Groupes par animateur'!#REF!</f>
        <v>#REF!</v>
      </c>
      <c r="S113" s="142" t="e">
        <f>'Groupes par animateur'!#REF!</f>
        <v>#REF!</v>
      </c>
      <c r="T113" s="56" t="e">
        <f>'Groupes par animateur'!#REF!</f>
        <v>#REF!</v>
      </c>
      <c r="U113" s="56"/>
      <c r="V113" s="57"/>
      <c r="W113" s="161" t="s">
        <v>73</v>
      </c>
    </row>
    <row r="114" spans="1:23" s="54" customFormat="1" ht="9.9499999999999993" customHeight="1" x14ac:dyDescent="0.2">
      <c r="A114" s="363"/>
      <c r="B114" s="54">
        <v>1</v>
      </c>
      <c r="C114" s="162"/>
      <c r="D114" s="163"/>
      <c r="E114" s="163"/>
      <c r="F114" s="163"/>
      <c r="G114" s="164"/>
      <c r="H114" s="165"/>
      <c r="J114" s="162"/>
      <c r="K114" s="163"/>
      <c r="L114" s="163"/>
      <c r="M114" s="163"/>
      <c r="N114" s="164"/>
      <c r="O114" s="165"/>
      <c r="Q114" s="162"/>
      <c r="R114" s="163"/>
      <c r="S114" s="163"/>
      <c r="T114" s="163"/>
      <c r="U114" s="164"/>
      <c r="V114" s="165"/>
      <c r="W114" s="161" t="s">
        <v>73</v>
      </c>
    </row>
    <row r="115" spans="1:23" s="54" customFormat="1" ht="9.9499999999999993" customHeight="1" x14ac:dyDescent="0.2">
      <c r="A115" s="363"/>
      <c r="B115" s="54">
        <v>2</v>
      </c>
      <c r="C115" s="162"/>
      <c r="D115" s="163"/>
      <c r="E115" s="163"/>
      <c r="F115" s="163"/>
      <c r="G115" s="164"/>
      <c r="H115" s="165"/>
      <c r="J115" s="162"/>
      <c r="K115" s="163"/>
      <c r="L115" s="163"/>
      <c r="M115" s="163"/>
      <c r="N115" s="164"/>
      <c r="O115" s="165"/>
      <c r="Q115" s="162"/>
      <c r="R115" s="163"/>
      <c r="S115" s="163"/>
      <c r="T115" s="163"/>
      <c r="U115" s="164"/>
      <c r="V115" s="165"/>
      <c r="W115" s="161" t="s">
        <v>73</v>
      </c>
    </row>
    <row r="116" spans="1:23" s="54" customFormat="1" ht="9.9499999999999993" customHeight="1" x14ac:dyDescent="0.2">
      <c r="A116" s="363"/>
      <c r="B116" s="54">
        <v>3</v>
      </c>
      <c r="C116" s="162"/>
      <c r="D116" s="163"/>
      <c r="E116" s="163"/>
      <c r="F116" s="163"/>
      <c r="G116" s="164"/>
      <c r="H116" s="165"/>
      <c r="J116" s="162"/>
      <c r="K116" s="163"/>
      <c r="L116" s="163"/>
      <c r="M116" s="163"/>
      <c r="N116" s="164"/>
      <c r="O116" s="165"/>
      <c r="Q116" s="162"/>
      <c r="R116" s="163"/>
      <c r="S116" s="163"/>
      <c r="T116" s="163"/>
      <c r="U116" s="164"/>
      <c r="V116" s="165"/>
      <c r="W116" s="161" t="s">
        <v>73</v>
      </c>
    </row>
    <row r="117" spans="1:23" s="54" customFormat="1" ht="9.9499999999999993" customHeight="1" x14ac:dyDescent="0.2">
      <c r="A117" s="363"/>
      <c r="B117" s="54">
        <v>4</v>
      </c>
      <c r="C117" s="162"/>
      <c r="D117" s="163"/>
      <c r="E117" s="163"/>
      <c r="F117" s="163"/>
      <c r="G117" s="164"/>
      <c r="H117" s="165"/>
      <c r="J117" s="162"/>
      <c r="K117" s="163"/>
      <c r="L117" s="163"/>
      <c r="M117" s="163"/>
      <c r="N117" s="164"/>
      <c r="O117" s="165"/>
      <c r="Q117" s="162"/>
      <c r="R117" s="163"/>
      <c r="S117" s="163"/>
      <c r="T117" s="163"/>
      <c r="U117" s="164"/>
      <c r="V117" s="165"/>
      <c r="W117" s="161" t="s">
        <v>73</v>
      </c>
    </row>
    <row r="118" spans="1:23" s="54" customFormat="1" ht="9.9499999999999993" customHeight="1" x14ac:dyDescent="0.2">
      <c r="A118" s="363"/>
      <c r="B118" s="54">
        <v>5</v>
      </c>
      <c r="C118" s="162"/>
      <c r="D118" s="163"/>
      <c r="E118" s="163"/>
      <c r="F118" s="163"/>
      <c r="G118" s="164"/>
      <c r="H118" s="165"/>
      <c r="J118" s="162"/>
      <c r="K118" s="163"/>
      <c r="L118" s="163"/>
      <c r="M118" s="163"/>
      <c r="N118" s="164"/>
      <c r="O118" s="165"/>
      <c r="Q118" s="162"/>
      <c r="R118" s="163"/>
      <c r="S118" s="163"/>
      <c r="T118" s="163"/>
      <c r="U118" s="164"/>
      <c r="V118" s="165"/>
      <c r="W118" s="161" t="s">
        <v>73</v>
      </c>
    </row>
    <row r="119" spans="1:23" s="54" customFormat="1" ht="9.9499999999999993" customHeight="1" x14ac:dyDescent="0.2">
      <c r="A119" s="363"/>
      <c r="B119" s="54">
        <v>6</v>
      </c>
      <c r="C119" s="162"/>
      <c r="D119" s="163"/>
      <c r="E119" s="163"/>
      <c r="F119" s="163"/>
      <c r="G119" s="164"/>
      <c r="H119" s="165"/>
      <c r="J119" s="162"/>
      <c r="K119" s="163"/>
      <c r="L119" s="163"/>
      <c r="M119" s="163"/>
      <c r="N119" s="164"/>
      <c r="O119" s="165"/>
      <c r="Q119" s="162"/>
      <c r="R119" s="163"/>
      <c r="S119" s="163"/>
      <c r="T119" s="163"/>
      <c r="U119" s="164"/>
      <c r="V119" s="165"/>
      <c r="W119" s="161" t="s">
        <v>73</v>
      </c>
    </row>
    <row r="120" spans="1:23" ht="8.1" customHeight="1" x14ac:dyDescent="0.2">
      <c r="A120" s="363"/>
      <c r="B120" s="58">
        <v>7</v>
      </c>
      <c r="C120" s="105"/>
      <c r="D120" s="106"/>
      <c r="E120" s="106"/>
      <c r="F120" s="106"/>
      <c r="G120" s="107"/>
      <c r="H120" s="108"/>
      <c r="J120" s="105"/>
      <c r="K120" s="106"/>
      <c r="L120" s="106"/>
      <c r="M120" s="106"/>
      <c r="N120" s="107"/>
      <c r="O120" s="108"/>
      <c r="Q120" s="105"/>
      <c r="R120" s="106"/>
      <c r="S120" s="106"/>
      <c r="T120" s="106"/>
      <c r="U120" s="107"/>
      <c r="V120" s="108"/>
      <c r="W120" s="161" t="s">
        <v>73</v>
      </c>
    </row>
    <row r="121" spans="1:23" ht="8.1" customHeight="1" x14ac:dyDescent="0.2">
      <c r="A121" s="363"/>
      <c r="B121" s="58">
        <v>8</v>
      </c>
      <c r="C121" s="105"/>
      <c r="D121" s="106"/>
      <c r="E121" s="106"/>
      <c r="F121" s="106"/>
      <c r="G121" s="107"/>
      <c r="H121" s="108"/>
      <c r="J121" s="105"/>
      <c r="K121" s="106"/>
      <c r="L121" s="106"/>
      <c r="M121" s="106"/>
      <c r="N121" s="107"/>
      <c r="O121" s="108"/>
      <c r="Q121" s="105"/>
      <c r="R121" s="106"/>
      <c r="S121" s="106"/>
      <c r="T121" s="106"/>
      <c r="U121" s="107"/>
      <c r="V121" s="108"/>
      <c r="W121" s="161" t="s">
        <v>73</v>
      </c>
    </row>
    <row r="122" spans="1:23" ht="8.1" customHeight="1" thickBot="1" x14ac:dyDescent="0.25">
      <c r="A122" s="363"/>
      <c r="B122" s="58">
        <v>9</v>
      </c>
      <c r="C122" s="105"/>
      <c r="D122" s="106"/>
      <c r="E122" s="106"/>
      <c r="F122" s="106"/>
      <c r="G122" s="107"/>
      <c r="H122" s="108"/>
      <c r="J122" s="105"/>
      <c r="K122" s="106"/>
      <c r="L122" s="106"/>
      <c r="M122" s="106"/>
      <c r="N122" s="107"/>
      <c r="O122" s="108"/>
      <c r="Q122" s="105"/>
      <c r="R122" s="106"/>
      <c r="S122" s="106"/>
      <c r="T122" s="106"/>
      <c r="U122" s="107"/>
      <c r="V122" s="108"/>
      <c r="W122" s="161" t="s">
        <v>73</v>
      </c>
    </row>
    <row r="123" spans="1:23" s="158" customFormat="1" ht="0.95" customHeight="1" x14ac:dyDescent="0.2">
      <c r="C123" s="159"/>
      <c r="D123" s="159"/>
      <c r="E123" s="159"/>
      <c r="F123" s="159"/>
      <c r="G123" s="159"/>
      <c r="H123" s="159"/>
      <c r="J123" s="159"/>
      <c r="K123" s="159"/>
      <c r="L123" s="159"/>
      <c r="M123" s="159"/>
      <c r="N123" s="159"/>
      <c r="O123" s="159"/>
      <c r="Q123" s="159"/>
      <c r="R123" s="159"/>
      <c r="S123" s="159"/>
      <c r="T123" s="159"/>
      <c r="U123" s="159"/>
      <c r="V123" s="159"/>
      <c r="W123" s="161" t="s">
        <v>73</v>
      </c>
    </row>
    <row r="124" spans="1:23" s="158" customFormat="1" ht="9.9499999999999993" customHeight="1" thickBot="1" x14ac:dyDescent="0.25">
      <c r="H124" s="160"/>
      <c r="O124" s="160"/>
      <c r="V124" s="160"/>
      <c r="W124" s="161" t="s">
        <v>73</v>
      </c>
    </row>
    <row r="125" spans="1:23" s="149" customFormat="1" ht="18" customHeight="1" x14ac:dyDescent="0.2">
      <c r="C125" s="150" t="s">
        <v>76</v>
      </c>
      <c r="D125" s="151"/>
      <c r="E125" s="151"/>
      <c r="F125" s="151"/>
      <c r="G125" s="151"/>
      <c r="H125" s="152"/>
      <c r="J125" s="150" t="s">
        <v>77</v>
      </c>
      <c r="K125" s="151"/>
      <c r="L125" s="151"/>
      <c r="M125" s="151"/>
      <c r="N125" s="151"/>
      <c r="O125" s="152"/>
      <c r="Q125" s="150" t="s">
        <v>89</v>
      </c>
      <c r="R125" s="151"/>
      <c r="S125" s="151"/>
      <c r="T125" s="151"/>
      <c r="U125" s="151"/>
      <c r="V125" s="152"/>
      <c r="W125" s="161" t="s">
        <v>73</v>
      </c>
    </row>
    <row r="126" spans="1:23" s="178" customFormat="1" ht="15" customHeight="1" x14ac:dyDescent="0.2">
      <c r="C126" s="179" t="s">
        <v>67</v>
      </c>
      <c r="D126" s="180" t="s">
        <v>3</v>
      </c>
      <c r="E126" s="180" t="s">
        <v>4</v>
      </c>
      <c r="F126" s="180" t="s">
        <v>2</v>
      </c>
      <c r="G126" s="181" t="str">
        <f>$G$3</f>
        <v>Externat</v>
      </c>
      <c r="H126" s="182"/>
      <c r="J126" s="179" t="str">
        <f>C$3</f>
        <v>Appart</v>
      </c>
      <c r="K126" s="180" t="str">
        <f>D$3</f>
        <v>Bayard</v>
      </c>
      <c r="L126" s="180" t="str">
        <f>E$3</f>
        <v>Duguesclin</v>
      </c>
      <c r="M126" s="180" t="str">
        <f>F$3</f>
        <v>Lancelot</v>
      </c>
      <c r="N126" s="181" t="str">
        <f>G$3</f>
        <v>Externat</v>
      </c>
      <c r="O126" s="182"/>
      <c r="Q126" s="183" t="s">
        <v>85</v>
      </c>
      <c r="R126" s="184"/>
      <c r="S126" s="184"/>
      <c r="T126" s="184"/>
      <c r="U126" s="184"/>
      <c r="V126" s="185"/>
      <c r="W126" s="161" t="s">
        <v>73</v>
      </c>
    </row>
    <row r="127" spans="1:23" s="54" customFormat="1" ht="12.95" customHeight="1" x14ac:dyDescent="0.2">
      <c r="A127" s="362" t="s">
        <v>37</v>
      </c>
      <c r="C127" s="123" t="e">
        <f>#REF!</f>
        <v>#REF!</v>
      </c>
      <c r="D127" s="124">
        <f>'Groupes par animateur'!F$6</f>
        <v>0</v>
      </c>
      <c r="E127" s="125">
        <f>'Groupes par animateur'!F$7</f>
        <v>0</v>
      </c>
      <c r="F127" s="126">
        <f>'Groupes par animateur'!F$4</f>
        <v>0</v>
      </c>
      <c r="G127" s="126"/>
      <c r="H127" s="127"/>
      <c r="J127" s="123" t="e">
        <f>#REF!</f>
        <v>#REF!</v>
      </c>
      <c r="K127" s="124">
        <f>'Groupes par animateur'!G$6</f>
        <v>0</v>
      </c>
      <c r="L127" s="125">
        <f>'Groupes par animateur'!G$7</f>
        <v>0</v>
      </c>
      <c r="M127" s="126">
        <f>'Groupes par animateur'!G$4</f>
        <v>0</v>
      </c>
      <c r="N127" s="126"/>
      <c r="O127" s="127"/>
      <c r="Q127" s="55" t="s">
        <v>82</v>
      </c>
      <c r="R127" s="143" t="s">
        <v>81</v>
      </c>
      <c r="S127" s="144" t="s">
        <v>86</v>
      </c>
      <c r="T127" s="143" t="s">
        <v>71</v>
      </c>
      <c r="U127" s="145" t="s">
        <v>88</v>
      </c>
      <c r="V127" s="57"/>
      <c r="W127" s="161" t="s">
        <v>73</v>
      </c>
    </row>
    <row r="128" spans="1:23" s="54" customFormat="1" ht="9.9499999999999993" customHeight="1" x14ac:dyDescent="0.2">
      <c r="A128" s="362"/>
      <c r="B128" s="54">
        <v>1</v>
      </c>
      <c r="C128" s="162"/>
      <c r="D128" s="163"/>
      <c r="E128" s="163"/>
      <c r="F128" s="163"/>
      <c r="G128" s="164"/>
      <c r="H128" s="165"/>
      <c r="J128" s="162"/>
      <c r="K128" s="163"/>
      <c r="L128" s="163"/>
      <c r="M128" s="163"/>
      <c r="N128" s="164"/>
      <c r="O128" s="165"/>
      <c r="Q128" s="166"/>
      <c r="R128" s="167"/>
      <c r="S128" s="167"/>
      <c r="T128" s="168" t="s">
        <v>87</v>
      </c>
      <c r="U128" s="168"/>
      <c r="V128" s="169"/>
      <c r="W128" s="161" t="s">
        <v>73</v>
      </c>
    </row>
    <row r="129" spans="1:23" s="54" customFormat="1" ht="9.9499999999999993" customHeight="1" x14ac:dyDescent="0.2">
      <c r="A129" s="362"/>
      <c r="B129" s="54">
        <v>2</v>
      </c>
      <c r="C129" s="162"/>
      <c r="D129" s="163"/>
      <c r="E129" s="163"/>
      <c r="F129" s="163"/>
      <c r="G129" s="164"/>
      <c r="H129" s="165"/>
      <c r="J129" s="162"/>
      <c r="K129" s="163"/>
      <c r="L129" s="163"/>
      <c r="M129" s="163"/>
      <c r="N129" s="164"/>
      <c r="O129" s="165"/>
      <c r="Q129" s="166"/>
      <c r="R129" s="167"/>
      <c r="S129" s="167"/>
      <c r="T129" s="167"/>
      <c r="U129" s="167"/>
      <c r="V129" s="169"/>
      <c r="W129" s="161" t="s">
        <v>73</v>
      </c>
    </row>
    <row r="130" spans="1:23" s="54" customFormat="1" ht="9.9499999999999993" customHeight="1" x14ac:dyDescent="0.2">
      <c r="A130" s="362"/>
      <c r="B130" s="54">
        <v>3</v>
      </c>
      <c r="C130" s="162"/>
      <c r="D130" s="163"/>
      <c r="E130" s="163"/>
      <c r="F130" s="163"/>
      <c r="G130" s="164"/>
      <c r="H130" s="165"/>
      <c r="J130" s="162"/>
      <c r="K130" s="163"/>
      <c r="L130" s="163"/>
      <c r="M130" s="163"/>
      <c r="N130" s="164"/>
      <c r="O130" s="165"/>
      <c r="Q130" s="166"/>
      <c r="R130" s="167"/>
      <c r="S130" s="167"/>
      <c r="T130" s="167"/>
      <c r="U130" s="167"/>
      <c r="V130" s="169"/>
      <c r="W130" s="161" t="s">
        <v>73</v>
      </c>
    </row>
    <row r="131" spans="1:23" s="54" customFormat="1" ht="9.9499999999999993" customHeight="1" x14ac:dyDescent="0.2">
      <c r="A131" s="362"/>
      <c r="B131" s="54">
        <v>4</v>
      </c>
      <c r="C131" s="162"/>
      <c r="D131" s="163"/>
      <c r="E131" s="163"/>
      <c r="F131" s="163"/>
      <c r="G131" s="164"/>
      <c r="H131" s="165"/>
      <c r="J131" s="162"/>
      <c r="K131" s="163"/>
      <c r="L131" s="163"/>
      <c r="M131" s="163"/>
      <c r="N131" s="164"/>
      <c r="O131" s="165"/>
      <c r="Q131" s="166"/>
      <c r="R131" s="167"/>
      <c r="S131" s="167"/>
      <c r="T131" s="167"/>
      <c r="U131" s="167"/>
      <c r="V131" s="169"/>
      <c r="W131" s="161" t="s">
        <v>73</v>
      </c>
    </row>
    <row r="132" spans="1:23" s="54" customFormat="1" ht="9.9499999999999993" customHeight="1" x14ac:dyDescent="0.2">
      <c r="A132" s="362"/>
      <c r="B132" s="54">
        <v>5</v>
      </c>
      <c r="C132" s="162"/>
      <c r="D132" s="163"/>
      <c r="E132" s="163"/>
      <c r="F132" s="163"/>
      <c r="G132" s="164"/>
      <c r="H132" s="165"/>
      <c r="J132" s="162"/>
      <c r="K132" s="163"/>
      <c r="L132" s="163"/>
      <c r="M132" s="163"/>
      <c r="N132" s="164"/>
      <c r="O132" s="165"/>
      <c r="Q132" s="166"/>
      <c r="R132" s="167"/>
      <c r="S132" s="167"/>
      <c r="T132" s="167"/>
      <c r="U132" s="167"/>
      <c r="V132" s="169"/>
      <c r="W132" s="161" t="s">
        <v>73</v>
      </c>
    </row>
    <row r="133" spans="1:23" s="54" customFormat="1" ht="9.9499999999999993" customHeight="1" x14ac:dyDescent="0.2">
      <c r="A133" s="362"/>
      <c r="B133" s="54">
        <v>6</v>
      </c>
      <c r="C133" s="170"/>
      <c r="D133" s="171"/>
      <c r="E133" s="171"/>
      <c r="F133" s="171"/>
      <c r="G133" s="172"/>
      <c r="H133" s="173"/>
      <c r="J133" s="170"/>
      <c r="K133" s="171"/>
      <c r="L133" s="171"/>
      <c r="M133" s="171"/>
      <c r="N133" s="172"/>
      <c r="O133" s="173"/>
      <c r="Q133" s="166"/>
      <c r="R133" s="167"/>
      <c r="S133" s="167"/>
      <c r="T133" s="167"/>
      <c r="U133" s="167"/>
      <c r="V133" s="169"/>
      <c r="W133" s="161" t="s">
        <v>73</v>
      </c>
    </row>
    <row r="134" spans="1:23" s="54" customFormat="1" ht="12.95" customHeight="1" x14ac:dyDescent="0.2">
      <c r="A134" s="362"/>
      <c r="C134" s="187" t="e">
        <f>#REF!</f>
        <v>#REF!</v>
      </c>
      <c r="D134" s="188">
        <f>'Groupes par animateur'!P$6</f>
        <v>0</v>
      </c>
      <c r="E134" s="189">
        <f>'Groupes par animateur'!P$7</f>
        <v>0</v>
      </c>
      <c r="F134" s="190">
        <f>'Groupes par animateur'!P$4</f>
        <v>0</v>
      </c>
      <c r="G134" s="190"/>
      <c r="H134" s="191"/>
      <c r="J134" s="187" t="e">
        <f>#REF!</f>
        <v>#REF!</v>
      </c>
      <c r="K134" s="188">
        <f>'Groupes par animateur'!Q$6</f>
        <v>0</v>
      </c>
      <c r="L134" s="189">
        <f>'Groupes par animateur'!Q$7</f>
        <v>0</v>
      </c>
      <c r="M134" s="190">
        <f>'Groupes par animateur'!Q$4</f>
        <v>0</v>
      </c>
      <c r="N134" s="190"/>
      <c r="O134" s="191"/>
      <c r="Q134" s="146"/>
      <c r="R134" s="147"/>
      <c r="S134" s="147"/>
      <c r="T134" s="147"/>
      <c r="U134" s="147"/>
      <c r="V134" s="148"/>
      <c r="W134" s="161" t="s">
        <v>73</v>
      </c>
    </row>
    <row r="135" spans="1:23" s="54" customFormat="1" ht="9.9499999999999993" customHeight="1" x14ac:dyDescent="0.2">
      <c r="A135" s="362"/>
      <c r="B135" s="54">
        <v>1</v>
      </c>
      <c r="C135" s="162"/>
      <c r="D135" s="163"/>
      <c r="E135" s="163"/>
      <c r="F135" s="163"/>
      <c r="G135" s="164"/>
      <c r="H135" s="165"/>
      <c r="J135" s="162"/>
      <c r="K135" s="163"/>
      <c r="L135" s="163"/>
      <c r="M135" s="163"/>
      <c r="N135" s="164"/>
      <c r="O135" s="165"/>
      <c r="Q135" s="166"/>
      <c r="R135" s="167"/>
      <c r="S135" s="167"/>
      <c r="T135" s="167"/>
      <c r="U135" s="167"/>
      <c r="V135" s="169"/>
      <c r="W135" s="161" t="s">
        <v>73</v>
      </c>
    </row>
    <row r="136" spans="1:23" s="54" customFormat="1" ht="9.9499999999999993" customHeight="1" x14ac:dyDescent="0.2">
      <c r="A136" s="362"/>
      <c r="B136" s="54">
        <v>2</v>
      </c>
      <c r="C136" s="162"/>
      <c r="D136" s="163"/>
      <c r="E136" s="163"/>
      <c r="F136" s="163"/>
      <c r="G136" s="164"/>
      <c r="H136" s="165"/>
      <c r="J136" s="162"/>
      <c r="K136" s="163"/>
      <c r="L136" s="163"/>
      <c r="M136" s="163"/>
      <c r="N136" s="164"/>
      <c r="O136" s="165"/>
      <c r="Q136" s="166"/>
      <c r="R136" s="167"/>
      <c r="S136" s="167"/>
      <c r="T136" s="167"/>
      <c r="U136" s="167"/>
      <c r="V136" s="169"/>
      <c r="W136" s="161" t="s">
        <v>73</v>
      </c>
    </row>
    <row r="137" spans="1:23" s="54" customFormat="1" ht="9.9499999999999993" customHeight="1" x14ac:dyDescent="0.2">
      <c r="A137" s="362"/>
      <c r="B137" s="54">
        <v>3</v>
      </c>
      <c r="C137" s="162"/>
      <c r="D137" s="163"/>
      <c r="E137" s="163"/>
      <c r="F137" s="163"/>
      <c r="G137" s="164"/>
      <c r="H137" s="165"/>
      <c r="J137" s="162"/>
      <c r="K137" s="163"/>
      <c r="L137" s="163"/>
      <c r="M137" s="163"/>
      <c r="N137" s="164"/>
      <c r="O137" s="165"/>
      <c r="Q137" s="166"/>
      <c r="R137" s="167"/>
      <c r="S137" s="167"/>
      <c r="T137" s="167"/>
      <c r="U137" s="167"/>
      <c r="V137" s="169"/>
      <c r="W137" s="161" t="s">
        <v>73</v>
      </c>
    </row>
    <row r="138" spans="1:23" s="54" customFormat="1" ht="9.9499999999999993" customHeight="1" x14ac:dyDescent="0.2">
      <c r="A138" s="362"/>
      <c r="B138" s="54">
        <v>4</v>
      </c>
      <c r="C138" s="162"/>
      <c r="D138" s="163"/>
      <c r="E138" s="163"/>
      <c r="F138" s="163"/>
      <c r="G138" s="164"/>
      <c r="H138" s="165"/>
      <c r="J138" s="162"/>
      <c r="K138" s="163"/>
      <c r="L138" s="163"/>
      <c r="M138" s="163"/>
      <c r="N138" s="164"/>
      <c r="O138" s="165"/>
      <c r="Q138" s="166"/>
      <c r="R138" s="167"/>
      <c r="S138" s="167"/>
      <c r="T138" s="167"/>
      <c r="U138" s="167"/>
      <c r="V138" s="169"/>
      <c r="W138" s="161" t="s">
        <v>73</v>
      </c>
    </row>
    <row r="139" spans="1:23" s="54" customFormat="1" ht="9.9499999999999993" customHeight="1" x14ac:dyDescent="0.2">
      <c r="A139" s="362"/>
      <c r="B139" s="54">
        <v>5</v>
      </c>
      <c r="C139" s="162"/>
      <c r="D139" s="163"/>
      <c r="E139" s="163"/>
      <c r="F139" s="163"/>
      <c r="G139" s="164"/>
      <c r="H139" s="165"/>
      <c r="J139" s="162"/>
      <c r="K139" s="163"/>
      <c r="L139" s="163"/>
      <c r="M139" s="163"/>
      <c r="N139" s="164"/>
      <c r="O139" s="165"/>
      <c r="Q139" s="166"/>
      <c r="R139" s="167"/>
      <c r="S139" s="167"/>
      <c r="T139" s="167"/>
      <c r="U139" s="167"/>
      <c r="V139" s="169"/>
      <c r="W139" s="161" t="s">
        <v>73</v>
      </c>
    </row>
    <row r="140" spans="1:23" s="54" customFormat="1" ht="9.9499999999999993" customHeight="1" x14ac:dyDescent="0.2">
      <c r="A140" s="362"/>
      <c r="B140" s="54">
        <v>6</v>
      </c>
      <c r="C140" s="170"/>
      <c r="D140" s="171"/>
      <c r="E140" s="171"/>
      <c r="F140" s="171"/>
      <c r="G140" s="172"/>
      <c r="H140" s="173"/>
      <c r="J140" s="170"/>
      <c r="K140" s="171"/>
      <c r="L140" s="171"/>
      <c r="M140" s="171"/>
      <c r="N140" s="172"/>
      <c r="O140" s="173"/>
      <c r="Q140" s="166"/>
      <c r="R140" s="167"/>
      <c r="S140" s="167"/>
      <c r="T140" s="167"/>
      <c r="U140" s="167"/>
      <c r="V140" s="169"/>
      <c r="W140" s="161" t="s">
        <v>73</v>
      </c>
    </row>
    <row r="141" spans="1:23" s="54" customFormat="1" ht="12.95" customHeight="1" x14ac:dyDescent="0.2">
      <c r="A141" s="362"/>
      <c r="C141" s="42" t="e">
        <f>#REF!</f>
        <v>#REF!</v>
      </c>
      <c r="D141" s="128" t="e">
        <f>'Groupes par animateur'!#REF!</f>
        <v>#REF!</v>
      </c>
      <c r="E141" s="129" t="e">
        <f>'Groupes par animateur'!#REF!</f>
        <v>#REF!</v>
      </c>
      <c r="F141" s="43" t="e">
        <f>'Groupes par animateur'!#REF!</f>
        <v>#REF!</v>
      </c>
      <c r="G141" s="43"/>
      <c r="H141" s="44"/>
      <c r="J141" s="42" t="e">
        <f>#REF!</f>
        <v>#REF!</v>
      </c>
      <c r="K141" s="128" t="e">
        <f>'Groupes par animateur'!#REF!</f>
        <v>#REF!</v>
      </c>
      <c r="L141" s="129" t="e">
        <f>'Groupes par animateur'!#REF!</f>
        <v>#REF!</v>
      </c>
      <c r="M141" s="43" t="e">
        <f>'Groupes par animateur'!#REF!</f>
        <v>#REF!</v>
      </c>
      <c r="N141" s="43"/>
      <c r="O141" s="44"/>
      <c r="Q141" s="146"/>
      <c r="R141" s="147"/>
      <c r="S141" s="147"/>
      <c r="T141" s="147"/>
      <c r="U141" s="147"/>
      <c r="V141" s="148"/>
      <c r="W141" s="161" t="s">
        <v>73</v>
      </c>
    </row>
    <row r="142" spans="1:23" s="54" customFormat="1" ht="9.9499999999999993" customHeight="1" x14ac:dyDescent="0.2">
      <c r="A142" s="362"/>
      <c r="B142" s="54">
        <v>1</v>
      </c>
      <c r="C142" s="162"/>
      <c r="D142" s="163"/>
      <c r="E142" s="163"/>
      <c r="F142" s="163"/>
      <c r="G142" s="164"/>
      <c r="H142" s="165"/>
      <c r="J142" s="162"/>
      <c r="K142" s="163"/>
      <c r="L142" s="163"/>
      <c r="M142" s="163"/>
      <c r="N142" s="164"/>
      <c r="O142" s="165"/>
      <c r="Q142" s="166"/>
      <c r="R142" s="167"/>
      <c r="S142" s="167"/>
      <c r="T142" s="167"/>
      <c r="U142" s="167"/>
      <c r="V142" s="169"/>
      <c r="W142" s="161" t="s">
        <v>73</v>
      </c>
    </row>
    <row r="143" spans="1:23" s="54" customFormat="1" ht="9.9499999999999993" customHeight="1" x14ac:dyDescent="0.2">
      <c r="A143" s="362"/>
      <c r="B143" s="54">
        <v>2</v>
      </c>
      <c r="C143" s="162"/>
      <c r="D143" s="163"/>
      <c r="E143" s="163"/>
      <c r="F143" s="163"/>
      <c r="G143" s="164"/>
      <c r="H143" s="165"/>
      <c r="J143" s="162"/>
      <c r="K143" s="163"/>
      <c r="L143" s="163"/>
      <c r="M143" s="163"/>
      <c r="N143" s="164"/>
      <c r="O143" s="165"/>
      <c r="Q143" s="166"/>
      <c r="R143" s="167"/>
      <c r="S143" s="167"/>
      <c r="T143" s="167"/>
      <c r="U143" s="167"/>
      <c r="V143" s="169"/>
      <c r="W143" s="161" t="s">
        <v>73</v>
      </c>
    </row>
    <row r="144" spans="1:23" s="54" customFormat="1" ht="9.9499999999999993" customHeight="1" x14ac:dyDescent="0.2">
      <c r="A144" s="362"/>
      <c r="B144" s="54">
        <v>3</v>
      </c>
      <c r="C144" s="162"/>
      <c r="D144" s="163"/>
      <c r="E144" s="163"/>
      <c r="F144" s="163"/>
      <c r="G144" s="164"/>
      <c r="H144" s="165"/>
      <c r="J144" s="162"/>
      <c r="K144" s="163"/>
      <c r="L144" s="163"/>
      <c r="M144" s="163"/>
      <c r="N144" s="164"/>
      <c r="O144" s="165"/>
      <c r="Q144" s="166"/>
      <c r="R144" s="167"/>
      <c r="S144" s="167"/>
      <c r="T144" s="167"/>
      <c r="U144" s="167"/>
      <c r="V144" s="169"/>
      <c r="W144" s="161" t="s">
        <v>73</v>
      </c>
    </row>
    <row r="145" spans="1:23" s="54" customFormat="1" ht="9.9499999999999993" customHeight="1" x14ac:dyDescent="0.2">
      <c r="A145" s="362"/>
      <c r="B145" s="54">
        <v>4</v>
      </c>
      <c r="C145" s="162"/>
      <c r="D145" s="163"/>
      <c r="E145" s="163"/>
      <c r="F145" s="163"/>
      <c r="G145" s="164"/>
      <c r="H145" s="165"/>
      <c r="J145" s="162"/>
      <c r="K145" s="163"/>
      <c r="L145" s="163"/>
      <c r="M145" s="163"/>
      <c r="N145" s="164"/>
      <c r="O145" s="165"/>
      <c r="Q145" s="166"/>
      <c r="R145" s="167"/>
      <c r="S145" s="167"/>
      <c r="T145" s="167"/>
      <c r="U145" s="167"/>
      <c r="V145" s="169"/>
      <c r="W145" s="161" t="s">
        <v>73</v>
      </c>
    </row>
    <row r="146" spans="1:23" s="54" customFormat="1" ht="9.9499999999999993" customHeight="1" x14ac:dyDescent="0.2">
      <c r="A146" s="362"/>
      <c r="B146" s="54">
        <v>5</v>
      </c>
      <c r="C146" s="162"/>
      <c r="D146" s="163"/>
      <c r="E146" s="163"/>
      <c r="F146" s="163"/>
      <c r="G146" s="164"/>
      <c r="H146" s="165"/>
      <c r="J146" s="162"/>
      <c r="K146" s="163"/>
      <c r="L146" s="163"/>
      <c r="M146" s="163"/>
      <c r="N146" s="164"/>
      <c r="O146" s="165"/>
      <c r="Q146" s="166"/>
      <c r="R146" s="167"/>
      <c r="S146" s="167"/>
      <c r="T146" s="167"/>
      <c r="U146" s="167"/>
      <c r="V146" s="169"/>
      <c r="W146" s="161" t="s">
        <v>73</v>
      </c>
    </row>
    <row r="147" spans="1:23" s="54" customFormat="1" ht="9.9499999999999993" customHeight="1" x14ac:dyDescent="0.2">
      <c r="A147" s="362"/>
      <c r="B147" s="54">
        <v>6</v>
      </c>
      <c r="C147" s="170"/>
      <c r="D147" s="171"/>
      <c r="E147" s="171"/>
      <c r="F147" s="171"/>
      <c r="G147" s="172"/>
      <c r="H147" s="173"/>
      <c r="J147" s="170"/>
      <c r="K147" s="171"/>
      <c r="L147" s="171"/>
      <c r="M147" s="171"/>
      <c r="N147" s="172"/>
      <c r="O147" s="173"/>
      <c r="Q147" s="166"/>
      <c r="R147" s="167"/>
      <c r="S147" s="167"/>
      <c r="T147" s="167"/>
      <c r="U147" s="167"/>
      <c r="V147" s="169"/>
      <c r="W147" s="161" t="s">
        <v>73</v>
      </c>
    </row>
    <row r="148" spans="1:23" s="54" customFormat="1" ht="12.95" customHeight="1" x14ac:dyDescent="0.2">
      <c r="A148" s="362"/>
      <c r="C148" s="45" t="e">
        <f>#REF!</f>
        <v>#REF!</v>
      </c>
      <c r="D148" s="130" t="e">
        <f>'Groupes par animateur'!#REF!</f>
        <v>#REF!</v>
      </c>
      <c r="E148" s="131" t="e">
        <f>'Groupes par animateur'!#REF!</f>
        <v>#REF!</v>
      </c>
      <c r="F148" s="46" t="e">
        <f>'Groupes par animateur'!#REF!</f>
        <v>#REF!</v>
      </c>
      <c r="G148" s="46"/>
      <c r="H148" s="47"/>
      <c r="J148" s="45" t="e">
        <f>#REF!</f>
        <v>#REF!</v>
      </c>
      <c r="K148" s="130" t="e">
        <f>'Groupes par animateur'!#REF!</f>
        <v>#REF!</v>
      </c>
      <c r="L148" s="131" t="e">
        <f>'Groupes par animateur'!#REF!</f>
        <v>#REF!</v>
      </c>
      <c r="M148" s="46" t="e">
        <f>'Groupes par animateur'!#REF!</f>
        <v>#REF!</v>
      </c>
      <c r="N148" s="46"/>
      <c r="O148" s="47"/>
      <c r="Q148" s="146"/>
      <c r="R148" s="147"/>
      <c r="S148" s="147"/>
      <c r="T148" s="147"/>
      <c r="U148" s="147"/>
      <c r="V148" s="148"/>
      <c r="W148" s="161" t="s">
        <v>73</v>
      </c>
    </row>
    <row r="149" spans="1:23" s="54" customFormat="1" ht="9.9499999999999993" customHeight="1" x14ac:dyDescent="0.2">
      <c r="A149" s="362"/>
      <c r="B149" s="54">
        <v>1</v>
      </c>
      <c r="C149" s="162"/>
      <c r="D149" s="163"/>
      <c r="E149" s="163"/>
      <c r="F149" s="163"/>
      <c r="G149" s="164"/>
      <c r="H149" s="165"/>
      <c r="J149" s="162"/>
      <c r="K149" s="163"/>
      <c r="L149" s="163"/>
      <c r="M149" s="163"/>
      <c r="N149" s="164"/>
      <c r="O149" s="165"/>
      <c r="Q149" s="166"/>
      <c r="R149" s="167"/>
      <c r="S149" s="167"/>
      <c r="T149" s="167"/>
      <c r="U149" s="167"/>
      <c r="V149" s="169"/>
      <c r="W149" s="161" t="s">
        <v>73</v>
      </c>
    </row>
    <row r="150" spans="1:23" s="54" customFormat="1" ht="9.9499999999999993" customHeight="1" x14ac:dyDescent="0.2">
      <c r="A150" s="362"/>
      <c r="B150" s="54">
        <v>2</v>
      </c>
      <c r="C150" s="162"/>
      <c r="D150" s="163"/>
      <c r="E150" s="163"/>
      <c r="F150" s="163"/>
      <c r="G150" s="164"/>
      <c r="H150" s="165"/>
      <c r="J150" s="162"/>
      <c r="K150" s="163"/>
      <c r="L150" s="163"/>
      <c r="M150" s="163"/>
      <c r="N150" s="164"/>
      <c r="O150" s="165"/>
      <c r="Q150" s="166"/>
      <c r="R150" s="167"/>
      <c r="S150" s="167"/>
      <c r="T150" s="167"/>
      <c r="U150" s="167"/>
      <c r="V150" s="169"/>
      <c r="W150" s="161" t="s">
        <v>73</v>
      </c>
    </row>
    <row r="151" spans="1:23" s="54" customFormat="1" ht="9.9499999999999993" customHeight="1" x14ac:dyDescent="0.2">
      <c r="A151" s="362"/>
      <c r="B151" s="54">
        <v>3</v>
      </c>
      <c r="C151" s="162"/>
      <c r="D151" s="163"/>
      <c r="E151" s="163"/>
      <c r="F151" s="163"/>
      <c r="G151" s="164"/>
      <c r="H151" s="165"/>
      <c r="J151" s="162"/>
      <c r="K151" s="163"/>
      <c r="L151" s="163"/>
      <c r="M151" s="163"/>
      <c r="N151" s="164"/>
      <c r="O151" s="165"/>
      <c r="Q151" s="166"/>
      <c r="R151" s="167"/>
      <c r="S151" s="167"/>
      <c r="T151" s="167"/>
      <c r="U151" s="167"/>
      <c r="V151" s="169"/>
      <c r="W151" s="161" t="s">
        <v>73</v>
      </c>
    </row>
    <row r="152" spans="1:23" s="54" customFormat="1" ht="9.9499999999999993" customHeight="1" x14ac:dyDescent="0.2">
      <c r="A152" s="362"/>
      <c r="B152" s="54">
        <v>4</v>
      </c>
      <c r="C152" s="162"/>
      <c r="D152" s="163"/>
      <c r="E152" s="163"/>
      <c r="F152" s="163"/>
      <c r="G152" s="164"/>
      <c r="H152" s="165"/>
      <c r="J152" s="162"/>
      <c r="K152" s="163"/>
      <c r="L152" s="163"/>
      <c r="M152" s="163"/>
      <c r="N152" s="164"/>
      <c r="O152" s="165"/>
      <c r="Q152" s="166"/>
      <c r="R152" s="167"/>
      <c r="S152" s="167"/>
      <c r="T152" s="167"/>
      <c r="U152" s="167"/>
      <c r="V152" s="169"/>
      <c r="W152" s="161" t="s">
        <v>73</v>
      </c>
    </row>
    <row r="153" spans="1:23" s="54" customFormat="1" ht="9.9499999999999993" customHeight="1" x14ac:dyDescent="0.2">
      <c r="A153" s="362"/>
      <c r="B153" s="54">
        <v>5</v>
      </c>
      <c r="C153" s="162"/>
      <c r="D153" s="163"/>
      <c r="E153" s="163"/>
      <c r="F153" s="163"/>
      <c r="G153" s="164"/>
      <c r="H153" s="165"/>
      <c r="J153" s="162"/>
      <c r="K153" s="163"/>
      <c r="L153" s="163"/>
      <c r="M153" s="163"/>
      <c r="N153" s="164"/>
      <c r="O153" s="165"/>
      <c r="Q153" s="166"/>
      <c r="R153" s="167"/>
      <c r="S153" s="167"/>
      <c r="T153" s="167"/>
      <c r="U153" s="167"/>
      <c r="V153" s="169"/>
      <c r="W153" s="161" t="s">
        <v>73</v>
      </c>
    </row>
    <row r="154" spans="1:23" s="54" customFormat="1" ht="9.9499999999999993" customHeight="1" x14ac:dyDescent="0.2">
      <c r="A154" s="362"/>
      <c r="B154" s="54">
        <v>6</v>
      </c>
      <c r="C154" s="170"/>
      <c r="D154" s="171"/>
      <c r="E154" s="171"/>
      <c r="F154" s="171"/>
      <c r="G154" s="172"/>
      <c r="H154" s="173"/>
      <c r="J154" s="170"/>
      <c r="K154" s="171"/>
      <c r="L154" s="171"/>
      <c r="M154" s="171"/>
      <c r="N154" s="172"/>
      <c r="O154" s="173"/>
      <c r="Q154" s="166"/>
      <c r="R154" s="167"/>
      <c r="S154" s="167"/>
      <c r="T154" s="167"/>
      <c r="U154" s="167"/>
      <c r="V154" s="169"/>
      <c r="W154" s="161" t="s">
        <v>73</v>
      </c>
    </row>
    <row r="155" spans="1:23" s="54" customFormat="1" ht="12.95" customHeight="1" x14ac:dyDescent="0.2">
      <c r="A155" s="362"/>
      <c r="C155" s="48" t="e">
        <f>#REF!</f>
        <v>#REF!</v>
      </c>
      <c r="D155" s="132" t="e">
        <f>'Groupes par animateur'!#REF!</f>
        <v>#REF!</v>
      </c>
      <c r="E155" s="133" t="e">
        <f>'Groupes par animateur'!#REF!</f>
        <v>#REF!</v>
      </c>
      <c r="F155" s="49" t="e">
        <f>'Groupes par animateur'!#REF!</f>
        <v>#REF!</v>
      </c>
      <c r="G155" s="49"/>
      <c r="H155" s="50"/>
      <c r="J155" s="48" t="e">
        <f>#REF!</f>
        <v>#REF!</v>
      </c>
      <c r="K155" s="132" t="e">
        <f>'Groupes par animateur'!#REF!</f>
        <v>#REF!</v>
      </c>
      <c r="L155" s="133" t="e">
        <f>'Groupes par animateur'!#REF!</f>
        <v>#REF!</v>
      </c>
      <c r="M155" s="49" t="e">
        <f>'Groupes par animateur'!#REF!</f>
        <v>#REF!</v>
      </c>
      <c r="N155" s="49"/>
      <c r="O155" s="50"/>
      <c r="Q155" s="146"/>
      <c r="R155" s="147"/>
      <c r="S155" s="147"/>
      <c r="T155" s="147"/>
      <c r="U155" s="147"/>
      <c r="V155" s="148"/>
      <c r="W155" s="161" t="s">
        <v>73</v>
      </c>
    </row>
    <row r="156" spans="1:23" s="54" customFormat="1" ht="9.9499999999999993" customHeight="1" x14ac:dyDescent="0.2">
      <c r="A156" s="362"/>
      <c r="B156" s="54">
        <v>1</v>
      </c>
      <c r="C156" s="162"/>
      <c r="D156" s="163"/>
      <c r="E156" s="163"/>
      <c r="F156" s="163"/>
      <c r="G156" s="164"/>
      <c r="H156" s="165"/>
      <c r="J156" s="162"/>
      <c r="K156" s="163"/>
      <c r="L156" s="163"/>
      <c r="M156" s="163"/>
      <c r="N156" s="164"/>
      <c r="O156" s="165"/>
      <c r="Q156" s="166"/>
      <c r="R156" s="167"/>
      <c r="S156" s="167"/>
      <c r="T156" s="167"/>
      <c r="U156" s="167"/>
      <c r="V156" s="169"/>
      <c r="W156" s="161" t="s">
        <v>73</v>
      </c>
    </row>
    <row r="157" spans="1:23" s="54" customFormat="1" ht="9.9499999999999993" customHeight="1" x14ac:dyDescent="0.2">
      <c r="A157" s="362"/>
      <c r="B157" s="54">
        <v>2</v>
      </c>
      <c r="C157" s="162"/>
      <c r="D157" s="163"/>
      <c r="E157" s="163"/>
      <c r="F157" s="163"/>
      <c r="G157" s="164"/>
      <c r="H157" s="165"/>
      <c r="J157" s="162"/>
      <c r="K157" s="163"/>
      <c r="L157" s="163"/>
      <c r="M157" s="163"/>
      <c r="N157" s="164"/>
      <c r="O157" s="165"/>
      <c r="Q157" s="166"/>
      <c r="R157" s="167"/>
      <c r="S157" s="167"/>
      <c r="T157" s="167"/>
      <c r="U157" s="167"/>
      <c r="V157" s="169"/>
      <c r="W157" s="161" t="s">
        <v>73</v>
      </c>
    </row>
    <row r="158" spans="1:23" s="54" customFormat="1" ht="9.9499999999999993" customHeight="1" x14ac:dyDescent="0.2">
      <c r="A158" s="362"/>
      <c r="B158" s="54">
        <v>3</v>
      </c>
      <c r="C158" s="162"/>
      <c r="D158" s="163"/>
      <c r="E158" s="163"/>
      <c r="F158" s="163"/>
      <c r="G158" s="164"/>
      <c r="H158" s="165"/>
      <c r="J158" s="162"/>
      <c r="K158" s="163"/>
      <c r="L158" s="163"/>
      <c r="M158" s="163"/>
      <c r="N158" s="164"/>
      <c r="O158" s="165"/>
      <c r="Q158" s="166"/>
      <c r="R158" s="167"/>
      <c r="S158" s="167"/>
      <c r="T158" s="167"/>
      <c r="U158" s="167"/>
      <c r="V158" s="169"/>
      <c r="W158" s="161" t="s">
        <v>73</v>
      </c>
    </row>
    <row r="159" spans="1:23" s="54" customFormat="1" ht="9.9499999999999993" customHeight="1" x14ac:dyDescent="0.2">
      <c r="A159" s="362"/>
      <c r="B159" s="54">
        <v>4</v>
      </c>
      <c r="C159" s="162"/>
      <c r="D159" s="163"/>
      <c r="E159" s="163"/>
      <c r="F159" s="163"/>
      <c r="G159" s="164"/>
      <c r="H159" s="165"/>
      <c r="J159" s="162"/>
      <c r="K159" s="163"/>
      <c r="L159" s="163"/>
      <c r="M159" s="163"/>
      <c r="N159" s="164"/>
      <c r="O159" s="165"/>
      <c r="Q159" s="166"/>
      <c r="R159" s="167"/>
      <c r="S159" s="167"/>
      <c r="T159" s="167"/>
      <c r="U159" s="167"/>
      <c r="V159" s="169"/>
      <c r="W159" s="161" t="s">
        <v>73</v>
      </c>
    </row>
    <row r="160" spans="1:23" s="54" customFormat="1" ht="9.9499999999999993" customHeight="1" x14ac:dyDescent="0.2">
      <c r="A160" s="362"/>
      <c r="B160" s="54">
        <v>5</v>
      </c>
      <c r="C160" s="162"/>
      <c r="D160" s="163"/>
      <c r="E160" s="163"/>
      <c r="F160" s="163"/>
      <c r="G160" s="164"/>
      <c r="H160" s="165"/>
      <c r="J160" s="162"/>
      <c r="K160" s="163"/>
      <c r="L160" s="163"/>
      <c r="M160" s="163"/>
      <c r="N160" s="164"/>
      <c r="O160" s="165"/>
      <c r="Q160" s="166"/>
      <c r="R160" s="167"/>
      <c r="S160" s="167"/>
      <c r="T160" s="167"/>
      <c r="U160" s="167"/>
      <c r="V160" s="169"/>
      <c r="W160" s="161" t="s">
        <v>73</v>
      </c>
    </row>
    <row r="161" spans="1:23" s="54" customFormat="1" ht="9.9499999999999993" customHeight="1" x14ac:dyDescent="0.2">
      <c r="A161" s="362"/>
      <c r="B161" s="54">
        <v>6</v>
      </c>
      <c r="C161" s="170"/>
      <c r="D161" s="171"/>
      <c r="E161" s="171"/>
      <c r="F161" s="171"/>
      <c r="G161" s="172"/>
      <c r="H161" s="173"/>
      <c r="J161" s="170"/>
      <c r="K161" s="171"/>
      <c r="L161" s="171"/>
      <c r="M161" s="171"/>
      <c r="N161" s="172"/>
      <c r="O161" s="173"/>
      <c r="Q161" s="166"/>
      <c r="R161" s="167"/>
      <c r="S161" s="167"/>
      <c r="T161" s="167"/>
      <c r="U161" s="167"/>
      <c r="V161" s="169"/>
      <c r="W161" s="161" t="s">
        <v>73</v>
      </c>
    </row>
    <row r="162" spans="1:23" s="54" customFormat="1" ht="12.95" customHeight="1" x14ac:dyDescent="0.2">
      <c r="A162" s="362"/>
      <c r="C162" s="51" t="e">
        <f>#REF!</f>
        <v>#REF!</v>
      </c>
      <c r="D162" s="134" t="e">
        <f>'Groupes par animateur'!#REF!</f>
        <v>#REF!</v>
      </c>
      <c r="E162" s="135" t="e">
        <f>'Groupes par animateur'!#REF!</f>
        <v>#REF!</v>
      </c>
      <c r="F162" s="52" t="e">
        <f>'Groupes par animateur'!#REF!</f>
        <v>#REF!</v>
      </c>
      <c r="G162" s="52"/>
      <c r="H162" s="53"/>
      <c r="J162" s="51" t="e">
        <f>#REF!</f>
        <v>#REF!</v>
      </c>
      <c r="K162" s="134" t="e">
        <f>'Groupes par animateur'!#REF!</f>
        <v>#REF!</v>
      </c>
      <c r="L162" s="135" t="e">
        <f>'Groupes par animateur'!#REF!</f>
        <v>#REF!</v>
      </c>
      <c r="M162" s="52" t="e">
        <f>'Groupes par animateur'!#REF!</f>
        <v>#REF!</v>
      </c>
      <c r="N162" s="52"/>
      <c r="O162" s="53"/>
      <c r="Q162" s="146"/>
      <c r="R162" s="147"/>
      <c r="S162" s="147"/>
      <c r="T162" s="147"/>
      <c r="U162" s="147"/>
      <c r="V162" s="148"/>
      <c r="W162" s="161" t="s">
        <v>73</v>
      </c>
    </row>
    <row r="163" spans="1:23" s="54" customFormat="1" ht="9.9499999999999993" customHeight="1" x14ac:dyDescent="0.2">
      <c r="A163" s="362"/>
      <c r="B163" s="54">
        <v>1</v>
      </c>
      <c r="C163" s="162"/>
      <c r="D163" s="163"/>
      <c r="E163" s="163"/>
      <c r="F163" s="163"/>
      <c r="G163" s="164"/>
      <c r="H163" s="165"/>
      <c r="J163" s="162"/>
      <c r="K163" s="163"/>
      <c r="L163" s="163"/>
      <c r="M163" s="163"/>
      <c r="N163" s="164"/>
      <c r="O163" s="165"/>
      <c r="Q163" s="166"/>
      <c r="R163" s="167"/>
      <c r="S163" s="167"/>
      <c r="T163" s="167"/>
      <c r="U163" s="167"/>
      <c r="V163" s="169"/>
      <c r="W163" s="161" t="s">
        <v>73</v>
      </c>
    </row>
    <row r="164" spans="1:23" s="54" customFormat="1" ht="9.9499999999999993" customHeight="1" x14ac:dyDescent="0.2">
      <c r="A164" s="362"/>
      <c r="B164" s="54">
        <v>2</v>
      </c>
      <c r="C164" s="162"/>
      <c r="D164" s="163"/>
      <c r="E164" s="163"/>
      <c r="F164" s="163"/>
      <c r="G164" s="164"/>
      <c r="H164" s="165"/>
      <c r="J164" s="162"/>
      <c r="K164" s="163"/>
      <c r="L164" s="163"/>
      <c r="M164" s="163"/>
      <c r="N164" s="164"/>
      <c r="O164" s="165"/>
      <c r="Q164" s="166"/>
      <c r="R164" s="167"/>
      <c r="S164" s="167"/>
      <c r="T164" s="167"/>
      <c r="U164" s="167"/>
      <c r="V164" s="169"/>
      <c r="W164" s="161" t="s">
        <v>73</v>
      </c>
    </row>
    <row r="165" spans="1:23" s="54" customFormat="1" ht="9.9499999999999993" customHeight="1" x14ac:dyDescent="0.2">
      <c r="A165" s="362"/>
      <c r="B165" s="54">
        <v>3</v>
      </c>
      <c r="C165" s="162"/>
      <c r="D165" s="163"/>
      <c r="E165" s="163"/>
      <c r="F165" s="163"/>
      <c r="G165" s="164"/>
      <c r="H165" s="165"/>
      <c r="J165" s="162"/>
      <c r="K165" s="163"/>
      <c r="L165" s="163"/>
      <c r="M165" s="163"/>
      <c r="N165" s="164"/>
      <c r="O165" s="165"/>
      <c r="Q165" s="166"/>
      <c r="R165" s="167"/>
      <c r="S165" s="167"/>
      <c r="T165" s="167"/>
      <c r="U165" s="167"/>
      <c r="V165" s="169"/>
      <c r="W165" s="161" t="s">
        <v>73</v>
      </c>
    </row>
    <row r="166" spans="1:23" s="54" customFormat="1" ht="9.9499999999999993" customHeight="1" x14ac:dyDescent="0.2">
      <c r="A166" s="362"/>
      <c r="B166" s="54">
        <v>4</v>
      </c>
      <c r="C166" s="162"/>
      <c r="D166" s="163"/>
      <c r="E166" s="163"/>
      <c r="F166" s="163"/>
      <c r="G166" s="164"/>
      <c r="H166" s="165"/>
      <c r="J166" s="162"/>
      <c r="K166" s="163"/>
      <c r="L166" s="163"/>
      <c r="M166" s="163"/>
      <c r="N166" s="164"/>
      <c r="O166" s="165"/>
      <c r="Q166" s="166"/>
      <c r="R166" s="167"/>
      <c r="S166" s="167"/>
      <c r="T166" s="167"/>
      <c r="U166" s="167"/>
      <c r="V166" s="169"/>
      <c r="W166" s="161" t="s">
        <v>73</v>
      </c>
    </row>
    <row r="167" spans="1:23" s="54" customFormat="1" ht="9.9499999999999993" customHeight="1" x14ac:dyDescent="0.2">
      <c r="A167" s="362"/>
      <c r="B167" s="54">
        <v>5</v>
      </c>
      <c r="C167" s="162"/>
      <c r="D167" s="163"/>
      <c r="E167" s="163"/>
      <c r="F167" s="163"/>
      <c r="G167" s="164"/>
      <c r="H167" s="165"/>
      <c r="J167" s="162"/>
      <c r="K167" s="163"/>
      <c r="L167" s="163"/>
      <c r="M167" s="163"/>
      <c r="N167" s="164"/>
      <c r="O167" s="165"/>
      <c r="Q167" s="166"/>
      <c r="R167" s="167"/>
      <c r="S167" s="167"/>
      <c r="T167" s="167"/>
      <c r="U167" s="167"/>
      <c r="V167" s="169"/>
      <c r="W167" s="161" t="s">
        <v>73</v>
      </c>
    </row>
    <row r="168" spans="1:23" s="54" customFormat="1" ht="9.9499999999999993" customHeight="1" x14ac:dyDescent="0.2">
      <c r="A168" s="362"/>
      <c r="B168" s="54">
        <v>6</v>
      </c>
      <c r="C168" s="170"/>
      <c r="D168" s="171"/>
      <c r="E168" s="171"/>
      <c r="F168" s="171"/>
      <c r="G168" s="172"/>
      <c r="H168" s="173"/>
      <c r="J168" s="170"/>
      <c r="K168" s="171"/>
      <c r="L168" s="171"/>
      <c r="M168" s="171"/>
      <c r="N168" s="172"/>
      <c r="O168" s="173"/>
      <c r="Q168" s="166"/>
      <c r="R168" s="167"/>
      <c r="S168" s="167"/>
      <c r="T168" s="167"/>
      <c r="U168" s="167"/>
      <c r="V168" s="169"/>
      <c r="W168" s="161" t="s">
        <v>73</v>
      </c>
    </row>
    <row r="169" spans="1:23" s="54" customFormat="1" ht="12.95" customHeight="1" x14ac:dyDescent="0.2">
      <c r="A169" s="362"/>
      <c r="C169" s="136" t="e">
        <f>#REF!</f>
        <v>#REF!</v>
      </c>
      <c r="D169" s="137" t="e">
        <f>'Groupes par animateur'!#REF!</f>
        <v>#REF!</v>
      </c>
      <c r="E169" s="138" t="e">
        <f>'Groupes par animateur'!#REF!</f>
        <v>#REF!</v>
      </c>
      <c r="F169" s="139" t="e">
        <f>'Groupes par animateur'!#REF!</f>
        <v>#REF!</v>
      </c>
      <c r="G169" s="139"/>
      <c r="H169" s="140"/>
      <c r="J169" s="136" t="e">
        <f>#REF!</f>
        <v>#REF!</v>
      </c>
      <c r="K169" s="137" t="e">
        <f>'Groupes par animateur'!#REF!</f>
        <v>#REF!</v>
      </c>
      <c r="L169" s="138" t="e">
        <f>'Groupes par animateur'!#REF!</f>
        <v>#REF!</v>
      </c>
      <c r="M169" s="139" t="e">
        <f>'Groupes par animateur'!#REF!</f>
        <v>#REF!</v>
      </c>
      <c r="N169" s="139"/>
      <c r="O169" s="140"/>
      <c r="Q169" s="146"/>
      <c r="R169" s="147"/>
      <c r="S169" s="147"/>
      <c r="T169" s="147"/>
      <c r="U169" s="147"/>
      <c r="V169" s="148"/>
      <c r="W169" s="161" t="s">
        <v>73</v>
      </c>
    </row>
    <row r="170" spans="1:23" s="54" customFormat="1" ht="9.9499999999999993" customHeight="1" x14ac:dyDescent="0.2">
      <c r="A170" s="362"/>
      <c r="B170" s="54">
        <v>1</v>
      </c>
      <c r="C170" s="162"/>
      <c r="D170" s="163"/>
      <c r="E170" s="163"/>
      <c r="F170" s="163"/>
      <c r="G170" s="164"/>
      <c r="H170" s="165"/>
      <c r="J170" s="162"/>
      <c r="K170" s="163"/>
      <c r="L170" s="163"/>
      <c r="M170" s="163"/>
      <c r="N170" s="164"/>
      <c r="O170" s="165"/>
      <c r="Q170" s="166"/>
      <c r="R170" s="167"/>
      <c r="S170" s="167"/>
      <c r="T170" s="167"/>
      <c r="U170" s="167"/>
      <c r="V170" s="169"/>
      <c r="W170" s="161" t="s">
        <v>73</v>
      </c>
    </row>
    <row r="171" spans="1:23" s="54" customFormat="1" ht="9.9499999999999993" customHeight="1" x14ac:dyDescent="0.2">
      <c r="A171" s="362"/>
      <c r="B171" s="54">
        <v>2</v>
      </c>
      <c r="C171" s="162"/>
      <c r="D171" s="163"/>
      <c r="E171" s="163"/>
      <c r="F171" s="163"/>
      <c r="G171" s="164"/>
      <c r="H171" s="165"/>
      <c r="J171" s="162"/>
      <c r="K171" s="163"/>
      <c r="L171" s="163"/>
      <c r="M171" s="163"/>
      <c r="N171" s="164"/>
      <c r="O171" s="165"/>
      <c r="Q171" s="166"/>
      <c r="R171" s="167"/>
      <c r="S171" s="167"/>
      <c r="T171" s="167"/>
      <c r="U171" s="167"/>
      <c r="V171" s="169"/>
      <c r="W171" s="161" t="s">
        <v>73</v>
      </c>
    </row>
    <row r="172" spans="1:23" s="54" customFormat="1" ht="9.9499999999999993" customHeight="1" x14ac:dyDescent="0.2">
      <c r="A172" s="362"/>
      <c r="B172" s="54">
        <v>3</v>
      </c>
      <c r="C172" s="162"/>
      <c r="D172" s="163"/>
      <c r="E172" s="163"/>
      <c r="F172" s="163"/>
      <c r="G172" s="164"/>
      <c r="H172" s="165"/>
      <c r="J172" s="162"/>
      <c r="K172" s="163"/>
      <c r="L172" s="163"/>
      <c r="M172" s="163"/>
      <c r="N172" s="164"/>
      <c r="O172" s="165"/>
      <c r="Q172" s="166"/>
      <c r="R172" s="167"/>
      <c r="S172" s="167"/>
      <c r="T172" s="167"/>
      <c r="U172" s="167"/>
      <c r="V172" s="169"/>
      <c r="W172" s="161" t="s">
        <v>73</v>
      </c>
    </row>
    <row r="173" spans="1:23" s="54" customFormat="1" ht="9.9499999999999993" customHeight="1" x14ac:dyDescent="0.2">
      <c r="A173" s="362"/>
      <c r="B173" s="54">
        <v>4</v>
      </c>
      <c r="C173" s="162"/>
      <c r="D173" s="163"/>
      <c r="E173" s="163"/>
      <c r="F173" s="163"/>
      <c r="G173" s="164"/>
      <c r="H173" s="165"/>
      <c r="J173" s="162"/>
      <c r="K173" s="163"/>
      <c r="L173" s="163"/>
      <c r="M173" s="163"/>
      <c r="N173" s="164"/>
      <c r="O173" s="165"/>
      <c r="Q173" s="166"/>
      <c r="R173" s="167"/>
      <c r="S173" s="167"/>
      <c r="T173" s="167"/>
      <c r="U173" s="167"/>
      <c r="V173" s="169"/>
      <c r="W173" s="161" t="s">
        <v>73</v>
      </c>
    </row>
    <row r="174" spans="1:23" s="54" customFormat="1" ht="9.9499999999999993" customHeight="1" x14ac:dyDescent="0.2">
      <c r="A174" s="362"/>
      <c r="B174" s="54">
        <v>5</v>
      </c>
      <c r="C174" s="162"/>
      <c r="D174" s="163"/>
      <c r="E174" s="163"/>
      <c r="F174" s="163"/>
      <c r="G174" s="164"/>
      <c r="H174" s="165"/>
      <c r="J174" s="162"/>
      <c r="K174" s="163"/>
      <c r="L174" s="163"/>
      <c r="M174" s="163"/>
      <c r="N174" s="164"/>
      <c r="O174" s="165"/>
      <c r="Q174" s="166"/>
      <c r="R174" s="167"/>
      <c r="S174" s="167"/>
      <c r="T174" s="167"/>
      <c r="U174" s="167"/>
      <c r="V174" s="169"/>
      <c r="W174" s="161" t="s">
        <v>73</v>
      </c>
    </row>
    <row r="175" spans="1:23" s="54" customFormat="1" ht="9.9499999999999993" customHeight="1" x14ac:dyDescent="0.2">
      <c r="A175" s="362"/>
      <c r="B175" s="54">
        <v>6</v>
      </c>
      <c r="C175" s="170"/>
      <c r="D175" s="171"/>
      <c r="E175" s="171"/>
      <c r="F175" s="171"/>
      <c r="G175" s="172"/>
      <c r="H175" s="173"/>
      <c r="J175" s="170"/>
      <c r="K175" s="171"/>
      <c r="L175" s="171"/>
      <c r="M175" s="171"/>
      <c r="N175" s="172"/>
      <c r="O175" s="173"/>
      <c r="Q175" s="166"/>
      <c r="R175" s="167"/>
      <c r="S175" s="167"/>
      <c r="T175" s="167"/>
      <c r="U175" s="167"/>
      <c r="V175" s="169"/>
      <c r="W175" s="161" t="s">
        <v>73</v>
      </c>
    </row>
    <row r="176" spans="1:23" s="54" customFormat="1" ht="12.95" customHeight="1" x14ac:dyDescent="0.2">
      <c r="A176" s="362"/>
      <c r="C176" s="55" t="e">
        <f>#REF!</f>
        <v>#REF!</v>
      </c>
      <c r="D176" s="141" t="e">
        <f>'Groupes par animateur'!#REF!</f>
        <v>#REF!</v>
      </c>
      <c r="E176" s="142" t="e">
        <f>'Groupes par animateur'!#REF!</f>
        <v>#REF!</v>
      </c>
      <c r="F176" s="56" t="e">
        <f>'Groupes par animateur'!#REF!</f>
        <v>#REF!</v>
      </c>
      <c r="G176" s="56"/>
      <c r="H176" s="57"/>
      <c r="J176" s="55" t="e">
        <f>#REF!</f>
        <v>#REF!</v>
      </c>
      <c r="K176" s="141" t="e">
        <f>'Groupes par animateur'!#REF!</f>
        <v>#REF!</v>
      </c>
      <c r="L176" s="142" t="e">
        <f>'Groupes par animateur'!#REF!</f>
        <v>#REF!</v>
      </c>
      <c r="M176" s="56" t="e">
        <f>'Groupes par animateur'!#REF!</f>
        <v>#REF!</v>
      </c>
      <c r="N176" s="56"/>
      <c r="O176" s="57"/>
      <c r="Q176" s="146"/>
      <c r="R176" s="147"/>
      <c r="S176" s="147"/>
      <c r="T176" s="147"/>
      <c r="U176" s="147"/>
      <c r="V176" s="148"/>
      <c r="W176" s="161" t="s">
        <v>73</v>
      </c>
    </row>
    <row r="177" spans="1:23" s="54" customFormat="1" ht="9.9499999999999993" customHeight="1" x14ac:dyDescent="0.2">
      <c r="A177" s="362"/>
      <c r="B177" s="54">
        <v>1</v>
      </c>
      <c r="C177" s="162"/>
      <c r="D177" s="163"/>
      <c r="E177" s="163"/>
      <c r="F177" s="163"/>
      <c r="G177" s="164"/>
      <c r="H177" s="165"/>
      <c r="J177" s="162"/>
      <c r="K177" s="163"/>
      <c r="L177" s="163"/>
      <c r="M177" s="163"/>
      <c r="N177" s="164"/>
      <c r="O177" s="165"/>
      <c r="Q177" s="166"/>
      <c r="R177" s="167"/>
      <c r="S177" s="167"/>
      <c r="T177" s="167"/>
      <c r="U177" s="167"/>
      <c r="V177" s="169"/>
      <c r="W177" s="161" t="s">
        <v>73</v>
      </c>
    </row>
    <row r="178" spans="1:23" s="54" customFormat="1" ht="9.9499999999999993" customHeight="1" x14ac:dyDescent="0.2">
      <c r="A178" s="362"/>
      <c r="B178" s="54">
        <v>2</v>
      </c>
      <c r="C178" s="162"/>
      <c r="D178" s="163"/>
      <c r="E178" s="163"/>
      <c r="F178" s="163"/>
      <c r="G178" s="164"/>
      <c r="H178" s="165"/>
      <c r="J178" s="162"/>
      <c r="K178" s="163"/>
      <c r="L178" s="163"/>
      <c r="M178" s="163"/>
      <c r="N178" s="164"/>
      <c r="O178" s="165"/>
      <c r="Q178" s="166"/>
      <c r="R178" s="167"/>
      <c r="S178" s="167"/>
      <c r="T178" s="167"/>
      <c r="U178" s="167"/>
      <c r="V178" s="169"/>
      <c r="W178" s="161" t="s">
        <v>73</v>
      </c>
    </row>
    <row r="179" spans="1:23" s="54" customFormat="1" ht="9.9499999999999993" customHeight="1" x14ac:dyDescent="0.2">
      <c r="A179" s="362"/>
      <c r="B179" s="54">
        <v>3</v>
      </c>
      <c r="C179" s="162"/>
      <c r="D179" s="163"/>
      <c r="E179" s="163"/>
      <c r="F179" s="163"/>
      <c r="G179" s="164"/>
      <c r="H179" s="165"/>
      <c r="J179" s="162"/>
      <c r="K179" s="163"/>
      <c r="L179" s="163"/>
      <c r="M179" s="163"/>
      <c r="N179" s="164"/>
      <c r="O179" s="165"/>
      <c r="Q179" s="166"/>
      <c r="R179" s="167"/>
      <c r="S179" s="167"/>
      <c r="T179" s="167"/>
      <c r="U179" s="167"/>
      <c r="V179" s="169"/>
      <c r="W179" s="161" t="s">
        <v>73</v>
      </c>
    </row>
    <row r="180" spans="1:23" s="54" customFormat="1" ht="9.9499999999999993" customHeight="1" x14ac:dyDescent="0.2">
      <c r="A180" s="362"/>
      <c r="B180" s="54">
        <v>4</v>
      </c>
      <c r="C180" s="162"/>
      <c r="D180" s="163"/>
      <c r="E180" s="163"/>
      <c r="F180" s="163"/>
      <c r="G180" s="164"/>
      <c r="H180" s="165"/>
      <c r="J180" s="162"/>
      <c r="K180" s="163"/>
      <c r="L180" s="163"/>
      <c r="M180" s="163"/>
      <c r="N180" s="164"/>
      <c r="O180" s="165"/>
      <c r="Q180" s="166"/>
      <c r="R180" s="167"/>
      <c r="S180" s="167"/>
      <c r="T180" s="167"/>
      <c r="U180" s="167"/>
      <c r="V180" s="169"/>
      <c r="W180" s="161" t="s">
        <v>73</v>
      </c>
    </row>
    <row r="181" spans="1:23" s="54" customFormat="1" ht="9.9499999999999993" customHeight="1" x14ac:dyDescent="0.2">
      <c r="A181" s="362"/>
      <c r="B181" s="54">
        <v>5</v>
      </c>
      <c r="C181" s="162"/>
      <c r="D181" s="163"/>
      <c r="E181" s="163"/>
      <c r="F181" s="163"/>
      <c r="G181" s="164"/>
      <c r="H181" s="165"/>
      <c r="J181" s="162"/>
      <c r="K181" s="163"/>
      <c r="L181" s="163"/>
      <c r="M181" s="163"/>
      <c r="N181" s="164"/>
      <c r="O181" s="165"/>
      <c r="Q181" s="166"/>
      <c r="R181" s="167"/>
      <c r="S181" s="167"/>
      <c r="T181" s="167"/>
      <c r="U181" s="167"/>
      <c r="V181" s="169"/>
      <c r="W181" s="161" t="s">
        <v>73</v>
      </c>
    </row>
    <row r="182" spans="1:23" s="54" customFormat="1" ht="9.9499999999999993" customHeight="1" x14ac:dyDescent="0.2">
      <c r="A182" s="362"/>
      <c r="B182" s="54">
        <v>6</v>
      </c>
      <c r="C182" s="162"/>
      <c r="D182" s="163"/>
      <c r="E182" s="163"/>
      <c r="F182" s="163"/>
      <c r="G182" s="164"/>
      <c r="H182" s="165"/>
      <c r="J182" s="162"/>
      <c r="K182" s="163"/>
      <c r="L182" s="163"/>
      <c r="M182" s="163"/>
      <c r="N182" s="164"/>
      <c r="O182" s="165"/>
      <c r="Q182" s="166"/>
      <c r="R182" s="167"/>
      <c r="S182" s="167"/>
      <c r="T182" s="167"/>
      <c r="U182" s="167"/>
      <c r="V182" s="169"/>
      <c r="W182" s="161" t="s">
        <v>73</v>
      </c>
    </row>
    <row r="183" spans="1:23" s="54" customFormat="1" ht="8.1" customHeight="1" x14ac:dyDescent="0.2">
      <c r="A183" s="362"/>
      <c r="B183" s="54">
        <v>7</v>
      </c>
      <c r="C183" s="162"/>
      <c r="D183" s="163"/>
      <c r="E183" s="163"/>
      <c r="F183" s="163"/>
      <c r="G183" s="164"/>
      <c r="H183" s="165"/>
      <c r="J183" s="162"/>
      <c r="K183" s="163"/>
      <c r="L183" s="163"/>
      <c r="M183" s="163"/>
      <c r="N183" s="164"/>
      <c r="O183" s="165"/>
      <c r="Q183" s="166"/>
      <c r="R183" s="167"/>
      <c r="S183" s="167"/>
      <c r="T183" s="167"/>
      <c r="U183" s="167"/>
      <c r="V183" s="169"/>
      <c r="W183" s="161" t="s">
        <v>73</v>
      </c>
    </row>
    <row r="184" spans="1:23" s="54" customFormat="1" ht="8.1" customHeight="1" x14ac:dyDescent="0.2">
      <c r="A184" s="362"/>
      <c r="B184" s="54">
        <v>8</v>
      </c>
      <c r="C184" s="162"/>
      <c r="D184" s="163"/>
      <c r="E184" s="163"/>
      <c r="F184" s="163"/>
      <c r="G184" s="164"/>
      <c r="H184" s="165"/>
      <c r="J184" s="162"/>
      <c r="K184" s="163"/>
      <c r="L184" s="163"/>
      <c r="M184" s="163"/>
      <c r="N184" s="164"/>
      <c r="O184" s="165"/>
      <c r="Q184" s="166"/>
      <c r="R184" s="167"/>
      <c r="S184" s="167"/>
      <c r="T184" s="167"/>
      <c r="U184" s="167"/>
      <c r="V184" s="169"/>
      <c r="W184" s="161" t="s">
        <v>73</v>
      </c>
    </row>
    <row r="185" spans="1:23" s="54" customFormat="1" ht="8.1" customHeight="1" x14ac:dyDescent="0.2">
      <c r="A185" s="362"/>
      <c r="B185" s="54">
        <v>9</v>
      </c>
      <c r="C185" s="170"/>
      <c r="D185" s="171"/>
      <c r="E185" s="171"/>
      <c r="F185" s="171"/>
      <c r="G185" s="172"/>
      <c r="H185" s="173"/>
      <c r="J185" s="170"/>
      <c r="K185" s="171"/>
      <c r="L185" s="171"/>
      <c r="M185" s="171"/>
      <c r="N185" s="172"/>
      <c r="O185" s="173"/>
      <c r="Q185" s="166"/>
      <c r="R185" s="167"/>
      <c r="S185" s="167"/>
      <c r="T185" s="167"/>
      <c r="U185" s="167"/>
      <c r="V185" s="169"/>
      <c r="W185" s="161" t="s">
        <v>73</v>
      </c>
    </row>
    <row r="186" spans="1:23" s="54" customFormat="1" ht="9.9499999999999993" customHeight="1" x14ac:dyDescent="0.2">
      <c r="A186" s="174"/>
      <c r="B186" s="174"/>
      <c r="C186" s="175"/>
      <c r="D186" s="176"/>
      <c r="E186" s="176"/>
      <c r="F186" s="176"/>
      <c r="G186" s="176"/>
      <c r="H186" s="177"/>
      <c r="J186" s="175"/>
      <c r="K186" s="176"/>
      <c r="L186" s="176"/>
      <c r="M186" s="176"/>
      <c r="N186" s="176"/>
      <c r="O186" s="177"/>
      <c r="Q186" s="166"/>
      <c r="R186" s="167"/>
      <c r="S186" s="167"/>
      <c r="T186" s="167"/>
      <c r="U186" s="167"/>
      <c r="V186" s="169"/>
      <c r="W186" s="161" t="s">
        <v>73</v>
      </c>
    </row>
    <row r="187" spans="1:23" s="54" customFormat="1" ht="12.95" customHeight="1" x14ac:dyDescent="0.2">
      <c r="A187" s="363" t="s">
        <v>38</v>
      </c>
      <c r="C187" s="123" t="e">
        <f>#REF!</f>
        <v>#REF!</v>
      </c>
      <c r="D187" s="124">
        <f>'Groupes par animateur'!F$28</f>
        <v>0</v>
      </c>
      <c r="E187" s="125">
        <f>'Groupes par animateur'!F$29</f>
        <v>0</v>
      </c>
      <c r="F187" s="126">
        <f>'Groupes par animateur'!F$26</f>
        <v>0</v>
      </c>
      <c r="G187" s="126"/>
      <c r="H187" s="127"/>
      <c r="J187" s="123" t="e">
        <f>#REF!</f>
        <v>#REF!</v>
      </c>
      <c r="K187" s="124">
        <f>'Groupes par animateur'!G$28</f>
        <v>0</v>
      </c>
      <c r="L187" s="125">
        <f>'Groupes par animateur'!G$29</f>
        <v>0</v>
      </c>
      <c r="M187" s="126">
        <f>'Groupes par animateur'!G$26</f>
        <v>0</v>
      </c>
      <c r="N187" s="126">
        <f>'Groupes par animateur'!G$27</f>
        <v>0</v>
      </c>
      <c r="O187" s="127"/>
      <c r="Q187" s="146"/>
      <c r="R187" s="147"/>
      <c r="S187" s="147"/>
      <c r="T187" s="147"/>
      <c r="U187" s="147"/>
      <c r="V187" s="148"/>
      <c r="W187" s="161" t="s">
        <v>73</v>
      </c>
    </row>
    <row r="188" spans="1:23" s="54" customFormat="1" ht="9.9499999999999993" customHeight="1" x14ac:dyDescent="0.2">
      <c r="A188" s="363"/>
      <c r="B188" s="54">
        <v>1</v>
      </c>
      <c r="C188" s="162"/>
      <c r="D188" s="163"/>
      <c r="E188" s="163"/>
      <c r="F188" s="163"/>
      <c r="G188" s="164"/>
      <c r="H188" s="165"/>
      <c r="J188" s="162"/>
      <c r="K188" s="163"/>
      <c r="L188" s="163"/>
      <c r="M188" s="163"/>
      <c r="N188" s="164"/>
      <c r="O188" s="165"/>
      <c r="Q188" s="166"/>
      <c r="R188" s="167"/>
      <c r="S188" s="167"/>
      <c r="T188" s="167"/>
      <c r="U188" s="167"/>
      <c r="V188" s="169"/>
      <c r="W188" s="161" t="s">
        <v>73</v>
      </c>
    </row>
    <row r="189" spans="1:23" s="54" customFormat="1" ht="9.9499999999999993" customHeight="1" x14ac:dyDescent="0.2">
      <c r="A189" s="363"/>
      <c r="B189" s="54">
        <v>2</v>
      </c>
      <c r="C189" s="162"/>
      <c r="D189" s="163"/>
      <c r="E189" s="163"/>
      <c r="F189" s="163"/>
      <c r="G189" s="164"/>
      <c r="H189" s="165"/>
      <c r="J189" s="162"/>
      <c r="K189" s="163"/>
      <c r="L189" s="163"/>
      <c r="M189" s="163"/>
      <c r="N189" s="164"/>
      <c r="O189" s="165"/>
      <c r="Q189" s="166"/>
      <c r="R189" s="167"/>
      <c r="S189" s="167"/>
      <c r="T189" s="167"/>
      <c r="U189" s="167"/>
      <c r="V189" s="169"/>
      <c r="W189" s="161" t="s">
        <v>73</v>
      </c>
    </row>
    <row r="190" spans="1:23" s="54" customFormat="1" ht="9.9499999999999993" customHeight="1" x14ac:dyDescent="0.2">
      <c r="A190" s="363"/>
      <c r="B190" s="54">
        <v>3</v>
      </c>
      <c r="C190" s="162"/>
      <c r="D190" s="163"/>
      <c r="E190" s="163"/>
      <c r="F190" s="163"/>
      <c r="G190" s="164"/>
      <c r="H190" s="165"/>
      <c r="J190" s="162"/>
      <c r="K190" s="163"/>
      <c r="L190" s="163"/>
      <c r="M190" s="163"/>
      <c r="N190" s="164"/>
      <c r="O190" s="165"/>
      <c r="Q190" s="166"/>
      <c r="R190" s="167"/>
      <c r="S190" s="167"/>
      <c r="T190" s="167"/>
      <c r="U190" s="167"/>
      <c r="V190" s="169"/>
      <c r="W190" s="161" t="s">
        <v>73</v>
      </c>
    </row>
    <row r="191" spans="1:23" s="54" customFormat="1" ht="9.9499999999999993" customHeight="1" x14ac:dyDescent="0.2">
      <c r="A191" s="363"/>
      <c r="B191" s="54">
        <v>4</v>
      </c>
      <c r="C191" s="162"/>
      <c r="D191" s="163"/>
      <c r="E191" s="163"/>
      <c r="F191" s="163"/>
      <c r="G191" s="164"/>
      <c r="H191" s="165"/>
      <c r="J191" s="162"/>
      <c r="K191" s="163"/>
      <c r="L191" s="163"/>
      <c r="M191" s="163"/>
      <c r="N191" s="164"/>
      <c r="O191" s="165"/>
      <c r="Q191" s="166"/>
      <c r="R191" s="167"/>
      <c r="S191" s="167"/>
      <c r="T191" s="167"/>
      <c r="U191" s="167"/>
      <c r="V191" s="169"/>
      <c r="W191" s="161" t="s">
        <v>73</v>
      </c>
    </row>
    <row r="192" spans="1:23" s="54" customFormat="1" ht="9.9499999999999993" customHeight="1" x14ac:dyDescent="0.2">
      <c r="A192" s="363"/>
      <c r="B192" s="54">
        <v>5</v>
      </c>
      <c r="C192" s="162"/>
      <c r="D192" s="163"/>
      <c r="E192" s="163"/>
      <c r="F192" s="163"/>
      <c r="G192" s="164"/>
      <c r="H192" s="165"/>
      <c r="J192" s="162"/>
      <c r="K192" s="163"/>
      <c r="L192" s="163"/>
      <c r="M192" s="163"/>
      <c r="N192" s="164"/>
      <c r="O192" s="165"/>
      <c r="Q192" s="166"/>
      <c r="R192" s="167"/>
      <c r="S192" s="167"/>
      <c r="T192" s="167"/>
      <c r="U192" s="167"/>
      <c r="V192" s="169"/>
      <c r="W192" s="161" t="s">
        <v>73</v>
      </c>
    </row>
    <row r="193" spans="1:23" s="54" customFormat="1" ht="9.9499999999999993" customHeight="1" x14ac:dyDescent="0.2">
      <c r="A193" s="363"/>
      <c r="B193" s="54">
        <v>6</v>
      </c>
      <c r="C193" s="170"/>
      <c r="D193" s="171"/>
      <c r="E193" s="171"/>
      <c r="F193" s="171"/>
      <c r="G193" s="172"/>
      <c r="H193" s="173"/>
      <c r="J193" s="170"/>
      <c r="K193" s="171"/>
      <c r="L193" s="171"/>
      <c r="M193" s="171"/>
      <c r="N193" s="172"/>
      <c r="O193" s="173"/>
      <c r="Q193" s="166"/>
      <c r="R193" s="167"/>
      <c r="S193" s="167"/>
      <c r="T193" s="167"/>
      <c r="U193" s="167"/>
      <c r="V193" s="169"/>
      <c r="W193" s="161" t="s">
        <v>73</v>
      </c>
    </row>
    <row r="194" spans="1:23" s="54" customFormat="1" ht="12.95" customHeight="1" x14ac:dyDescent="0.2">
      <c r="A194" s="363"/>
      <c r="C194" s="187" t="e">
        <f>#REF!</f>
        <v>#REF!</v>
      </c>
      <c r="D194" s="188">
        <f>'Groupes par animateur'!P$28</f>
        <v>0</v>
      </c>
      <c r="E194" s="189">
        <f>'Groupes par animateur'!P$29</f>
        <v>0</v>
      </c>
      <c r="F194" s="190">
        <f>'Groupes par animateur'!P$26</f>
        <v>0</v>
      </c>
      <c r="G194" s="190"/>
      <c r="H194" s="191"/>
      <c r="J194" s="187" t="e">
        <f>#REF!</f>
        <v>#REF!</v>
      </c>
      <c r="K194" s="188">
        <f>'Groupes par animateur'!Q$28</f>
        <v>0</v>
      </c>
      <c r="L194" s="189">
        <f>'Groupes par animateur'!Q$29</f>
        <v>0</v>
      </c>
      <c r="M194" s="190">
        <f>'Groupes par animateur'!Q$26</f>
        <v>0</v>
      </c>
      <c r="N194" s="190">
        <f>'Groupes par animateur'!Q$27</f>
        <v>0</v>
      </c>
      <c r="O194" s="191"/>
      <c r="Q194" s="146"/>
      <c r="R194" s="147"/>
      <c r="S194" s="147"/>
      <c r="T194" s="147"/>
      <c r="U194" s="147"/>
      <c r="V194" s="148"/>
      <c r="W194" s="161" t="s">
        <v>73</v>
      </c>
    </row>
    <row r="195" spans="1:23" s="54" customFormat="1" ht="9.9499999999999993" customHeight="1" x14ac:dyDescent="0.2">
      <c r="A195" s="363"/>
      <c r="B195" s="54">
        <v>1</v>
      </c>
      <c r="C195" s="162"/>
      <c r="D195" s="163"/>
      <c r="E195" s="163"/>
      <c r="F195" s="163"/>
      <c r="G195" s="164"/>
      <c r="H195" s="165"/>
      <c r="J195" s="162"/>
      <c r="K195" s="163"/>
      <c r="L195" s="163"/>
      <c r="M195" s="163"/>
      <c r="N195" s="164"/>
      <c r="O195" s="165"/>
      <c r="Q195" s="166"/>
      <c r="R195" s="167"/>
      <c r="S195" s="167"/>
      <c r="T195" s="167"/>
      <c r="U195" s="167"/>
      <c r="V195" s="169"/>
      <c r="W195" s="161" t="s">
        <v>73</v>
      </c>
    </row>
    <row r="196" spans="1:23" s="54" customFormat="1" ht="9.9499999999999993" customHeight="1" x14ac:dyDescent="0.2">
      <c r="A196" s="363"/>
      <c r="B196" s="54">
        <v>2</v>
      </c>
      <c r="C196" s="162"/>
      <c r="D196" s="163"/>
      <c r="E196" s="163"/>
      <c r="F196" s="163"/>
      <c r="G196" s="164"/>
      <c r="H196" s="165"/>
      <c r="J196" s="162"/>
      <c r="K196" s="163"/>
      <c r="L196" s="163"/>
      <c r="M196" s="163"/>
      <c r="N196" s="164"/>
      <c r="O196" s="165"/>
      <c r="Q196" s="166"/>
      <c r="R196" s="167"/>
      <c r="S196" s="167"/>
      <c r="T196" s="167"/>
      <c r="U196" s="167"/>
      <c r="V196" s="169"/>
      <c r="W196" s="161" t="s">
        <v>73</v>
      </c>
    </row>
    <row r="197" spans="1:23" s="54" customFormat="1" ht="9.9499999999999993" customHeight="1" x14ac:dyDescent="0.2">
      <c r="A197" s="363"/>
      <c r="B197" s="54">
        <v>3</v>
      </c>
      <c r="C197" s="162"/>
      <c r="D197" s="163"/>
      <c r="E197" s="163"/>
      <c r="F197" s="163"/>
      <c r="G197" s="164"/>
      <c r="H197" s="165"/>
      <c r="J197" s="162"/>
      <c r="K197" s="163"/>
      <c r="L197" s="163"/>
      <c r="M197" s="163"/>
      <c r="N197" s="164"/>
      <c r="O197" s="165"/>
      <c r="Q197" s="166"/>
      <c r="R197" s="167"/>
      <c r="S197" s="167"/>
      <c r="T197" s="167"/>
      <c r="U197" s="167"/>
      <c r="V197" s="169"/>
      <c r="W197" s="161" t="s">
        <v>73</v>
      </c>
    </row>
    <row r="198" spans="1:23" s="54" customFormat="1" ht="9.9499999999999993" customHeight="1" x14ac:dyDescent="0.2">
      <c r="A198" s="363"/>
      <c r="B198" s="54">
        <v>4</v>
      </c>
      <c r="C198" s="162"/>
      <c r="D198" s="163"/>
      <c r="E198" s="163"/>
      <c r="F198" s="163"/>
      <c r="G198" s="164"/>
      <c r="H198" s="165"/>
      <c r="J198" s="162"/>
      <c r="K198" s="163"/>
      <c r="L198" s="163"/>
      <c r="M198" s="163"/>
      <c r="N198" s="164"/>
      <c r="O198" s="165"/>
      <c r="Q198" s="166"/>
      <c r="R198" s="167"/>
      <c r="S198" s="167"/>
      <c r="T198" s="167"/>
      <c r="U198" s="167"/>
      <c r="V198" s="169"/>
      <c r="W198" s="161" t="s">
        <v>73</v>
      </c>
    </row>
    <row r="199" spans="1:23" s="54" customFormat="1" ht="9.9499999999999993" customHeight="1" x14ac:dyDescent="0.2">
      <c r="A199" s="363"/>
      <c r="B199" s="54">
        <v>5</v>
      </c>
      <c r="C199" s="162"/>
      <c r="D199" s="163"/>
      <c r="E199" s="163"/>
      <c r="F199" s="163"/>
      <c r="G199" s="164"/>
      <c r="H199" s="165"/>
      <c r="J199" s="162"/>
      <c r="K199" s="163"/>
      <c r="L199" s="163"/>
      <c r="M199" s="163"/>
      <c r="N199" s="164"/>
      <c r="O199" s="165"/>
      <c r="Q199" s="166"/>
      <c r="R199" s="167"/>
      <c r="S199" s="167"/>
      <c r="T199" s="167"/>
      <c r="U199" s="167"/>
      <c r="V199" s="169"/>
      <c r="W199" s="161" t="s">
        <v>73</v>
      </c>
    </row>
    <row r="200" spans="1:23" s="54" customFormat="1" ht="9.9499999999999993" customHeight="1" x14ac:dyDescent="0.2">
      <c r="A200" s="363"/>
      <c r="B200" s="54">
        <v>6</v>
      </c>
      <c r="C200" s="170"/>
      <c r="D200" s="171"/>
      <c r="E200" s="171"/>
      <c r="F200" s="171"/>
      <c r="G200" s="172"/>
      <c r="H200" s="173"/>
      <c r="J200" s="170"/>
      <c r="K200" s="171"/>
      <c r="L200" s="171"/>
      <c r="M200" s="171"/>
      <c r="N200" s="172"/>
      <c r="O200" s="173"/>
      <c r="Q200" s="166"/>
      <c r="R200" s="167"/>
      <c r="S200" s="167"/>
      <c r="T200" s="167"/>
      <c r="U200" s="167"/>
      <c r="V200" s="169"/>
      <c r="W200" s="161" t="s">
        <v>73</v>
      </c>
    </row>
    <row r="201" spans="1:23" s="54" customFormat="1" ht="12.95" customHeight="1" x14ac:dyDescent="0.2">
      <c r="A201" s="363"/>
      <c r="C201" s="42" t="e">
        <f>#REF!</f>
        <v>#REF!</v>
      </c>
      <c r="D201" s="128" t="e">
        <f>'Groupes par animateur'!#REF!</f>
        <v>#REF!</v>
      </c>
      <c r="E201" s="129" t="e">
        <f>'Groupes par animateur'!#REF!</f>
        <v>#REF!</v>
      </c>
      <c r="F201" s="43" t="e">
        <f>'Groupes par animateur'!#REF!</f>
        <v>#REF!</v>
      </c>
      <c r="G201" s="43"/>
      <c r="H201" s="44"/>
      <c r="J201" s="42" t="e">
        <f>#REF!</f>
        <v>#REF!</v>
      </c>
      <c r="K201" s="128" t="e">
        <f>'Groupes par animateur'!#REF!</f>
        <v>#REF!</v>
      </c>
      <c r="L201" s="129" t="e">
        <f>'Groupes par animateur'!#REF!</f>
        <v>#REF!</v>
      </c>
      <c r="M201" s="43" t="e">
        <f>'Groupes par animateur'!#REF!</f>
        <v>#REF!</v>
      </c>
      <c r="N201" s="43" t="e">
        <f>'Groupes par animateur'!#REF!</f>
        <v>#REF!</v>
      </c>
      <c r="O201" s="44"/>
      <c r="Q201" s="146"/>
      <c r="R201" s="147"/>
      <c r="S201" s="147"/>
      <c r="T201" s="147"/>
      <c r="U201" s="147"/>
      <c r="V201" s="148"/>
      <c r="W201" s="161" t="s">
        <v>73</v>
      </c>
    </row>
    <row r="202" spans="1:23" s="54" customFormat="1" ht="9.9499999999999993" customHeight="1" x14ac:dyDescent="0.2">
      <c r="A202" s="363"/>
      <c r="B202" s="54">
        <v>1</v>
      </c>
      <c r="C202" s="162"/>
      <c r="D202" s="163"/>
      <c r="E202" s="163"/>
      <c r="F202" s="163"/>
      <c r="G202" s="164"/>
      <c r="H202" s="165"/>
      <c r="J202" s="162"/>
      <c r="K202" s="163"/>
      <c r="L202" s="163"/>
      <c r="M202" s="163"/>
      <c r="N202" s="164"/>
      <c r="O202" s="165"/>
      <c r="Q202" s="166"/>
      <c r="R202" s="167"/>
      <c r="S202" s="167"/>
      <c r="T202" s="167"/>
      <c r="U202" s="167"/>
      <c r="V202" s="169"/>
      <c r="W202" s="161" t="s">
        <v>73</v>
      </c>
    </row>
    <row r="203" spans="1:23" s="54" customFormat="1" ht="9.9499999999999993" customHeight="1" x14ac:dyDescent="0.2">
      <c r="A203" s="363"/>
      <c r="B203" s="54">
        <v>2</v>
      </c>
      <c r="C203" s="162"/>
      <c r="D203" s="163"/>
      <c r="E203" s="163"/>
      <c r="F203" s="163"/>
      <c r="G203" s="164"/>
      <c r="H203" s="165"/>
      <c r="J203" s="162"/>
      <c r="K203" s="163"/>
      <c r="L203" s="163"/>
      <c r="M203" s="163"/>
      <c r="N203" s="164"/>
      <c r="O203" s="165"/>
      <c r="Q203" s="166"/>
      <c r="R203" s="167"/>
      <c r="S203" s="167"/>
      <c r="T203" s="167"/>
      <c r="U203" s="167"/>
      <c r="V203" s="169"/>
      <c r="W203" s="161" t="s">
        <v>73</v>
      </c>
    </row>
    <row r="204" spans="1:23" s="54" customFormat="1" ht="9.9499999999999993" customHeight="1" x14ac:dyDescent="0.2">
      <c r="A204" s="363"/>
      <c r="B204" s="54">
        <v>3</v>
      </c>
      <c r="C204" s="162"/>
      <c r="D204" s="163"/>
      <c r="E204" s="163"/>
      <c r="F204" s="163"/>
      <c r="G204" s="164"/>
      <c r="H204" s="165"/>
      <c r="J204" s="162"/>
      <c r="K204" s="163"/>
      <c r="L204" s="163"/>
      <c r="M204" s="163"/>
      <c r="N204" s="164"/>
      <c r="O204" s="165"/>
      <c r="Q204" s="166"/>
      <c r="R204" s="167"/>
      <c r="S204" s="167"/>
      <c r="T204" s="167"/>
      <c r="U204" s="167"/>
      <c r="V204" s="169"/>
      <c r="W204" s="161" t="s">
        <v>73</v>
      </c>
    </row>
    <row r="205" spans="1:23" s="54" customFormat="1" ht="9.9499999999999993" customHeight="1" x14ac:dyDescent="0.2">
      <c r="A205" s="363"/>
      <c r="B205" s="54">
        <v>4</v>
      </c>
      <c r="C205" s="162"/>
      <c r="D205" s="163"/>
      <c r="E205" s="163"/>
      <c r="F205" s="163"/>
      <c r="G205" s="164"/>
      <c r="H205" s="165"/>
      <c r="J205" s="162"/>
      <c r="K205" s="163"/>
      <c r="L205" s="163"/>
      <c r="M205" s="163"/>
      <c r="N205" s="164"/>
      <c r="O205" s="165"/>
      <c r="Q205" s="166"/>
      <c r="R205" s="167"/>
      <c r="S205" s="167"/>
      <c r="T205" s="167"/>
      <c r="U205" s="167"/>
      <c r="V205" s="169"/>
      <c r="W205" s="161" t="s">
        <v>73</v>
      </c>
    </row>
    <row r="206" spans="1:23" s="54" customFormat="1" ht="9.9499999999999993" customHeight="1" x14ac:dyDescent="0.2">
      <c r="A206" s="363"/>
      <c r="B206" s="54">
        <v>5</v>
      </c>
      <c r="C206" s="162"/>
      <c r="D206" s="163"/>
      <c r="E206" s="163"/>
      <c r="F206" s="163"/>
      <c r="G206" s="164"/>
      <c r="H206" s="165"/>
      <c r="J206" s="162"/>
      <c r="K206" s="163"/>
      <c r="L206" s="163"/>
      <c r="M206" s="163"/>
      <c r="N206" s="164"/>
      <c r="O206" s="165"/>
      <c r="Q206" s="166"/>
      <c r="R206" s="167"/>
      <c r="S206" s="167"/>
      <c r="T206" s="167"/>
      <c r="U206" s="167"/>
      <c r="V206" s="169"/>
      <c r="W206" s="161" t="s">
        <v>73</v>
      </c>
    </row>
    <row r="207" spans="1:23" s="54" customFormat="1" ht="9.9499999999999993" customHeight="1" x14ac:dyDescent="0.2">
      <c r="A207" s="363"/>
      <c r="B207" s="54">
        <v>6</v>
      </c>
      <c r="C207" s="170"/>
      <c r="D207" s="171"/>
      <c r="E207" s="171"/>
      <c r="F207" s="171"/>
      <c r="G207" s="172"/>
      <c r="H207" s="173"/>
      <c r="J207" s="170"/>
      <c r="K207" s="171"/>
      <c r="L207" s="171"/>
      <c r="M207" s="171"/>
      <c r="N207" s="172"/>
      <c r="O207" s="173"/>
      <c r="Q207" s="166"/>
      <c r="R207" s="167"/>
      <c r="S207" s="167"/>
      <c r="T207" s="167"/>
      <c r="U207" s="167"/>
      <c r="V207" s="169"/>
      <c r="W207" s="161" t="s">
        <v>73</v>
      </c>
    </row>
    <row r="208" spans="1:23" s="54" customFormat="1" ht="12.95" customHeight="1" x14ac:dyDescent="0.2">
      <c r="A208" s="363"/>
      <c r="C208" s="45" t="e">
        <f>#REF!</f>
        <v>#REF!</v>
      </c>
      <c r="D208" s="130" t="e">
        <f>'Groupes par animateur'!#REF!</f>
        <v>#REF!</v>
      </c>
      <c r="E208" s="131" t="e">
        <f>'Groupes par animateur'!#REF!</f>
        <v>#REF!</v>
      </c>
      <c r="F208" s="46" t="e">
        <f>'Groupes par animateur'!#REF!</f>
        <v>#REF!</v>
      </c>
      <c r="G208" s="46"/>
      <c r="H208" s="47"/>
      <c r="J208" s="45" t="e">
        <f>#REF!</f>
        <v>#REF!</v>
      </c>
      <c r="K208" s="130" t="e">
        <f>'Groupes par animateur'!#REF!</f>
        <v>#REF!</v>
      </c>
      <c r="L208" s="131" t="e">
        <f>'Groupes par animateur'!#REF!</f>
        <v>#REF!</v>
      </c>
      <c r="M208" s="46" t="e">
        <f>'Groupes par animateur'!#REF!</f>
        <v>#REF!</v>
      </c>
      <c r="N208" s="46" t="e">
        <f>'Groupes par animateur'!#REF!</f>
        <v>#REF!</v>
      </c>
      <c r="O208" s="47"/>
      <c r="Q208" s="146"/>
      <c r="R208" s="147"/>
      <c r="S208" s="147"/>
      <c r="T208" s="147"/>
      <c r="U208" s="147"/>
      <c r="V208" s="148"/>
      <c r="W208" s="161" t="s">
        <v>73</v>
      </c>
    </row>
    <row r="209" spans="1:23" s="54" customFormat="1" ht="9.9499999999999993" customHeight="1" x14ac:dyDescent="0.2">
      <c r="A209" s="363"/>
      <c r="B209" s="54">
        <v>1</v>
      </c>
      <c r="C209" s="162"/>
      <c r="D209" s="163"/>
      <c r="E209" s="163"/>
      <c r="F209" s="163"/>
      <c r="G209" s="164"/>
      <c r="H209" s="165"/>
      <c r="J209" s="162"/>
      <c r="K209" s="163"/>
      <c r="L209" s="163"/>
      <c r="M209" s="163"/>
      <c r="N209" s="164"/>
      <c r="O209" s="165"/>
      <c r="Q209" s="166"/>
      <c r="R209" s="167"/>
      <c r="S209" s="167"/>
      <c r="T209" s="167"/>
      <c r="U209" s="167"/>
      <c r="V209" s="169"/>
      <c r="W209" s="161" t="s">
        <v>73</v>
      </c>
    </row>
    <row r="210" spans="1:23" s="54" customFormat="1" ht="9.9499999999999993" customHeight="1" x14ac:dyDescent="0.2">
      <c r="A210" s="363"/>
      <c r="B210" s="54">
        <v>2</v>
      </c>
      <c r="C210" s="162"/>
      <c r="D210" s="163"/>
      <c r="E210" s="163"/>
      <c r="F210" s="163"/>
      <c r="G210" s="164"/>
      <c r="H210" s="165"/>
      <c r="J210" s="162"/>
      <c r="K210" s="163"/>
      <c r="L210" s="163"/>
      <c r="M210" s="163"/>
      <c r="N210" s="164"/>
      <c r="O210" s="165"/>
      <c r="Q210" s="166"/>
      <c r="R210" s="167"/>
      <c r="S210" s="167"/>
      <c r="T210" s="167"/>
      <c r="U210" s="167"/>
      <c r="V210" s="169"/>
      <c r="W210" s="161" t="s">
        <v>73</v>
      </c>
    </row>
    <row r="211" spans="1:23" s="54" customFormat="1" ht="9.9499999999999993" customHeight="1" x14ac:dyDescent="0.2">
      <c r="A211" s="363"/>
      <c r="B211" s="54">
        <v>3</v>
      </c>
      <c r="C211" s="162"/>
      <c r="D211" s="163"/>
      <c r="E211" s="163"/>
      <c r="F211" s="163"/>
      <c r="G211" s="164"/>
      <c r="H211" s="165"/>
      <c r="J211" s="162"/>
      <c r="K211" s="163"/>
      <c r="L211" s="163"/>
      <c r="M211" s="163"/>
      <c r="N211" s="164"/>
      <c r="O211" s="165"/>
      <c r="Q211" s="166"/>
      <c r="R211" s="167"/>
      <c r="S211" s="167"/>
      <c r="T211" s="167"/>
      <c r="U211" s="167"/>
      <c r="V211" s="169"/>
      <c r="W211" s="161" t="s">
        <v>73</v>
      </c>
    </row>
    <row r="212" spans="1:23" s="54" customFormat="1" ht="9.9499999999999993" customHeight="1" x14ac:dyDescent="0.2">
      <c r="A212" s="363"/>
      <c r="B212" s="54">
        <v>4</v>
      </c>
      <c r="C212" s="162"/>
      <c r="D212" s="163"/>
      <c r="E212" s="163"/>
      <c r="F212" s="163"/>
      <c r="G212" s="164"/>
      <c r="H212" s="165"/>
      <c r="J212" s="162"/>
      <c r="K212" s="163"/>
      <c r="L212" s="163"/>
      <c r="M212" s="163"/>
      <c r="N212" s="164"/>
      <c r="O212" s="165"/>
      <c r="Q212" s="166"/>
      <c r="R212" s="167"/>
      <c r="S212" s="167"/>
      <c r="T212" s="167"/>
      <c r="U212" s="167"/>
      <c r="V212" s="169"/>
      <c r="W212" s="161" t="s">
        <v>73</v>
      </c>
    </row>
    <row r="213" spans="1:23" s="54" customFormat="1" ht="9.9499999999999993" customHeight="1" x14ac:dyDescent="0.2">
      <c r="A213" s="363"/>
      <c r="B213" s="54">
        <v>5</v>
      </c>
      <c r="C213" s="162"/>
      <c r="D213" s="163"/>
      <c r="E213" s="163"/>
      <c r="F213" s="163"/>
      <c r="G213" s="164"/>
      <c r="H213" s="165"/>
      <c r="J213" s="162"/>
      <c r="K213" s="163"/>
      <c r="L213" s="163"/>
      <c r="M213" s="163"/>
      <c r="N213" s="164"/>
      <c r="O213" s="165"/>
      <c r="Q213" s="166"/>
      <c r="R213" s="167"/>
      <c r="S213" s="167"/>
      <c r="T213" s="167"/>
      <c r="U213" s="167"/>
      <c r="V213" s="169"/>
      <c r="W213" s="161" t="s">
        <v>73</v>
      </c>
    </row>
    <row r="214" spans="1:23" s="54" customFormat="1" ht="9.9499999999999993" customHeight="1" x14ac:dyDescent="0.2">
      <c r="A214" s="363"/>
      <c r="B214" s="54">
        <v>6</v>
      </c>
      <c r="C214" s="170"/>
      <c r="D214" s="171"/>
      <c r="E214" s="171"/>
      <c r="F214" s="171"/>
      <c r="G214" s="172"/>
      <c r="H214" s="173"/>
      <c r="J214" s="170"/>
      <c r="K214" s="171"/>
      <c r="L214" s="171"/>
      <c r="M214" s="171"/>
      <c r="N214" s="172"/>
      <c r="O214" s="173"/>
      <c r="Q214" s="166"/>
      <c r="R214" s="167"/>
      <c r="S214" s="167"/>
      <c r="T214" s="167"/>
      <c r="U214" s="167"/>
      <c r="V214" s="169"/>
      <c r="W214" s="161" t="s">
        <v>73</v>
      </c>
    </row>
    <row r="215" spans="1:23" s="54" customFormat="1" ht="12.95" customHeight="1" x14ac:dyDescent="0.2">
      <c r="A215" s="363"/>
      <c r="C215" s="48" t="e">
        <f>#REF!</f>
        <v>#REF!</v>
      </c>
      <c r="D215" s="132" t="e">
        <f>'Groupes par animateur'!#REF!</f>
        <v>#REF!</v>
      </c>
      <c r="E215" s="133" t="e">
        <f>'Groupes par animateur'!#REF!</f>
        <v>#REF!</v>
      </c>
      <c r="F215" s="49" t="e">
        <f>'Groupes par animateur'!#REF!</f>
        <v>#REF!</v>
      </c>
      <c r="G215" s="49"/>
      <c r="H215" s="50"/>
      <c r="J215" s="48" t="e">
        <f>#REF!</f>
        <v>#REF!</v>
      </c>
      <c r="K215" s="132" t="e">
        <f>'Groupes par animateur'!#REF!</f>
        <v>#REF!</v>
      </c>
      <c r="L215" s="133" t="e">
        <f>'Groupes par animateur'!#REF!</f>
        <v>#REF!</v>
      </c>
      <c r="M215" s="49" t="e">
        <f>'Groupes par animateur'!#REF!</f>
        <v>#REF!</v>
      </c>
      <c r="N215" s="49" t="e">
        <f>'Groupes par animateur'!#REF!</f>
        <v>#REF!</v>
      </c>
      <c r="O215" s="50"/>
      <c r="Q215" s="146"/>
      <c r="R215" s="147"/>
      <c r="S215" s="147"/>
      <c r="T215" s="147"/>
      <c r="U215" s="147"/>
      <c r="V215" s="148"/>
      <c r="W215" s="161" t="s">
        <v>73</v>
      </c>
    </row>
    <row r="216" spans="1:23" s="54" customFormat="1" ht="9.9499999999999993" customHeight="1" x14ac:dyDescent="0.2">
      <c r="A216" s="363"/>
      <c r="B216" s="54">
        <v>1</v>
      </c>
      <c r="C216" s="162"/>
      <c r="D216" s="163"/>
      <c r="E216" s="163"/>
      <c r="F216" s="163"/>
      <c r="G216" s="164"/>
      <c r="H216" s="165"/>
      <c r="J216" s="162"/>
      <c r="K216" s="163"/>
      <c r="L216" s="163"/>
      <c r="M216" s="163"/>
      <c r="N216" s="164"/>
      <c r="O216" s="165"/>
      <c r="Q216" s="166"/>
      <c r="R216" s="167"/>
      <c r="S216" s="167"/>
      <c r="T216" s="167"/>
      <c r="U216" s="167"/>
      <c r="V216" s="169"/>
      <c r="W216" s="161" t="s">
        <v>73</v>
      </c>
    </row>
    <row r="217" spans="1:23" s="54" customFormat="1" ht="9.9499999999999993" customHeight="1" x14ac:dyDescent="0.2">
      <c r="A217" s="363"/>
      <c r="B217" s="54">
        <v>2</v>
      </c>
      <c r="C217" s="162"/>
      <c r="D217" s="163"/>
      <c r="E217" s="163"/>
      <c r="F217" s="163"/>
      <c r="G217" s="164"/>
      <c r="H217" s="165"/>
      <c r="J217" s="162"/>
      <c r="K217" s="163"/>
      <c r="L217" s="163"/>
      <c r="M217" s="163"/>
      <c r="N217" s="164"/>
      <c r="O217" s="165"/>
      <c r="Q217" s="166"/>
      <c r="R217" s="167"/>
      <c r="S217" s="167"/>
      <c r="T217" s="167"/>
      <c r="U217" s="167"/>
      <c r="V217" s="169"/>
      <c r="W217" s="161" t="s">
        <v>73</v>
      </c>
    </row>
    <row r="218" spans="1:23" s="54" customFormat="1" ht="9.9499999999999993" customHeight="1" x14ac:dyDescent="0.2">
      <c r="A218" s="363"/>
      <c r="B218" s="54">
        <v>3</v>
      </c>
      <c r="C218" s="162"/>
      <c r="D218" s="163"/>
      <c r="E218" s="163"/>
      <c r="F218" s="163"/>
      <c r="G218" s="164"/>
      <c r="H218" s="165"/>
      <c r="J218" s="162"/>
      <c r="K218" s="163"/>
      <c r="L218" s="163"/>
      <c r="M218" s="163"/>
      <c r="N218" s="164"/>
      <c r="O218" s="165"/>
      <c r="Q218" s="166"/>
      <c r="R218" s="167"/>
      <c r="S218" s="167"/>
      <c r="T218" s="167"/>
      <c r="U218" s="167"/>
      <c r="V218" s="169"/>
      <c r="W218" s="161" t="s">
        <v>73</v>
      </c>
    </row>
    <row r="219" spans="1:23" s="54" customFormat="1" ht="9.9499999999999993" customHeight="1" x14ac:dyDescent="0.2">
      <c r="A219" s="363"/>
      <c r="B219" s="54">
        <v>4</v>
      </c>
      <c r="C219" s="162"/>
      <c r="D219" s="163"/>
      <c r="E219" s="163"/>
      <c r="F219" s="163"/>
      <c r="G219" s="164"/>
      <c r="H219" s="165"/>
      <c r="J219" s="162"/>
      <c r="K219" s="163"/>
      <c r="L219" s="163"/>
      <c r="M219" s="163"/>
      <c r="N219" s="164"/>
      <c r="O219" s="165"/>
      <c r="Q219" s="166"/>
      <c r="R219" s="167"/>
      <c r="S219" s="167"/>
      <c r="T219" s="167"/>
      <c r="U219" s="167"/>
      <c r="V219" s="169"/>
      <c r="W219" s="161" t="s">
        <v>73</v>
      </c>
    </row>
    <row r="220" spans="1:23" s="54" customFormat="1" ht="9.9499999999999993" customHeight="1" x14ac:dyDescent="0.2">
      <c r="A220" s="363"/>
      <c r="B220" s="54">
        <v>5</v>
      </c>
      <c r="C220" s="162"/>
      <c r="D220" s="163"/>
      <c r="E220" s="163"/>
      <c r="F220" s="163"/>
      <c r="G220" s="164"/>
      <c r="H220" s="165"/>
      <c r="J220" s="162"/>
      <c r="K220" s="163"/>
      <c r="L220" s="163"/>
      <c r="M220" s="163"/>
      <c r="N220" s="164"/>
      <c r="O220" s="165"/>
      <c r="Q220" s="166"/>
      <c r="R220" s="167"/>
      <c r="S220" s="167"/>
      <c r="T220" s="167"/>
      <c r="U220" s="167"/>
      <c r="V220" s="169"/>
      <c r="W220" s="161" t="s">
        <v>73</v>
      </c>
    </row>
    <row r="221" spans="1:23" s="54" customFormat="1" ht="9.9499999999999993" customHeight="1" x14ac:dyDescent="0.2">
      <c r="A221" s="363"/>
      <c r="B221" s="54">
        <v>6</v>
      </c>
      <c r="C221" s="170"/>
      <c r="D221" s="171"/>
      <c r="E221" s="171"/>
      <c r="F221" s="171"/>
      <c r="G221" s="172"/>
      <c r="H221" s="173"/>
      <c r="J221" s="170"/>
      <c r="K221" s="171"/>
      <c r="L221" s="171"/>
      <c r="M221" s="171"/>
      <c r="N221" s="172"/>
      <c r="O221" s="173"/>
      <c r="Q221" s="166"/>
      <c r="R221" s="167"/>
      <c r="S221" s="167"/>
      <c r="T221" s="167"/>
      <c r="U221" s="167"/>
      <c r="V221" s="169"/>
      <c r="W221" s="161" t="s">
        <v>73</v>
      </c>
    </row>
    <row r="222" spans="1:23" s="54" customFormat="1" ht="12.95" customHeight="1" x14ac:dyDescent="0.2">
      <c r="A222" s="363"/>
      <c r="C222" s="51" t="e">
        <f>#REF!</f>
        <v>#REF!</v>
      </c>
      <c r="D222" s="134" t="e">
        <f>'Groupes par animateur'!#REF!</f>
        <v>#REF!</v>
      </c>
      <c r="E222" s="135" t="e">
        <f>'Groupes par animateur'!#REF!</f>
        <v>#REF!</v>
      </c>
      <c r="F222" s="52" t="e">
        <f>'Groupes par animateur'!#REF!</f>
        <v>#REF!</v>
      </c>
      <c r="G222" s="52"/>
      <c r="H222" s="53"/>
      <c r="J222" s="51" t="e">
        <f>#REF!</f>
        <v>#REF!</v>
      </c>
      <c r="K222" s="134" t="e">
        <f>'Groupes par animateur'!#REF!</f>
        <v>#REF!</v>
      </c>
      <c r="L222" s="135" t="e">
        <f>'Groupes par animateur'!#REF!</f>
        <v>#REF!</v>
      </c>
      <c r="M222" s="52" t="e">
        <f>'Groupes par animateur'!#REF!</f>
        <v>#REF!</v>
      </c>
      <c r="N222" s="52" t="e">
        <f>'Groupes par animateur'!#REF!</f>
        <v>#REF!</v>
      </c>
      <c r="O222" s="53"/>
      <c r="Q222" s="146"/>
      <c r="R222" s="147"/>
      <c r="S222" s="147"/>
      <c r="T222" s="147"/>
      <c r="U222" s="147"/>
      <c r="V222" s="148"/>
      <c r="W222" s="161" t="s">
        <v>73</v>
      </c>
    </row>
    <row r="223" spans="1:23" s="54" customFormat="1" ht="9.9499999999999993" customHeight="1" x14ac:dyDescent="0.2">
      <c r="A223" s="363"/>
      <c r="B223" s="54">
        <v>1</v>
      </c>
      <c r="C223" s="162"/>
      <c r="D223" s="163"/>
      <c r="E223" s="163"/>
      <c r="F223" s="163"/>
      <c r="G223" s="164"/>
      <c r="H223" s="165"/>
      <c r="J223" s="162"/>
      <c r="K223" s="163"/>
      <c r="L223" s="163"/>
      <c r="M223" s="163"/>
      <c r="N223" s="164"/>
      <c r="O223" s="165"/>
      <c r="Q223" s="166"/>
      <c r="R223" s="167"/>
      <c r="S223" s="167"/>
      <c r="T223" s="167"/>
      <c r="U223" s="167"/>
      <c r="V223" s="169"/>
      <c r="W223" s="161" t="s">
        <v>73</v>
      </c>
    </row>
    <row r="224" spans="1:23" s="54" customFormat="1" ht="9.9499999999999993" customHeight="1" x14ac:dyDescent="0.2">
      <c r="A224" s="363"/>
      <c r="B224" s="54">
        <v>2</v>
      </c>
      <c r="C224" s="162"/>
      <c r="D224" s="163"/>
      <c r="E224" s="163"/>
      <c r="F224" s="163"/>
      <c r="G224" s="164"/>
      <c r="H224" s="165"/>
      <c r="J224" s="162"/>
      <c r="K224" s="163"/>
      <c r="L224" s="163"/>
      <c r="M224" s="163"/>
      <c r="N224" s="164"/>
      <c r="O224" s="165"/>
      <c r="Q224" s="166"/>
      <c r="R224" s="167"/>
      <c r="S224" s="167"/>
      <c r="T224" s="167"/>
      <c r="U224" s="167"/>
      <c r="V224" s="169"/>
      <c r="W224" s="161" t="s">
        <v>73</v>
      </c>
    </row>
    <row r="225" spans="1:23" s="54" customFormat="1" ht="9.9499999999999993" customHeight="1" x14ac:dyDescent="0.2">
      <c r="A225" s="363"/>
      <c r="B225" s="54">
        <v>3</v>
      </c>
      <c r="C225" s="162"/>
      <c r="D225" s="163"/>
      <c r="E225" s="163"/>
      <c r="F225" s="163"/>
      <c r="G225" s="164"/>
      <c r="H225" s="165"/>
      <c r="J225" s="162"/>
      <c r="K225" s="163"/>
      <c r="L225" s="163"/>
      <c r="M225" s="163"/>
      <c r="N225" s="164"/>
      <c r="O225" s="165"/>
      <c r="Q225" s="166"/>
      <c r="R225" s="167"/>
      <c r="S225" s="167"/>
      <c r="T225" s="167"/>
      <c r="U225" s="167"/>
      <c r="V225" s="169"/>
      <c r="W225" s="161" t="s">
        <v>73</v>
      </c>
    </row>
    <row r="226" spans="1:23" s="54" customFormat="1" ht="9.9499999999999993" customHeight="1" x14ac:dyDescent="0.2">
      <c r="A226" s="363"/>
      <c r="B226" s="54">
        <v>4</v>
      </c>
      <c r="C226" s="162"/>
      <c r="D226" s="163"/>
      <c r="E226" s="163"/>
      <c r="F226" s="163"/>
      <c r="G226" s="164"/>
      <c r="H226" s="165"/>
      <c r="J226" s="162"/>
      <c r="K226" s="163"/>
      <c r="L226" s="163"/>
      <c r="M226" s="163"/>
      <c r="N226" s="164"/>
      <c r="O226" s="165"/>
      <c r="Q226" s="166"/>
      <c r="R226" s="167"/>
      <c r="S226" s="167"/>
      <c r="T226" s="167"/>
      <c r="U226" s="167"/>
      <c r="V226" s="169"/>
      <c r="W226" s="161" t="s">
        <v>73</v>
      </c>
    </row>
    <row r="227" spans="1:23" s="54" customFormat="1" ht="9.9499999999999993" customHeight="1" x14ac:dyDescent="0.2">
      <c r="A227" s="363"/>
      <c r="B227" s="54">
        <v>5</v>
      </c>
      <c r="C227" s="162"/>
      <c r="D227" s="163"/>
      <c r="E227" s="163"/>
      <c r="F227" s="163"/>
      <c r="G227" s="164"/>
      <c r="H227" s="165"/>
      <c r="J227" s="162"/>
      <c r="K227" s="163"/>
      <c r="L227" s="163"/>
      <c r="M227" s="163"/>
      <c r="N227" s="164"/>
      <c r="O227" s="165"/>
      <c r="Q227" s="166"/>
      <c r="R227" s="167"/>
      <c r="S227" s="167"/>
      <c r="T227" s="167"/>
      <c r="U227" s="167"/>
      <c r="V227" s="169"/>
      <c r="W227" s="161" t="s">
        <v>73</v>
      </c>
    </row>
    <row r="228" spans="1:23" s="54" customFormat="1" ht="9.9499999999999993" customHeight="1" x14ac:dyDescent="0.2">
      <c r="A228" s="363"/>
      <c r="B228" s="54">
        <v>6</v>
      </c>
      <c r="C228" s="170"/>
      <c r="D228" s="171"/>
      <c r="E228" s="171"/>
      <c r="F228" s="171"/>
      <c r="G228" s="172"/>
      <c r="H228" s="173"/>
      <c r="J228" s="170"/>
      <c r="K228" s="171"/>
      <c r="L228" s="171"/>
      <c r="M228" s="171"/>
      <c r="N228" s="172"/>
      <c r="O228" s="173"/>
      <c r="Q228" s="166"/>
      <c r="R228" s="167"/>
      <c r="S228" s="167"/>
      <c r="T228" s="167"/>
      <c r="U228" s="167"/>
      <c r="V228" s="169"/>
      <c r="W228" s="161" t="s">
        <v>73</v>
      </c>
    </row>
    <row r="229" spans="1:23" s="54" customFormat="1" ht="12.95" customHeight="1" x14ac:dyDescent="0.2">
      <c r="A229" s="363"/>
      <c r="C229" s="136" t="e">
        <f>#REF!</f>
        <v>#REF!</v>
      </c>
      <c r="D229" s="137" t="e">
        <f>'Groupes par animateur'!#REF!</f>
        <v>#REF!</v>
      </c>
      <c r="E229" s="138" t="e">
        <f>'Groupes par animateur'!#REF!</f>
        <v>#REF!</v>
      </c>
      <c r="F229" s="139" t="e">
        <f>'Groupes par animateur'!#REF!</f>
        <v>#REF!</v>
      </c>
      <c r="G229" s="139"/>
      <c r="H229" s="140"/>
      <c r="J229" s="136" t="e">
        <f>#REF!</f>
        <v>#REF!</v>
      </c>
      <c r="K229" s="137" t="e">
        <f>'Groupes par animateur'!#REF!</f>
        <v>#REF!</v>
      </c>
      <c r="L229" s="138" t="e">
        <f>'Groupes par animateur'!#REF!</f>
        <v>#REF!</v>
      </c>
      <c r="M229" s="139" t="e">
        <f>'Groupes par animateur'!#REF!</f>
        <v>#REF!</v>
      </c>
      <c r="N229" s="139" t="e">
        <f>'Groupes par animateur'!#REF!</f>
        <v>#REF!</v>
      </c>
      <c r="O229" s="140"/>
      <c r="Q229" s="146"/>
      <c r="R229" s="147"/>
      <c r="S229" s="147"/>
      <c r="T229" s="147"/>
      <c r="U229" s="147"/>
      <c r="V229" s="148"/>
      <c r="W229" s="161" t="s">
        <v>73</v>
      </c>
    </row>
    <row r="230" spans="1:23" s="54" customFormat="1" ht="9.9499999999999993" customHeight="1" x14ac:dyDescent="0.2">
      <c r="A230" s="363"/>
      <c r="B230" s="54">
        <v>1</v>
      </c>
      <c r="C230" s="162"/>
      <c r="D230" s="163"/>
      <c r="E230" s="163"/>
      <c r="F230" s="163"/>
      <c r="G230" s="164"/>
      <c r="H230" s="165"/>
      <c r="J230" s="162"/>
      <c r="K230" s="163"/>
      <c r="L230" s="163"/>
      <c r="M230" s="163"/>
      <c r="N230" s="164"/>
      <c r="O230" s="165"/>
      <c r="Q230" s="166"/>
      <c r="R230" s="167"/>
      <c r="S230" s="167"/>
      <c r="T230" s="167"/>
      <c r="U230" s="167"/>
      <c r="V230" s="169"/>
      <c r="W230" s="161" t="s">
        <v>73</v>
      </c>
    </row>
    <row r="231" spans="1:23" s="54" customFormat="1" ht="9.9499999999999993" customHeight="1" x14ac:dyDescent="0.2">
      <c r="A231" s="363"/>
      <c r="B231" s="54">
        <v>2</v>
      </c>
      <c r="C231" s="162"/>
      <c r="D231" s="163"/>
      <c r="E231" s="163"/>
      <c r="F231" s="163"/>
      <c r="G231" s="164"/>
      <c r="H231" s="165"/>
      <c r="J231" s="162"/>
      <c r="K231" s="163"/>
      <c r="L231" s="163"/>
      <c r="M231" s="163"/>
      <c r="N231" s="164"/>
      <c r="O231" s="165"/>
      <c r="Q231" s="166"/>
      <c r="R231" s="167"/>
      <c r="S231" s="167"/>
      <c r="T231" s="167"/>
      <c r="U231" s="167"/>
      <c r="V231" s="169"/>
      <c r="W231" s="161" t="s">
        <v>73</v>
      </c>
    </row>
    <row r="232" spans="1:23" s="54" customFormat="1" ht="9.9499999999999993" customHeight="1" x14ac:dyDescent="0.2">
      <c r="A232" s="363"/>
      <c r="B232" s="54">
        <v>3</v>
      </c>
      <c r="C232" s="162"/>
      <c r="D232" s="163"/>
      <c r="E232" s="163"/>
      <c r="F232" s="163"/>
      <c r="G232" s="164"/>
      <c r="H232" s="165"/>
      <c r="J232" s="162"/>
      <c r="K232" s="163"/>
      <c r="L232" s="163"/>
      <c r="M232" s="163"/>
      <c r="N232" s="164"/>
      <c r="O232" s="165"/>
      <c r="Q232" s="166"/>
      <c r="R232" s="167"/>
      <c r="S232" s="167"/>
      <c r="T232" s="167"/>
      <c r="U232" s="167"/>
      <c r="V232" s="169"/>
      <c r="W232" s="161" t="s">
        <v>73</v>
      </c>
    </row>
    <row r="233" spans="1:23" s="54" customFormat="1" ht="9.9499999999999993" customHeight="1" x14ac:dyDescent="0.2">
      <c r="A233" s="363"/>
      <c r="B233" s="54">
        <v>4</v>
      </c>
      <c r="C233" s="162"/>
      <c r="D233" s="163"/>
      <c r="E233" s="163"/>
      <c r="F233" s="163"/>
      <c r="G233" s="164"/>
      <c r="H233" s="165"/>
      <c r="J233" s="162"/>
      <c r="K233" s="163"/>
      <c r="L233" s="163"/>
      <c r="M233" s="163"/>
      <c r="N233" s="164"/>
      <c r="O233" s="165"/>
      <c r="Q233" s="166"/>
      <c r="R233" s="167"/>
      <c r="S233" s="167"/>
      <c r="T233" s="167"/>
      <c r="U233" s="167"/>
      <c r="V233" s="169"/>
      <c r="W233" s="161" t="s">
        <v>73</v>
      </c>
    </row>
    <row r="234" spans="1:23" s="54" customFormat="1" ht="9.9499999999999993" customHeight="1" x14ac:dyDescent="0.2">
      <c r="A234" s="363"/>
      <c r="B234" s="54">
        <v>5</v>
      </c>
      <c r="C234" s="162"/>
      <c r="D234" s="163"/>
      <c r="E234" s="163"/>
      <c r="F234" s="163"/>
      <c r="G234" s="164"/>
      <c r="H234" s="165"/>
      <c r="J234" s="162"/>
      <c r="K234" s="163"/>
      <c r="L234" s="163"/>
      <c r="M234" s="163"/>
      <c r="N234" s="164"/>
      <c r="O234" s="165"/>
      <c r="Q234" s="166"/>
      <c r="R234" s="167"/>
      <c r="S234" s="167"/>
      <c r="T234" s="167"/>
      <c r="U234" s="167"/>
      <c r="V234" s="169"/>
      <c r="W234" s="161" t="s">
        <v>73</v>
      </c>
    </row>
    <row r="235" spans="1:23" s="54" customFormat="1" ht="9.9499999999999993" customHeight="1" x14ac:dyDescent="0.2">
      <c r="A235" s="363"/>
      <c r="B235" s="54">
        <v>6</v>
      </c>
      <c r="C235" s="170"/>
      <c r="D235" s="171"/>
      <c r="E235" s="171"/>
      <c r="F235" s="171"/>
      <c r="G235" s="172"/>
      <c r="H235" s="173"/>
      <c r="J235" s="170"/>
      <c r="K235" s="171"/>
      <c r="L235" s="171"/>
      <c r="M235" s="171"/>
      <c r="N235" s="172"/>
      <c r="O235" s="173"/>
      <c r="Q235" s="166"/>
      <c r="R235" s="167"/>
      <c r="S235" s="167"/>
      <c r="T235" s="167"/>
      <c r="U235" s="167"/>
      <c r="V235" s="169"/>
      <c r="W235" s="161" t="s">
        <v>73</v>
      </c>
    </row>
    <row r="236" spans="1:23" s="54" customFormat="1" ht="12.95" customHeight="1" x14ac:dyDescent="0.2">
      <c r="A236" s="363"/>
      <c r="C236" s="55" t="e">
        <f>#REF!</f>
        <v>#REF!</v>
      </c>
      <c r="D236" s="141" t="e">
        <f>'Groupes par animateur'!#REF!</f>
        <v>#REF!</v>
      </c>
      <c r="E236" s="142" t="e">
        <f>'Groupes par animateur'!#REF!</f>
        <v>#REF!</v>
      </c>
      <c r="F236" s="56" t="e">
        <f>'Groupes par animateur'!#REF!</f>
        <v>#REF!</v>
      </c>
      <c r="G236" s="56"/>
      <c r="H236" s="57"/>
      <c r="J236" s="55" t="e">
        <f>#REF!</f>
        <v>#REF!</v>
      </c>
      <c r="K236" s="141" t="e">
        <f>'Groupes par animateur'!#REF!</f>
        <v>#REF!</v>
      </c>
      <c r="L236" s="142" t="e">
        <f>'Groupes par animateur'!#REF!</f>
        <v>#REF!</v>
      </c>
      <c r="M236" s="56" t="e">
        <f>'Groupes par animateur'!#REF!</f>
        <v>#REF!</v>
      </c>
      <c r="N236" s="56"/>
      <c r="O236" s="57"/>
      <c r="Q236" s="146"/>
      <c r="R236" s="147"/>
      <c r="S236" s="147"/>
      <c r="T236" s="147"/>
      <c r="U236" s="147"/>
      <c r="V236" s="148"/>
      <c r="W236" s="161" t="s">
        <v>73</v>
      </c>
    </row>
    <row r="237" spans="1:23" s="54" customFormat="1" ht="9.9499999999999993" customHeight="1" x14ac:dyDescent="0.2">
      <c r="A237" s="363"/>
      <c r="B237" s="54">
        <v>1</v>
      </c>
      <c r="C237" s="162"/>
      <c r="D237" s="163"/>
      <c r="E237" s="163"/>
      <c r="F237" s="163"/>
      <c r="G237" s="164"/>
      <c r="H237" s="165"/>
      <c r="J237" s="162"/>
      <c r="K237" s="163"/>
      <c r="L237" s="163"/>
      <c r="M237" s="163"/>
      <c r="N237" s="164"/>
      <c r="O237" s="165"/>
      <c r="Q237" s="166"/>
      <c r="R237" s="167"/>
      <c r="S237" s="167"/>
      <c r="T237" s="167"/>
      <c r="U237" s="167"/>
      <c r="V237" s="169"/>
      <c r="W237" s="161" t="s">
        <v>73</v>
      </c>
    </row>
    <row r="238" spans="1:23" s="54" customFormat="1" ht="9.9499999999999993" customHeight="1" x14ac:dyDescent="0.2">
      <c r="A238" s="363"/>
      <c r="B238" s="54">
        <v>2</v>
      </c>
      <c r="C238" s="162"/>
      <c r="D238" s="163"/>
      <c r="E238" s="163"/>
      <c r="F238" s="163"/>
      <c r="G238" s="164"/>
      <c r="H238" s="165"/>
      <c r="J238" s="162"/>
      <c r="K238" s="163"/>
      <c r="L238" s="163"/>
      <c r="M238" s="163"/>
      <c r="N238" s="164"/>
      <c r="O238" s="165"/>
      <c r="Q238" s="166"/>
      <c r="R238" s="167"/>
      <c r="S238" s="167"/>
      <c r="T238" s="167"/>
      <c r="U238" s="167"/>
      <c r="V238" s="169"/>
      <c r="W238" s="161" t="s">
        <v>73</v>
      </c>
    </row>
    <row r="239" spans="1:23" s="54" customFormat="1" ht="9.9499999999999993" customHeight="1" x14ac:dyDescent="0.2">
      <c r="A239" s="363"/>
      <c r="B239" s="54">
        <v>3</v>
      </c>
      <c r="C239" s="162"/>
      <c r="D239" s="163"/>
      <c r="E239" s="163"/>
      <c r="F239" s="163"/>
      <c r="G239" s="164"/>
      <c r="H239" s="165"/>
      <c r="J239" s="162"/>
      <c r="K239" s="163"/>
      <c r="L239" s="163"/>
      <c r="M239" s="163"/>
      <c r="N239" s="164"/>
      <c r="O239" s="165"/>
      <c r="Q239" s="166"/>
      <c r="R239" s="167"/>
      <c r="S239" s="167"/>
      <c r="T239" s="167"/>
      <c r="U239" s="167"/>
      <c r="V239" s="169"/>
      <c r="W239" s="161" t="s">
        <v>73</v>
      </c>
    </row>
    <row r="240" spans="1:23" s="54" customFormat="1" ht="9.9499999999999993" customHeight="1" x14ac:dyDescent="0.2">
      <c r="A240" s="363"/>
      <c r="B240" s="54">
        <v>4</v>
      </c>
      <c r="C240" s="162"/>
      <c r="D240" s="163"/>
      <c r="E240" s="163"/>
      <c r="F240" s="163"/>
      <c r="G240" s="164"/>
      <c r="H240" s="165"/>
      <c r="J240" s="162"/>
      <c r="K240" s="163"/>
      <c r="L240" s="163"/>
      <c r="M240" s="163"/>
      <c r="N240" s="164"/>
      <c r="O240" s="165"/>
      <c r="Q240" s="166"/>
      <c r="R240" s="167"/>
      <c r="S240" s="167"/>
      <c r="T240" s="167"/>
      <c r="U240" s="167"/>
      <c r="V240" s="169"/>
      <c r="W240" s="161" t="s">
        <v>73</v>
      </c>
    </row>
    <row r="241" spans="1:23" s="54" customFormat="1" ht="9.9499999999999993" customHeight="1" x14ac:dyDescent="0.2">
      <c r="A241" s="363"/>
      <c r="B241" s="54">
        <v>5</v>
      </c>
      <c r="C241" s="162"/>
      <c r="D241" s="163"/>
      <c r="E241" s="163"/>
      <c r="F241" s="163"/>
      <c r="G241" s="164"/>
      <c r="H241" s="165"/>
      <c r="J241" s="162"/>
      <c r="K241" s="163"/>
      <c r="L241" s="163"/>
      <c r="M241" s="163"/>
      <c r="N241" s="164"/>
      <c r="O241" s="165"/>
      <c r="Q241" s="166"/>
      <c r="R241" s="167"/>
      <c r="S241" s="167"/>
      <c r="T241" s="167"/>
      <c r="U241" s="167"/>
      <c r="V241" s="169"/>
      <c r="W241" s="161" t="s">
        <v>73</v>
      </c>
    </row>
    <row r="242" spans="1:23" s="54" customFormat="1" ht="9.9499999999999993" customHeight="1" x14ac:dyDescent="0.2">
      <c r="A242" s="363"/>
      <c r="B242" s="54">
        <v>6</v>
      </c>
      <c r="C242" s="162"/>
      <c r="D242" s="163"/>
      <c r="E242" s="163"/>
      <c r="F242" s="163"/>
      <c r="G242" s="164"/>
      <c r="H242" s="165"/>
      <c r="J242" s="162"/>
      <c r="K242" s="163"/>
      <c r="L242" s="163"/>
      <c r="M242" s="163"/>
      <c r="N242" s="164"/>
      <c r="O242" s="165"/>
      <c r="Q242" s="166"/>
      <c r="R242" s="167"/>
      <c r="S242" s="167"/>
      <c r="T242" s="167"/>
      <c r="U242" s="167"/>
      <c r="V242" s="169"/>
      <c r="W242" s="161" t="s">
        <v>73</v>
      </c>
    </row>
    <row r="243" spans="1:23" ht="8.1" customHeight="1" x14ac:dyDescent="0.2">
      <c r="A243" s="363"/>
      <c r="B243" s="58">
        <v>7</v>
      </c>
      <c r="C243" s="105"/>
      <c r="D243" s="106"/>
      <c r="E243" s="106"/>
      <c r="F243" s="106"/>
      <c r="G243" s="107"/>
      <c r="H243" s="108"/>
      <c r="J243" s="105"/>
      <c r="K243" s="106"/>
      <c r="L243" s="106"/>
      <c r="M243" s="106"/>
      <c r="N243" s="107"/>
      <c r="O243" s="108"/>
      <c r="Q243" s="111"/>
      <c r="R243" s="112"/>
      <c r="S243" s="112"/>
      <c r="T243" s="112"/>
      <c r="U243" s="113"/>
      <c r="V243" s="114"/>
      <c r="W243" s="186"/>
    </row>
    <row r="244" spans="1:23" ht="8.1" customHeight="1" x14ac:dyDescent="0.2">
      <c r="A244" s="363"/>
      <c r="B244" s="58">
        <v>8</v>
      </c>
      <c r="C244" s="105"/>
      <c r="D244" s="106"/>
      <c r="E244" s="106"/>
      <c r="F244" s="106"/>
      <c r="G244" s="107"/>
      <c r="H244" s="108"/>
      <c r="J244" s="105"/>
      <c r="K244" s="106"/>
      <c r="L244" s="106"/>
      <c r="M244" s="106"/>
      <c r="N244" s="107"/>
      <c r="O244" s="108"/>
      <c r="Q244" s="111"/>
      <c r="R244" s="112"/>
      <c r="S244" s="112"/>
      <c r="T244" s="112"/>
      <c r="U244" s="113"/>
      <c r="V244" s="114"/>
      <c r="W244" s="186"/>
    </row>
    <row r="245" spans="1:23" ht="8.1" customHeight="1" thickBot="1" x14ac:dyDescent="0.25">
      <c r="A245" s="363"/>
      <c r="B245" s="58">
        <v>9</v>
      </c>
      <c r="C245" s="115"/>
      <c r="D245" s="116"/>
      <c r="E245" s="116"/>
      <c r="F245" s="116"/>
      <c r="G245" s="117"/>
      <c r="H245" s="118"/>
      <c r="J245" s="115"/>
      <c r="K245" s="116"/>
      <c r="L245" s="116"/>
      <c r="M245" s="116"/>
      <c r="N245" s="117"/>
      <c r="O245" s="118"/>
      <c r="Q245" s="119"/>
      <c r="R245" s="120"/>
      <c r="S245" s="120"/>
      <c r="T245" s="120"/>
      <c r="U245" s="121"/>
      <c r="V245" s="122"/>
      <c r="W245" s="186"/>
    </row>
    <row r="246" spans="1:23" x14ac:dyDescent="0.2">
      <c r="C246" s="109"/>
      <c r="D246" s="109"/>
      <c r="E246" s="109"/>
      <c r="F246" s="109"/>
      <c r="G246" s="109"/>
      <c r="H246" s="109"/>
      <c r="J246" s="109"/>
      <c r="K246" s="109"/>
      <c r="L246" s="109"/>
      <c r="M246" s="109"/>
      <c r="N246" s="109"/>
      <c r="O246" s="109"/>
      <c r="Q246" s="109"/>
      <c r="R246" s="109"/>
      <c r="S246" s="109"/>
      <c r="T246" s="109"/>
      <c r="U246" s="109"/>
      <c r="V246" s="109"/>
      <c r="W246" s="186"/>
    </row>
  </sheetData>
  <mergeCells count="6">
    <mergeCell ref="N1:P1"/>
    <mergeCell ref="A187:A245"/>
    <mergeCell ref="A127:A185"/>
    <mergeCell ref="A4:A62"/>
    <mergeCell ref="A64:A122"/>
    <mergeCell ref="J1:L1"/>
  </mergeCells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8" scale="44" orientation="portrait" r:id="rId1"/>
  <headerFooter alignWithMargins="0">
    <oddHeader>&amp;L&amp;8&amp;F&amp;C&amp;8&amp;A&amp;R&amp;8&amp;D</oddHeader>
  </headerFooter>
  <rowBreaks count="1" manualBreakCount="1">
    <brk id="123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Résidents à saisir - décompte</vt:lpstr>
      <vt:lpstr>Groupes par animateur</vt:lpstr>
      <vt:lpstr>Planning semaine (2)</vt:lpstr>
      <vt:lpstr>Planning jour (sem Impaire)</vt:lpstr>
      <vt:lpstr>'Groupes par animateur'!Impression_des_titres</vt:lpstr>
      <vt:lpstr>'Résidents à saisir - décompte'!Impression_des_titres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Leakim</cp:lastModifiedBy>
  <cp:lastPrinted>2015-08-28T15:07:01Z</cp:lastPrinted>
  <dcterms:created xsi:type="dcterms:W3CDTF">1996-10-21T11:03:58Z</dcterms:created>
  <dcterms:modified xsi:type="dcterms:W3CDTF">2015-08-30T10:30:36Z</dcterms:modified>
</cp:coreProperties>
</file>