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0" yWindow="885" windowWidth="15480" windowHeight="6435" tabRatio="730" firstSheet="1" activeTab="1"/>
  </bookViews>
  <sheets>
    <sheet name="données" sheetId="1" state="hidden" r:id="rId1"/>
    <sheet name="RECAP" sheetId="2" r:id="rId2"/>
  </sheets>
  <definedNames>
    <definedName name="congés">données!$E$3:$E$13</definedName>
    <definedName name="_xlnm.Criteria" localSheetId="1">RECAP!#REF!</definedName>
    <definedName name="DVac">données!$N$3:$N$26</definedName>
    <definedName name="fériés">données!$C$6:$C$16</definedName>
    <definedName name="FVac">données!$P$3:$P$26</definedName>
    <definedName name="_xlnm.Print_Titles" localSheetId="1">RECAP!$B:$B</definedName>
    <definedName name="mois">données!$A$1:$A$12</definedName>
    <definedName name="trim1">OFFSET(RECAP!#REF!,,,COUNTA(RECAP!$B:$B)+6)</definedName>
    <definedName name="trim2">OFFSET(RECAP!#REF!,,,COUNTA(RECAP!$B:$B)+6)</definedName>
    <definedName name="trim3">OFFSET(RECAP!#REF!,,,COUNTA(RECAP!$B:$B)+6)</definedName>
    <definedName name="trim4">OFFSET(RECAP!#REF!,,,COUNTA(RECAP!$B:$B)+6)</definedName>
    <definedName name="Z_0247E2FE_4B3E_4E9D_8A3F_7664F9779140_.wvu.PrintArea" localSheetId="1" hidden="1">RECAP!$A$1:$B$37</definedName>
    <definedName name="Z_0247E2FE_4B3E_4E9D_8A3F_7664F9779140_.wvu.Rows" localSheetId="1" hidden="1">RECAP!$1:$1</definedName>
    <definedName name="Z_65A0586B_4EAC_4584_BCCA_123DECEA4608_.wvu.PrintArea" localSheetId="1" hidden="1">RECAP!$A$1:$B$37</definedName>
    <definedName name="Z_65A0586B_4EAC_4584_BCCA_123DECEA4608_.wvu.Rows" localSheetId="1" hidden="1">RECAP!$1:$1</definedName>
    <definedName name="_xlnm.Print_Area" localSheetId="1">RECAP!#REF!</definedName>
  </definedNames>
  <calcPr calcId="145621"/>
  <customWorkbookViews>
    <customWorkbookView name="ALiA49 - Affichage personnalisé" guid="{65A0586B-4EAC-4584-BCCA-123DECEA4608}" mergeInterval="0" personalView="1" maximized="1" windowWidth="1360" windowHeight="565" tabRatio="730" activeSheetId="2" showFormulaBar="0"/>
    <customWorkbookView name="alia - Affichage personnalisé" guid="{0247E2FE-4B3E-4E9D-8A3F-7664F9779140}" mergeInterval="0" personalView="1" maximized="1" windowWidth="1362" windowHeight="543" tabRatio="730" activeSheetId="2"/>
  </customWorkbookViews>
</workbook>
</file>

<file path=xl/calcChain.xml><?xml version="1.0" encoding="utf-8"?>
<calcChain xmlns="http://schemas.openxmlformats.org/spreadsheetml/2006/main">
  <c r="K22" i="1" l="1"/>
  <c r="K16" i="1"/>
  <c r="K10" i="1"/>
  <c r="K3" i="1"/>
  <c r="D6" i="2"/>
  <c r="L6" i="2"/>
  <c r="E6" i="2"/>
  <c r="N6" i="2"/>
  <c r="F6" i="2"/>
  <c r="M6" i="2"/>
  <c r="G6" i="2"/>
  <c r="C6" i="2"/>
  <c r="I6" i="2"/>
  <c r="J6" i="2"/>
  <c r="K6" i="2"/>
  <c r="H6" i="2"/>
  <c r="O6" i="2" l="1"/>
  <c r="B1" i="1"/>
  <c r="C13" i="1" l="1"/>
  <c r="C12" i="1"/>
  <c r="C11" i="1"/>
  <c r="C10" i="1"/>
  <c r="C9" i="1"/>
  <c r="C8" i="1"/>
  <c r="C7" i="1"/>
  <c r="C6" i="1"/>
  <c r="C2" i="1"/>
  <c r="C15" i="1" l="1"/>
  <c r="C16" i="1" l="1"/>
  <c r="C14" i="1"/>
</calcChain>
</file>

<file path=xl/connections.xml><?xml version="1.0" encoding="utf-8"?>
<connections xmlns="http://schemas.openxmlformats.org/spreadsheetml/2006/main">
  <connection id="1" sourceFile="J:\Administration\Documents partagés\GRH (Gestion Ressources Humaines)\Gestion des temps de travail\FEUILLES HEURES.xlsm" keepAlive="1" name="FEUILLES HEURES" type="5" refreshedVersion="0" new="1" background="1" saveData="1">
    <dbPr connection="Provider=Microsoft.ACE.OLEDB.12.0;Password=&quot;&quot;;User ID=Admin;Data Source=J:\Administration\Documents partagés\GRH (Gestion Ressources Humaines)\Gestion des temps de travail\FEUILLES HEURES.xlsm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'DONNEES variables (13082013)$'" commandType="3"/>
  </connection>
</connections>
</file>

<file path=xl/sharedStrings.xml><?xml version="1.0" encoding="utf-8"?>
<sst xmlns="http://schemas.openxmlformats.org/spreadsheetml/2006/main" count="265" uniqueCount="134">
  <si>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</si>
  <si>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</si>
  <si>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</si>
  <si>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</si>
  <si>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</si>
  <si>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</si>
  <si>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</si>
  <si>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</si>
  <si>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</si>
  <si>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</si>
  <si>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</si>
  <si>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</si>
  <si>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Pâques</t>
  </si>
  <si>
    <t>Jours fériés</t>
  </si>
  <si>
    <t>Année scolaire</t>
  </si>
  <si>
    <t>Date Début vacances</t>
  </si>
  <si>
    <t>Date Fin vacances</t>
  </si>
  <si>
    <t>DVac</t>
  </si>
  <si>
    <t>FVac</t>
  </si>
  <si>
    <t>Noël</t>
  </si>
  <si>
    <t>Hiver</t>
  </si>
  <si>
    <t>Printemps</t>
  </si>
  <si>
    <t>Eté</t>
  </si>
  <si>
    <t>Toussaint</t>
  </si>
  <si>
    <t>Equipe A</t>
  </si>
  <si>
    <t>Equipe C</t>
  </si>
  <si>
    <t>Equipe 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</si>
  <si>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</si>
  <si>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</si>
  <si>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</si>
  <si>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</si>
  <si>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</si>
  <si>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</si>
  <si>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</si>
  <si>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</si>
  <si>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</si>
  <si>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</si>
  <si>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</si>
  <si>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</si>
  <si>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</si>
  <si>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</si>
  <si>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</si>
  <si>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</si>
  <si>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</si>
  <si>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</si>
  <si>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</si>
  <si>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</si>
  <si>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</si>
  <si>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</si>
  <si>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</si>
  <si>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</si>
  <si>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</si>
  <si>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</si>
  <si>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</si>
  <si>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</si>
  <si>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</si>
  <si>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</si>
  <si>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</si>
  <si>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</si>
  <si>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</si>
  <si>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</si>
  <si>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fevrier</t>
  </si>
  <si>
    <t>aout</t>
  </si>
  <si>
    <t>decembre</t>
  </si>
  <si>
    <t>Equipe 1</t>
  </si>
  <si>
    <t>Equipe 2</t>
  </si>
  <si>
    <t>Equipe 3</t>
  </si>
  <si>
    <t>Equipe 4</t>
  </si>
  <si>
    <t>Mme/Mr 001</t>
  </si>
  <si>
    <t>Mme/Mr 002</t>
  </si>
  <si>
    <t>Mme/Mr 003</t>
  </si>
  <si>
    <t>Mme/Mr 004</t>
  </si>
  <si>
    <t>Mme/Mr 005</t>
  </si>
  <si>
    <t>Mme/Mr 006</t>
  </si>
  <si>
    <t>Mme/Mr 007</t>
  </si>
  <si>
    <t>Mme/Mr 008</t>
  </si>
  <si>
    <t>Mme/Mr 009</t>
  </si>
  <si>
    <t>Mme/Mr 010</t>
  </si>
  <si>
    <t>Mme/Mr 011</t>
  </si>
  <si>
    <t>Mme/Mr 012</t>
  </si>
  <si>
    <t>Mme/Mr 013</t>
  </si>
  <si>
    <t>Mme/Mr 014</t>
  </si>
  <si>
    <t>Mme/Mr 015</t>
  </si>
  <si>
    <t>Mme/Mr 016</t>
  </si>
  <si>
    <t>Mme/Mr 017</t>
  </si>
  <si>
    <t>Mme/Mr 018</t>
  </si>
  <si>
    <t>Mme/Mr 019</t>
  </si>
  <si>
    <t>Mme/Mr 020</t>
  </si>
  <si>
    <t>Mme/Mr 021</t>
  </si>
  <si>
    <t>Mme/Mr 022</t>
  </si>
  <si>
    <t>Mme/Mr 023</t>
  </si>
  <si>
    <t>Mme/Mr 024</t>
  </si>
  <si>
    <t>Mme/Mr 025</t>
  </si>
  <si>
    <t>Mme/Mr 026</t>
  </si>
  <si>
    <t>Mme/Mr 027</t>
  </si>
  <si>
    <t>Mme/Mr 028</t>
  </si>
  <si>
    <t>Mme/Mr 029</t>
  </si>
  <si>
    <t>Mme/Mr 030</t>
  </si>
  <si>
    <t>Mme/Mr 031</t>
  </si>
  <si>
    <t>Mme/Mr 032</t>
  </si>
  <si>
    <t>Mme/Mr 033</t>
  </si>
  <si>
    <t>Mme/Mr 034</t>
  </si>
  <si>
    <t>Mme/Mr 035</t>
  </si>
  <si>
    <t>Mme/Mr 036</t>
  </si>
  <si>
    <t>Mme/Mr 037</t>
  </si>
  <si>
    <t>Mme/Mr 038</t>
  </si>
  <si>
    <t>Mme/Mr 039</t>
  </si>
  <si>
    <t>Mme/Mr 040</t>
  </si>
  <si>
    <t>Mme/Mr 041</t>
  </si>
  <si>
    <t>Mme/Mr 042</t>
  </si>
  <si>
    <t>Mme/Mr 043</t>
  </si>
  <si>
    <t>Mme/Mr 044</t>
  </si>
  <si>
    <t>Mme/Mr 045</t>
  </si>
  <si>
    <t>Mme/Mr 046</t>
  </si>
  <si>
    <t>Mme/Mr 047</t>
  </si>
  <si>
    <t>Mme/Mr 048</t>
  </si>
  <si>
    <t>Mme/Mr 049</t>
  </si>
  <si>
    <t>Mme/Mr 050</t>
  </si>
  <si>
    <t>Mme/Mr 051</t>
  </si>
  <si>
    <t>Mme/Mr 052</t>
  </si>
  <si>
    <t>Mme/Mr 053</t>
  </si>
  <si>
    <t>Mme/Mr 054</t>
  </si>
  <si>
    <t>Mme/Mr 055</t>
  </si>
  <si>
    <t>Mme/Mr 056</t>
  </si>
  <si>
    <t>Mme/Mr 057</t>
  </si>
  <si>
    <t>Mme/Mr 058</t>
  </si>
  <si>
    <t>Mme/Mr 059</t>
  </si>
  <si>
    <t>Mme/Mr 060</t>
  </si>
  <si>
    <t>Mme/Mr 061</t>
  </si>
  <si>
    <t>Mme/Mr 062</t>
  </si>
  <si>
    <t>Mme/Mr 063</t>
  </si>
  <si>
    <t>Mme/Mr 064</t>
  </si>
  <si>
    <t>Mme/Mr 065</t>
  </si>
  <si>
    <t>=INDIRECT("'[Feuilles de frais 2013.xlsx]"&amp;C$4&amp;"'!$J$39")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</si>
</sst>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\ yyyy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0"/>
      <color theme="0"/>
      <name val="Arial"/>
      <family val="2"/>
    </font>
    <font>
      <sz val="8"/>
      <name val="Verdana"/>
      <family val="2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indexed="56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/>
      <top style="medium">
        <color indexed="64"/>
      </top>
      <bottom/>
      <diagonal/>
    </border>
    <border>
      <left/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 style="thin">
        <color indexed="55"/>
      </right>
      <top style="medium">
        <color indexed="64"/>
      </top>
      <bottom/>
      <diagonal/>
    </border>
    <border>
      <left style="thin">
        <color indexed="55"/>
      </left>
      <right/>
      <top/>
      <bottom style="thin">
        <color indexed="55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dashed">
        <color indexed="10"/>
      </top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dashed">
        <color indexed="10"/>
      </left>
      <right style="dashed">
        <color indexed="10"/>
      </right>
      <top style="thin">
        <color indexed="55"/>
      </top>
      <bottom style="dashed">
        <color indexed="10"/>
      </bottom>
      <diagonal/>
    </border>
  </borders>
  <cellStyleXfs count="4">
    <xf numFmtId="0" fontId="0" fillId="0" borderId="0"/>
    <xf numFmtId="0" fontId="1" fillId="0" borderId="0"/>
    <xf numFmtId="0" fontId="6" fillId="0" borderId="0" applyNumberFormat="0" applyFill="0" applyBorder="0" applyAlignment="0" applyProtection="0"/>
    <xf numFmtId="0" fontId="1" fillId="0" borderId="0"/>
  </cellStyleXfs>
  <cellXfs count="44">
    <xf numFmtId="0" fontId="0" fillId="0" borderId="0" xfId="0"/>
    <xf numFmtId="0" fontId="1" fillId="0" borderId="0" xfId="0" applyFont="1" applyAlignment="1" applyProtection="1">
      <alignment horizontal="center" vertical="center"/>
      <protection hidden="1"/>
    </xf>
    <xf numFmtId="14" fontId="2" fillId="2" borderId="0" xfId="0" applyNumberFormat="1" applyFont="1" applyFill="1" applyProtection="1">
      <protection hidden="1"/>
    </xf>
    <xf numFmtId="0" fontId="3" fillId="0" borderId="0" xfId="0" applyFont="1" applyProtection="1">
      <protection hidden="1"/>
    </xf>
    <xf numFmtId="0" fontId="0" fillId="0" borderId="0" xfId="0" applyProtection="1">
      <protection hidden="1"/>
    </xf>
    <xf numFmtId="14" fontId="4" fillId="3" borderId="1" xfId="1" applyNumberFormat="1" applyFont="1" applyFill="1" applyBorder="1" applyProtection="1">
      <protection hidden="1"/>
    </xf>
    <xf numFmtId="14" fontId="4" fillId="3" borderId="2" xfId="1" applyNumberFormat="1" applyFont="1" applyFill="1" applyBorder="1" applyProtection="1">
      <protection hidden="1"/>
    </xf>
    <xf numFmtId="14" fontId="4" fillId="4" borderId="2" xfId="1" applyNumberFormat="1" applyFont="1" applyFill="1" applyBorder="1" applyProtection="1">
      <protection hidden="1"/>
    </xf>
    <xf numFmtId="14" fontId="4" fillId="4" borderId="3" xfId="1" applyNumberFormat="1" applyFont="1" applyFill="1" applyBorder="1" applyProtection="1">
      <protection hidden="1"/>
    </xf>
    <xf numFmtId="0" fontId="0" fillId="0" borderId="0" xfId="0" applyProtection="1">
      <protection locked="0"/>
    </xf>
    <xf numFmtId="0" fontId="0" fillId="0" borderId="0" xfId="0" applyProtection="1"/>
    <xf numFmtId="0" fontId="0" fillId="0" borderId="0" xfId="0" applyFill="1" applyProtection="1"/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3" borderId="0" xfId="0" applyFill="1" applyProtection="1">
      <protection locked="0"/>
    </xf>
    <xf numFmtId="0" fontId="6" fillId="0" borderId="0" xfId="2" applyFill="1" applyProtection="1"/>
    <xf numFmtId="0" fontId="5" fillId="0" borderId="0" xfId="0" applyFont="1" applyFill="1" applyProtection="1"/>
    <xf numFmtId="0" fontId="6" fillId="3" borderId="0" xfId="2" applyFill="1" applyProtection="1"/>
    <xf numFmtId="0" fontId="1" fillId="3" borderId="11" xfId="3" applyFill="1" applyBorder="1"/>
    <xf numFmtId="0" fontId="1" fillId="0" borderId="13" xfId="3" applyBorder="1"/>
    <xf numFmtId="0" fontId="1" fillId="3" borderId="4" xfId="3" applyFill="1" applyBorder="1"/>
    <xf numFmtId="0" fontId="7" fillId="0" borderId="14" xfId="3" applyFont="1" applyBorder="1" applyAlignment="1">
      <alignment horizontal="center"/>
    </xf>
    <xf numFmtId="0" fontId="1" fillId="3" borderId="5" xfId="3" applyFill="1" applyBorder="1"/>
    <xf numFmtId="0" fontId="1" fillId="3" borderId="6" xfId="3" applyFill="1" applyBorder="1"/>
    <xf numFmtId="0" fontId="1" fillId="0" borderId="16" xfId="3" applyBorder="1"/>
    <xf numFmtId="0" fontId="1" fillId="3" borderId="0" xfId="3" applyFill="1" applyBorder="1"/>
    <xf numFmtId="0" fontId="8" fillId="0" borderId="17" xfId="3" applyFont="1" applyBorder="1" applyAlignment="1">
      <alignment horizontal="center"/>
    </xf>
    <xf numFmtId="0" fontId="1" fillId="3" borderId="7" xfId="3" applyFill="1" applyBorder="1"/>
    <xf numFmtId="0" fontId="7" fillId="0" borderId="18" xfId="3" applyFont="1" applyBorder="1" applyAlignment="1">
      <alignment vertical="center"/>
    </xf>
    <xf numFmtId="0" fontId="1" fillId="0" borderId="19" xfId="3" applyFont="1" applyBorder="1"/>
    <xf numFmtId="164" fontId="1" fillId="0" borderId="20" xfId="3" applyNumberFormat="1" applyFont="1" applyBorder="1" applyAlignment="1">
      <alignment horizontal="left" indent="1"/>
    </xf>
    <xf numFmtId="0" fontId="7" fillId="0" borderId="17" xfId="3" applyFont="1" applyBorder="1" applyAlignment="1">
      <alignment vertical="center"/>
    </xf>
    <xf numFmtId="164" fontId="1" fillId="0" borderId="21" xfId="3" applyNumberFormat="1" applyFont="1" applyBorder="1" applyAlignment="1">
      <alignment horizontal="left" indent="1"/>
    </xf>
    <xf numFmtId="0" fontId="7" fillId="0" borderId="22" xfId="3" applyFont="1" applyBorder="1" applyAlignment="1">
      <alignment vertical="center"/>
    </xf>
    <xf numFmtId="164" fontId="1" fillId="0" borderId="23" xfId="3" applyNumberFormat="1" applyFont="1" applyBorder="1" applyAlignment="1">
      <alignment horizontal="left" indent="1"/>
    </xf>
    <xf numFmtId="0" fontId="1" fillId="3" borderId="8" xfId="3" applyFill="1" applyBorder="1"/>
    <xf numFmtId="0" fontId="1" fillId="3" borderId="9" xfId="3" applyFill="1" applyBorder="1"/>
    <xf numFmtId="0" fontId="1" fillId="3" borderId="10" xfId="3" applyFill="1" applyBorder="1"/>
    <xf numFmtId="16" fontId="0" fillId="0" borderId="0" xfId="0" applyNumberFormat="1" applyProtection="1">
      <protection locked="0"/>
    </xf>
    <xf numFmtId="0" fontId="9" fillId="0" borderId="0" xfId="0" applyFont="1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9" fillId="0" borderId="0" xfId="0" quotePrefix="1" applyFont="1" applyFill="1" applyAlignment="1" applyProtection="1">
      <alignment horizontal="left" vertical="center"/>
    </xf>
    <xf numFmtId="0" fontId="7" fillId="0" borderId="12" xfId="3" applyFont="1" applyBorder="1" applyAlignment="1">
      <alignment horizontal="center" vertical="center"/>
    </xf>
    <xf numFmtId="0" fontId="7" fillId="0" borderId="15" xfId="3" applyFont="1" applyBorder="1" applyAlignment="1">
      <alignment horizontal="center" vertical="center"/>
    </xf>
  </cellXfs>
  <cellStyles count="4">
    <cellStyle name="Lien hypertexte" xfId="2" builtinId="8"/>
    <cellStyle name="Normal" xfId="0" builtinId="0"/>
    <cellStyle name="Normal 2" xfId="3"/>
    <cellStyle name="Normal_calendrier_auto_CalendrierMatriciel" xfId="1"/>
  </cellStyles>
  <dxfs count="0"/>
  <tableStyles count="0" defaultTableStyle="TableStyleMedium2" defaultPivotStyle="PivotStyleMedium9"/>
  <colors>
    <mruColors>
      <color rgb="FF0066FF"/>
      <color rgb="FFFABF8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634999</xdr:colOff>
      <xdr:row>8</xdr:row>
      <xdr:rowOff>127000</xdr:rowOff>
    </xdr:from>
    <xdr:to>
      <xdr:col>13</xdr:col>
      <xdr:colOff>777874</xdr:colOff>
      <xdr:row>16</xdr:row>
      <xdr:rowOff>105834</xdr:rowOff>
    </xdr:to>
    <xdr:sp macro="" textlink="">
      <xdr:nvSpPr>
        <xdr:cNvPr id="2" name="Rectangle à coins arrondis 1"/>
        <xdr:cNvSpPr/>
      </xdr:nvSpPr>
      <xdr:spPr>
        <a:xfrm>
          <a:off x="4159249" y="1534583"/>
          <a:ext cx="8990542" cy="150283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Bonjour, l'idée est de récupérer la même cellule dans tous les</a:t>
          </a:r>
          <a:r>
            <a:rPr lang="fr-FR" sz="1200" baseline="0"/>
            <a:t> onglets dans tous les dossiers.</a:t>
          </a:r>
        </a:p>
        <a:p>
          <a:pPr algn="l"/>
          <a:r>
            <a:rPr lang="fr-FR" sz="1200" baseline="0"/>
            <a:t>Le chemin de dossier est E:\DOC SERVICES\Equipe  1\Mme/Mr 001\2013\feuilles frais 2013.xlsx puis dans l'onglet janvier J39</a:t>
          </a:r>
          <a:endParaRPr lang="fr-FR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2"/>
  <sheetViews>
    <sheetView workbookViewId="0">
      <selection activeCell="H41" sqref="H41"/>
    </sheetView>
  </sheetViews>
  <sheetFormatPr baseColWidth="10" defaultRowHeight="15" x14ac:dyDescent="0.25"/>
  <cols>
    <col min="6" max="6" width="23" customWidth="1"/>
    <col min="7" max="7" width="27.42578125" customWidth="1"/>
    <col min="8" max="8" width="16" customWidth="1"/>
    <col min="10" max="10" width="1" customWidth="1"/>
    <col min="13" max="13" width="1" customWidth="1"/>
    <col min="14" max="14" width="30.42578125" customWidth="1"/>
    <col min="15" max="15" width="1" customWidth="1"/>
    <col min="16" max="16" width="29.28515625" customWidth="1"/>
    <col min="17" max="17" width="1" customWidth="1"/>
  </cols>
  <sheetData>
    <row r="1" spans="1:17" x14ac:dyDescent="0.25">
      <c r="A1" t="s">
        <v>0</v>
      </c>
      <c r="B1" t="e">
        <f>RECAP!#REF!</f>
        <v>#REF!</v>
      </c>
      <c r="C1" s="1" t="s">
        <v>12</v>
      </c>
      <c r="J1" s="18"/>
      <c r="K1" s="42" t="s">
        <v>14</v>
      </c>
      <c r="L1" s="19"/>
      <c r="M1" s="20"/>
      <c r="N1" s="21" t="s">
        <v>15</v>
      </c>
      <c r="O1" s="20"/>
      <c r="P1" s="21" t="s">
        <v>16</v>
      </c>
      <c r="Q1" s="22"/>
    </row>
    <row r="2" spans="1:17" x14ac:dyDescent="0.25">
      <c r="A2" t="s">
        <v>1</v>
      </c>
      <c r="C2" s="2" t="e">
        <f>ROUND(DATE(B1,4,MOD(234-11*MOD(B1,19),30))/7,0)*7-6</f>
        <v>#REF!</v>
      </c>
      <c r="F2" t="s">
        <v>24</v>
      </c>
      <c r="G2" t="s">
        <v>27</v>
      </c>
      <c r="J2" s="23"/>
      <c r="K2" s="43"/>
      <c r="L2" s="24"/>
      <c r="M2" s="25"/>
      <c r="N2" s="26" t="s">
        <v>17</v>
      </c>
      <c r="O2" s="25"/>
      <c r="P2" s="26" t="s">
        <v>18</v>
      </c>
      <c r="Q2" s="27"/>
    </row>
    <row r="3" spans="1:17" x14ac:dyDescent="0.25">
      <c r="A3" t="s">
        <v>2</v>
      </c>
      <c r="C3" s="3"/>
      <c r="F3" t="s">
        <v>24</v>
      </c>
      <c r="G3" t="s">
        <v>28</v>
      </c>
      <c r="J3" s="23"/>
      <c r="K3" s="28" t="str">
        <f>YEAR(P3)&amp;"/"&amp;YEAR(P8)</f>
        <v>2013/2014</v>
      </c>
      <c r="L3" s="29" t="s">
        <v>19</v>
      </c>
      <c r="M3" s="25"/>
      <c r="N3" s="30">
        <v>41265</v>
      </c>
      <c r="O3" s="25"/>
      <c r="P3" s="30">
        <v>41280</v>
      </c>
      <c r="Q3" s="27"/>
    </row>
    <row r="4" spans="1:17" x14ac:dyDescent="0.25">
      <c r="A4" t="s">
        <v>3</v>
      </c>
      <c r="C4" s="4"/>
      <c r="F4" t="s">
        <v>24</v>
      </c>
      <c r="G4" t="s">
        <v>29</v>
      </c>
      <c r="J4" s="23"/>
      <c r="K4" s="31"/>
      <c r="L4" s="29" t="s">
        <v>20</v>
      </c>
      <c r="M4" s="25"/>
      <c r="N4" s="30">
        <v>41328</v>
      </c>
      <c r="O4" s="25"/>
      <c r="P4" s="30">
        <v>41343</v>
      </c>
      <c r="Q4" s="27"/>
    </row>
    <row r="5" spans="1:17" x14ac:dyDescent="0.25">
      <c r="A5" t="s">
        <v>4</v>
      </c>
      <c r="C5" s="1" t="s">
        <v>13</v>
      </c>
      <c r="F5" t="s">
        <v>24</v>
      </c>
      <c r="G5" t="s">
        <v>30</v>
      </c>
      <c r="J5" s="23"/>
      <c r="K5" s="31"/>
      <c r="L5" s="29" t="s">
        <v>21</v>
      </c>
      <c r="M5" s="25"/>
      <c r="N5" s="32">
        <v>41384</v>
      </c>
      <c r="O5" s="25"/>
      <c r="P5" s="32">
        <v>41399</v>
      </c>
      <c r="Q5" s="27"/>
    </row>
    <row r="6" spans="1:17" x14ac:dyDescent="0.25">
      <c r="A6" t="s">
        <v>5</v>
      </c>
      <c r="C6" s="5" t="e">
        <f>DATE(B1,1,1)</f>
        <v>#REF!</v>
      </c>
      <c r="F6" t="s">
        <v>24</v>
      </c>
      <c r="G6" t="s">
        <v>31</v>
      </c>
      <c r="J6" s="23"/>
      <c r="K6" s="31"/>
      <c r="L6" s="29" t="s">
        <v>22</v>
      </c>
      <c r="M6" s="25"/>
      <c r="N6" s="32">
        <v>41461</v>
      </c>
      <c r="O6" s="25"/>
      <c r="P6" s="32">
        <v>41518</v>
      </c>
      <c r="Q6" s="27"/>
    </row>
    <row r="7" spans="1:17" x14ac:dyDescent="0.25">
      <c r="A7" t="s">
        <v>6</v>
      </c>
      <c r="C7" s="6" t="e">
        <f>DATE(B1,5,1)</f>
        <v>#REF!</v>
      </c>
      <c r="F7" t="s">
        <v>24</v>
      </c>
      <c r="G7" t="s">
        <v>32</v>
      </c>
      <c r="J7" s="23"/>
      <c r="K7" s="31"/>
      <c r="L7" s="29" t="s">
        <v>23</v>
      </c>
      <c r="M7" s="25"/>
      <c r="N7" s="32">
        <v>41566</v>
      </c>
      <c r="O7" s="25"/>
      <c r="P7" s="32">
        <v>41581</v>
      </c>
      <c r="Q7" s="27"/>
    </row>
    <row r="8" spans="1:17" x14ac:dyDescent="0.25">
      <c r="A8" t="s">
        <v>7</v>
      </c>
      <c r="C8" s="6" t="e">
        <f>DATE(B1,5,8)</f>
        <v>#REF!</v>
      </c>
      <c r="F8" t="s">
        <v>24</v>
      </c>
      <c r="G8" t="s">
        <v>33</v>
      </c>
      <c r="J8" s="23"/>
      <c r="K8" s="33"/>
      <c r="L8" s="29" t="s">
        <v>19</v>
      </c>
      <c r="M8" s="25"/>
      <c r="N8" s="34">
        <v>41629</v>
      </c>
      <c r="O8" s="25"/>
      <c r="P8" s="34">
        <v>41644</v>
      </c>
      <c r="Q8" s="27"/>
    </row>
    <row r="9" spans="1:17" x14ac:dyDescent="0.25">
      <c r="A9" t="s">
        <v>8</v>
      </c>
      <c r="C9" s="6" t="e">
        <f>DATE(B1,7,14)</f>
        <v>#REF!</v>
      </c>
      <c r="F9" t="s">
        <v>24</v>
      </c>
      <c r="G9" t="s">
        <v>34</v>
      </c>
      <c r="J9" s="23"/>
      <c r="K9" s="25"/>
      <c r="L9" s="25"/>
      <c r="M9" s="25"/>
      <c r="N9" s="25"/>
      <c r="O9" s="25"/>
      <c r="P9" s="25"/>
      <c r="Q9" s="27"/>
    </row>
    <row r="10" spans="1:17" x14ac:dyDescent="0.25">
      <c r="A10" t="s">
        <v>9</v>
      </c>
      <c r="C10" s="6" t="e">
        <f>DATE(B1,8,15)</f>
        <v>#REF!</v>
      </c>
      <c r="F10" t="s">
        <v>24</v>
      </c>
      <c r="G10" t="s">
        <v>35</v>
      </c>
      <c r="J10" s="23"/>
      <c r="K10" s="28" t="str">
        <f>YEAR(N10)&amp;"/"&amp;YEAR(P14)</f>
        <v>2014/2015</v>
      </c>
      <c r="L10" s="29" t="s">
        <v>20</v>
      </c>
      <c r="M10" s="25"/>
      <c r="N10" s="30">
        <v>41699</v>
      </c>
      <c r="O10" s="25"/>
      <c r="P10" s="30">
        <v>41714</v>
      </c>
      <c r="Q10" s="27"/>
    </row>
    <row r="11" spans="1:17" x14ac:dyDescent="0.25">
      <c r="A11" t="s">
        <v>10</v>
      </c>
      <c r="C11" s="6" t="e">
        <f>DATE(B1,11,1)</f>
        <v>#REF!</v>
      </c>
      <c r="F11" t="s">
        <v>24</v>
      </c>
      <c r="G11" t="s">
        <v>36</v>
      </c>
      <c r="J11" s="23"/>
      <c r="K11" s="31"/>
      <c r="L11" s="29" t="s">
        <v>21</v>
      </c>
      <c r="M11" s="25"/>
      <c r="N11" s="32">
        <v>41755</v>
      </c>
      <c r="O11" s="25"/>
      <c r="P11" s="32">
        <v>41770</v>
      </c>
      <c r="Q11" s="27"/>
    </row>
    <row r="12" spans="1:17" x14ac:dyDescent="0.25">
      <c r="A12" t="s">
        <v>11</v>
      </c>
      <c r="C12" s="6" t="e">
        <f>DATE(B1,11,11)</f>
        <v>#REF!</v>
      </c>
      <c r="F12" t="s">
        <v>24</v>
      </c>
      <c r="G12" t="s">
        <v>37</v>
      </c>
      <c r="J12" s="23"/>
      <c r="K12" s="31"/>
      <c r="L12" s="29" t="s">
        <v>22</v>
      </c>
      <c r="M12" s="25"/>
      <c r="N12" s="32">
        <v>41825</v>
      </c>
      <c r="O12" s="25"/>
      <c r="P12" s="32">
        <v>41882</v>
      </c>
      <c r="Q12" s="27"/>
    </row>
    <row r="13" spans="1:17" x14ac:dyDescent="0.25">
      <c r="C13" s="6" t="e">
        <f>DATE(B1,12,25)</f>
        <v>#REF!</v>
      </c>
      <c r="F13" t="s">
        <v>24</v>
      </c>
      <c r="G13" t="s">
        <v>38</v>
      </c>
      <c r="J13" s="23"/>
      <c r="K13" s="31"/>
      <c r="L13" s="29" t="s">
        <v>23</v>
      </c>
      <c r="M13" s="25"/>
      <c r="N13" s="32">
        <v>41930</v>
      </c>
      <c r="O13" s="25"/>
      <c r="P13" s="32">
        <v>41945</v>
      </c>
      <c r="Q13" s="27"/>
    </row>
    <row r="14" spans="1:17" x14ac:dyDescent="0.25">
      <c r="C14" s="7" t="e">
        <f>C2+1</f>
        <v>#REF!</v>
      </c>
      <c r="F14" t="s">
        <v>24</v>
      </c>
      <c r="G14" t="s">
        <v>39</v>
      </c>
      <c r="J14" s="23"/>
      <c r="K14" s="33"/>
      <c r="L14" s="29" t="s">
        <v>19</v>
      </c>
      <c r="M14" s="25"/>
      <c r="N14" s="34">
        <v>41993</v>
      </c>
      <c r="O14" s="25"/>
      <c r="P14" s="34">
        <v>42008</v>
      </c>
      <c r="Q14" s="27"/>
    </row>
    <row r="15" spans="1:17" x14ac:dyDescent="0.25">
      <c r="C15" s="7" t="e">
        <f>C2+39</f>
        <v>#REF!</v>
      </c>
      <c r="F15" t="s">
        <v>24</v>
      </c>
      <c r="G15" t="s">
        <v>40</v>
      </c>
      <c r="J15" s="23"/>
      <c r="K15" s="25"/>
      <c r="L15" s="25"/>
      <c r="M15" s="25"/>
      <c r="N15" s="25"/>
      <c r="O15" s="25"/>
      <c r="P15" s="25"/>
      <c r="Q15" s="27"/>
    </row>
    <row r="16" spans="1:17" x14ac:dyDescent="0.25">
      <c r="C16" s="8" t="e">
        <f>C2+50</f>
        <v>#REF!</v>
      </c>
      <c r="F16" t="s">
        <v>24</v>
      </c>
      <c r="G16" t="s">
        <v>41</v>
      </c>
      <c r="J16" s="23"/>
      <c r="K16" s="28" t="str">
        <f>YEAR(N16)&amp;"/"&amp;YEAR(P20)</f>
        <v>2015/2016</v>
      </c>
      <c r="L16" s="29" t="s">
        <v>20</v>
      </c>
      <c r="M16" s="25"/>
      <c r="N16" s="30">
        <v>42042</v>
      </c>
      <c r="O16" s="25"/>
      <c r="P16" s="30">
        <v>42057</v>
      </c>
      <c r="Q16" s="27"/>
    </row>
    <row r="17" spans="6:17" x14ac:dyDescent="0.25">
      <c r="F17" t="s">
        <v>24</v>
      </c>
      <c r="G17" t="s">
        <v>42</v>
      </c>
      <c r="J17" s="23"/>
      <c r="K17" s="31"/>
      <c r="L17" s="29" t="s">
        <v>21</v>
      </c>
      <c r="M17" s="25"/>
      <c r="N17" s="32">
        <v>42105</v>
      </c>
      <c r="O17" s="25"/>
      <c r="P17" s="32">
        <v>42120</v>
      </c>
      <c r="Q17" s="27"/>
    </row>
    <row r="18" spans="6:17" x14ac:dyDescent="0.25">
      <c r="F18" t="s">
        <v>24</v>
      </c>
      <c r="G18" t="s">
        <v>43</v>
      </c>
      <c r="J18" s="23"/>
      <c r="K18" s="31"/>
      <c r="L18" s="29" t="s">
        <v>22</v>
      </c>
      <c r="M18" s="25"/>
      <c r="N18" s="32">
        <v>42189</v>
      </c>
      <c r="O18" s="25"/>
      <c r="P18" s="32">
        <v>42246</v>
      </c>
      <c r="Q18" s="27"/>
    </row>
    <row r="19" spans="6:17" x14ac:dyDescent="0.25">
      <c r="F19" t="s">
        <v>24</v>
      </c>
      <c r="G19" t="s">
        <v>44</v>
      </c>
      <c r="J19" s="23"/>
      <c r="K19" s="31"/>
      <c r="L19" s="29" t="s">
        <v>23</v>
      </c>
      <c r="M19" s="25"/>
      <c r="N19" s="32">
        <v>42294</v>
      </c>
      <c r="O19" s="25"/>
      <c r="P19" s="32">
        <v>42309</v>
      </c>
      <c r="Q19" s="27"/>
    </row>
    <row r="20" spans="6:17" x14ac:dyDescent="0.25">
      <c r="F20" t="s">
        <v>24</v>
      </c>
      <c r="G20" t="s">
        <v>45</v>
      </c>
      <c r="J20" s="23"/>
      <c r="K20" s="33"/>
      <c r="L20" s="29" t="s">
        <v>19</v>
      </c>
      <c r="M20" s="25"/>
      <c r="N20" s="34">
        <v>42357</v>
      </c>
      <c r="O20" s="25"/>
      <c r="P20" s="34">
        <v>42372</v>
      </c>
      <c r="Q20" s="27"/>
    </row>
    <row r="21" spans="6:17" x14ac:dyDescent="0.25">
      <c r="F21" t="s">
        <v>24</v>
      </c>
      <c r="G21" t="s">
        <v>46</v>
      </c>
      <c r="J21" s="23"/>
      <c r="K21" s="25"/>
      <c r="L21" s="25"/>
      <c r="M21" s="25"/>
      <c r="N21" s="25"/>
      <c r="O21" s="25"/>
      <c r="P21" s="25"/>
      <c r="Q21" s="27"/>
    </row>
    <row r="22" spans="6:17" x14ac:dyDescent="0.25">
      <c r="F22" t="s">
        <v>24</v>
      </c>
      <c r="G22" t="s">
        <v>47</v>
      </c>
      <c r="J22" s="23"/>
      <c r="K22" s="28" t="str">
        <f>YEAR(N22)&amp;"/"&amp;YEAR(P26)</f>
        <v>2016/2017</v>
      </c>
      <c r="L22" s="29" t="s">
        <v>20</v>
      </c>
      <c r="M22" s="25"/>
      <c r="N22" s="30">
        <v>42413</v>
      </c>
      <c r="O22" s="25"/>
      <c r="P22" s="30">
        <v>42428</v>
      </c>
      <c r="Q22" s="27"/>
    </row>
    <row r="23" spans="6:17" x14ac:dyDescent="0.25">
      <c r="F23" t="s">
        <v>24</v>
      </c>
      <c r="G23" t="s">
        <v>48</v>
      </c>
      <c r="J23" s="23"/>
      <c r="K23" s="31"/>
      <c r="L23" s="29" t="s">
        <v>21</v>
      </c>
      <c r="M23" s="25"/>
      <c r="N23" s="32">
        <v>42476</v>
      </c>
      <c r="O23" s="25"/>
      <c r="P23" s="32">
        <v>42491</v>
      </c>
      <c r="Q23" s="27"/>
    </row>
    <row r="24" spans="6:17" x14ac:dyDescent="0.25">
      <c r="F24" t="s">
        <v>24</v>
      </c>
      <c r="G24" t="s">
        <v>49</v>
      </c>
      <c r="J24" s="23"/>
      <c r="K24" s="31"/>
      <c r="L24" s="29" t="s">
        <v>22</v>
      </c>
      <c r="M24" s="25"/>
      <c r="N24" s="32">
        <v>42553</v>
      </c>
      <c r="O24" s="25"/>
      <c r="P24" s="32">
        <v>42611</v>
      </c>
      <c r="Q24" s="27"/>
    </row>
    <row r="25" spans="6:17" x14ac:dyDescent="0.25">
      <c r="F25" t="s">
        <v>24</v>
      </c>
      <c r="G25" t="s">
        <v>50</v>
      </c>
      <c r="J25" s="23"/>
      <c r="K25" s="31"/>
      <c r="L25" s="29" t="s">
        <v>23</v>
      </c>
      <c r="M25" s="25"/>
      <c r="N25" s="32">
        <v>42667</v>
      </c>
      <c r="O25" s="25"/>
      <c r="P25" s="32">
        <v>42680</v>
      </c>
      <c r="Q25" s="27"/>
    </row>
    <row r="26" spans="6:17" x14ac:dyDescent="0.25">
      <c r="F26" t="s">
        <v>24</v>
      </c>
      <c r="G26" t="s">
        <v>51</v>
      </c>
      <c r="J26" s="23"/>
      <c r="K26" s="33"/>
      <c r="L26" s="29" t="s">
        <v>19</v>
      </c>
      <c r="M26" s="25"/>
      <c r="N26" s="34">
        <v>42721</v>
      </c>
      <c r="O26" s="25"/>
      <c r="P26" s="34">
        <v>42737</v>
      </c>
      <c r="Q26" s="27"/>
    </row>
    <row r="27" spans="6:17" ht="15.75" thickBot="1" x14ac:dyDescent="0.3">
      <c r="F27" t="s">
        <v>25</v>
      </c>
      <c r="G27" t="s">
        <v>27</v>
      </c>
      <c r="J27" s="35"/>
      <c r="K27" s="36"/>
      <c r="L27" s="36"/>
      <c r="M27" s="36"/>
      <c r="N27" s="36"/>
      <c r="O27" s="36"/>
      <c r="P27" s="36"/>
      <c r="Q27" s="37"/>
    </row>
    <row r="28" spans="6:17" x14ac:dyDescent="0.25">
      <c r="F28" t="s">
        <v>25</v>
      </c>
      <c r="G28" t="s">
        <v>28</v>
      </c>
    </row>
    <row r="29" spans="6:17" x14ac:dyDescent="0.25">
      <c r="F29" t="s">
        <v>25</v>
      </c>
      <c r="G29" t="s">
        <v>29</v>
      </c>
    </row>
    <row r="30" spans="6:17" x14ac:dyDescent="0.25">
      <c r="F30" t="s">
        <v>25</v>
      </c>
      <c r="G30" t="s">
        <v>30</v>
      </c>
    </row>
    <row r="31" spans="6:17" x14ac:dyDescent="0.25">
      <c r="F31" t="s">
        <v>25</v>
      </c>
      <c r="G31" t="s">
        <v>31</v>
      </c>
    </row>
    <row r="32" spans="6:17" x14ac:dyDescent="0.25">
      <c r="F32" t="s">
        <v>25</v>
      </c>
      <c r="G32" t="s">
        <v>32</v>
      </c>
    </row>
    <row r="33" spans="6:7" x14ac:dyDescent="0.25">
      <c r="F33" t="s">
        <v>25</v>
      </c>
      <c r="G33" t="s">
        <v>33</v>
      </c>
    </row>
    <row r="34" spans="6:7" x14ac:dyDescent="0.25">
      <c r="F34" t="s">
        <v>25</v>
      </c>
      <c r="G34" t="s">
        <v>34</v>
      </c>
    </row>
    <row r="35" spans="6:7" x14ac:dyDescent="0.25">
      <c r="F35" t="s">
        <v>25</v>
      </c>
      <c r="G35" t="s">
        <v>35</v>
      </c>
    </row>
    <row r="36" spans="6:7" x14ac:dyDescent="0.25">
      <c r="F36" t="s">
        <v>25</v>
      </c>
      <c r="G36" t="s">
        <v>36</v>
      </c>
    </row>
    <row r="37" spans="6:7" x14ac:dyDescent="0.25">
      <c r="F37" t="s">
        <v>26</v>
      </c>
      <c r="G37" t="s">
        <v>27</v>
      </c>
    </row>
    <row r="38" spans="6:7" x14ac:dyDescent="0.25">
      <c r="F38" t="s">
        <v>26</v>
      </c>
      <c r="G38" t="s">
        <v>28</v>
      </c>
    </row>
    <row r="39" spans="6:7" x14ac:dyDescent="0.25">
      <c r="F39" t="s">
        <v>26</v>
      </c>
      <c r="G39" t="s">
        <v>29</v>
      </c>
    </row>
    <row r="40" spans="6:7" x14ac:dyDescent="0.25">
      <c r="F40" t="s">
        <v>26</v>
      </c>
      <c r="G40" t="s">
        <v>30</v>
      </c>
    </row>
    <row r="41" spans="6:7" x14ac:dyDescent="0.25">
      <c r="F41" t="s">
        <v>26</v>
      </c>
      <c r="G41" t="s">
        <v>31</v>
      </c>
    </row>
    <row r="42" spans="6:7" x14ac:dyDescent="0.25">
      <c r="F42" t="s">
        <v>26</v>
      </c>
      <c r="G42" t="s">
        <v>32</v>
      </c>
    </row>
  </sheetData>
  <sortState ref="F9:F25">
    <sortCondition ref="F27"/>
  </sortState>
  <customSheetViews>
    <customSheetView guid="{65A0586B-4EAC-4584-BCCA-123DECEA4608}" state="hidden" topLeftCell="A7">
      <selection activeCell="H27" sqref="H27"/>
      <pageMargins left="0.7" right="0.7" top="0.75" bottom="0.75" header="0.3" footer="0.3"/>
      <pageSetup paperSize="9" orientation="portrait" horizontalDpi="0" verticalDpi="0" r:id="rId1"/>
    </customSheetView>
    <customSheetView guid="{0247E2FE-4B3E-4E9D-8A3F-7664F9779140}">
      <selection activeCell="C14" sqref="C14"/>
      <pageMargins left="0.7" right="0.7" top="0.75" bottom="0.75" header="0.3" footer="0.3"/>
      <pageSetup paperSize="9" orientation="portrait" horizontalDpi="0" verticalDpi="0" r:id="rId2"/>
    </customSheetView>
  </customSheetViews>
  <mergeCells count="1">
    <mergeCell ref="K1:K2"/>
  </mergeCell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KD2054"/>
  <sheetViews>
    <sheetView tabSelected="1" zoomScale="90" zoomScaleNormal="90" workbookViewId="0">
      <pane xSplit="2" topLeftCell="R1" activePane="topRight" state="frozen"/>
      <selection activeCell="A2" sqref="A2"/>
      <selection pane="topRight" activeCell="B4" sqref="B4"/>
    </sheetView>
  </sheetViews>
  <sheetFormatPr baseColWidth="10" defaultRowHeight="15" x14ac:dyDescent="0.25"/>
  <cols>
    <col min="1" max="1" width="23.42578125" style="10" customWidth="1"/>
    <col min="2" max="2" width="29.42578125" style="10" customWidth="1"/>
    <col min="3" max="15" width="12" style="9" customWidth="1"/>
    <col min="16" max="20" width="4.28515625" style="9" customWidth="1"/>
    <col min="21" max="16384" width="11.42578125" style="9"/>
  </cols>
  <sheetData>
    <row r="1" spans="1:21" s="14" customFormat="1" ht="30" hidden="1" customHeight="1" x14ac:dyDescent="0.25">
      <c r="A1" s="17"/>
      <c r="B1" s="17"/>
    </row>
    <row r="2" spans="1:21" s="16" customFormat="1" ht="21" x14ac:dyDescent="0.35">
      <c r="A2" s="15"/>
      <c r="B2" s="15"/>
    </row>
    <row r="3" spans="1:21" s="11" customFormat="1" x14ac:dyDescent="0.25">
      <c r="A3" s="15"/>
      <c r="B3" s="15"/>
    </row>
    <row r="4" spans="1:21" s="11" customFormat="1" x14ac:dyDescent="0.25">
      <c r="A4" s="15"/>
      <c r="B4" s="15"/>
      <c r="C4" s="40" t="s">
        <v>52</v>
      </c>
      <c r="D4" s="40" t="s">
        <v>61</v>
      </c>
      <c r="E4" s="40" t="s">
        <v>53</v>
      </c>
      <c r="F4" s="40" t="s">
        <v>54</v>
      </c>
      <c r="G4" s="40" t="s">
        <v>55</v>
      </c>
      <c r="H4" s="40" t="s">
        <v>56</v>
      </c>
      <c r="I4" s="40" t="s">
        <v>57</v>
      </c>
      <c r="J4" s="40" t="s">
        <v>62</v>
      </c>
      <c r="K4" s="40" t="s">
        <v>58</v>
      </c>
      <c r="L4" s="40" t="s">
        <v>59</v>
      </c>
      <c r="M4" s="40" t="s">
        <v>60</v>
      </c>
      <c r="N4" s="40" t="s">
        <v>63</v>
      </c>
    </row>
    <row r="5" spans="1:21" s="11" customFormat="1" x14ac:dyDescent="0.25">
      <c r="A5" s="15"/>
      <c r="B5" s="10"/>
    </row>
    <row r="6" spans="1:21" s="39" customFormat="1" x14ac:dyDescent="0.25">
      <c r="A6" s="10" t="s">
        <v>64</v>
      </c>
      <c r="B6" s="10" t="s">
        <v>68</v>
      </c>
      <c r="C6" s="39" t="e">
        <f ca="1">INDIRECT("'[Feuilles de frais 2013.xlsx]"&amp;C$4&amp;"'!$J$39")</f>
        <v>#REF!</v>
      </c>
      <c r="D6" s="39" t="e">
        <f t="shared" ref="D6:N6" ca="1" si="0">INDIRECT("'[Feuilles de frais 2013.xlsx]"&amp;D$4&amp;"'!$J$39")</f>
        <v>#REF!</v>
      </c>
      <c r="E6" s="39" t="e">
        <f t="shared" ca="1" si="0"/>
        <v>#REF!</v>
      </c>
      <c r="F6" s="39" t="e">
        <f t="shared" ca="1" si="0"/>
        <v>#REF!</v>
      </c>
      <c r="G6" s="39" t="e">
        <f t="shared" ca="1" si="0"/>
        <v>#REF!</v>
      </c>
      <c r="H6" s="39" t="e">
        <f t="shared" ca="1" si="0"/>
        <v>#REF!</v>
      </c>
      <c r="I6" s="39" t="e">
        <f t="shared" ca="1" si="0"/>
        <v>#REF!</v>
      </c>
      <c r="J6" s="39" t="e">
        <f t="shared" ca="1" si="0"/>
        <v>#REF!</v>
      </c>
      <c r="K6" s="39" t="e">
        <f t="shared" ca="1" si="0"/>
        <v>#REF!</v>
      </c>
      <c r="L6" s="39" t="e">
        <f t="shared" ca="1" si="0"/>
        <v>#REF!</v>
      </c>
      <c r="M6" s="39" t="e">
        <f t="shared" ca="1" si="0"/>
        <v>#REF!</v>
      </c>
      <c r="N6" s="39" t="e">
        <f t="shared" ca="1" si="0"/>
        <v>#REF!</v>
      </c>
      <c r="O6" s="39" t="e">
        <f ca="1">SUM(C6:N6)</f>
        <v>#REF!</v>
      </c>
      <c r="U6" s="41" t="s">
        <v>133</v>
      </c>
    </row>
    <row r="7" spans="1:21" s="12" customFormat="1" x14ac:dyDescent="0.25">
      <c r="A7" s="10" t="s">
        <v>64</v>
      </c>
      <c r="B7" s="10" t="s">
        <v>69</v>
      </c>
    </row>
    <row r="8" spans="1:21" s="12" customFormat="1" x14ac:dyDescent="0.25">
      <c r="A8" s="10" t="s">
        <v>64</v>
      </c>
      <c r="B8" s="10" t="s">
        <v>70</v>
      </c>
    </row>
    <row r="9" spans="1:21" s="12" customFormat="1" x14ac:dyDescent="0.25">
      <c r="A9" s="10" t="s">
        <v>64</v>
      </c>
      <c r="B9" s="10" t="s">
        <v>71</v>
      </c>
    </row>
    <row r="10" spans="1:21" s="12" customFormat="1" x14ac:dyDescent="0.25">
      <c r="A10" s="10" t="s">
        <v>64</v>
      </c>
      <c r="B10" s="10" t="s">
        <v>72</v>
      </c>
    </row>
    <row r="11" spans="1:21" s="12" customFormat="1" x14ac:dyDescent="0.25">
      <c r="A11" s="10" t="s">
        <v>64</v>
      </c>
      <c r="B11" s="10" t="s">
        <v>73</v>
      </c>
    </row>
    <row r="12" spans="1:21" s="12" customFormat="1" x14ac:dyDescent="0.25">
      <c r="A12" s="10" t="s">
        <v>64</v>
      </c>
      <c r="B12" s="10" t="s">
        <v>74</v>
      </c>
    </row>
    <row r="13" spans="1:21" s="12" customFormat="1" x14ac:dyDescent="0.25">
      <c r="A13" s="10" t="s">
        <v>64</v>
      </c>
      <c r="B13" s="10" t="s">
        <v>75</v>
      </c>
    </row>
    <row r="14" spans="1:21" s="12" customFormat="1" x14ac:dyDescent="0.25">
      <c r="A14" s="10" t="s">
        <v>64</v>
      </c>
      <c r="B14" s="10" t="s">
        <v>76</v>
      </c>
    </row>
    <row r="15" spans="1:21" s="12" customFormat="1" x14ac:dyDescent="0.25">
      <c r="A15" s="10" t="s">
        <v>64</v>
      </c>
      <c r="B15" s="10" t="s">
        <v>77</v>
      </c>
    </row>
    <row r="16" spans="1:21" s="12" customFormat="1" x14ac:dyDescent="0.25">
      <c r="A16" s="10" t="s">
        <v>64</v>
      </c>
      <c r="B16" s="10" t="s">
        <v>78</v>
      </c>
    </row>
    <row r="17" spans="1:2" s="12" customFormat="1" x14ac:dyDescent="0.25">
      <c r="A17" s="10" t="s">
        <v>64</v>
      </c>
      <c r="B17" s="10" t="s">
        <v>79</v>
      </c>
    </row>
    <row r="18" spans="1:2" s="12" customFormat="1" x14ac:dyDescent="0.25">
      <c r="A18" s="10" t="s">
        <v>64</v>
      </c>
      <c r="B18" s="10" t="s">
        <v>80</v>
      </c>
    </row>
    <row r="19" spans="1:2" s="12" customFormat="1" x14ac:dyDescent="0.25">
      <c r="A19" s="10" t="s">
        <v>64</v>
      </c>
      <c r="B19" s="10" t="s">
        <v>81</v>
      </c>
    </row>
    <row r="20" spans="1:2" s="12" customFormat="1" x14ac:dyDescent="0.25">
      <c r="A20" s="10" t="s">
        <v>64</v>
      </c>
      <c r="B20" s="10" t="s">
        <v>82</v>
      </c>
    </row>
    <row r="21" spans="1:2" s="12" customFormat="1" x14ac:dyDescent="0.25">
      <c r="A21" s="10" t="s">
        <v>64</v>
      </c>
      <c r="B21" s="10" t="s">
        <v>83</v>
      </c>
    </row>
    <row r="22" spans="1:2" s="13" customFormat="1" x14ac:dyDescent="0.25">
      <c r="A22" s="10" t="s">
        <v>64</v>
      </c>
      <c r="B22" s="10" t="s">
        <v>84</v>
      </c>
    </row>
    <row r="23" spans="1:2" s="12" customFormat="1" x14ac:dyDescent="0.25">
      <c r="A23" s="10" t="s">
        <v>64</v>
      </c>
      <c r="B23" s="10" t="s">
        <v>85</v>
      </c>
    </row>
    <row r="24" spans="1:2" s="12" customFormat="1" x14ac:dyDescent="0.25">
      <c r="A24" s="10" t="s">
        <v>64</v>
      </c>
      <c r="B24" s="10" t="s">
        <v>86</v>
      </c>
    </row>
    <row r="25" spans="1:2" s="12" customFormat="1" x14ac:dyDescent="0.25">
      <c r="A25" s="10" t="s">
        <v>64</v>
      </c>
      <c r="B25" s="10" t="s">
        <v>87</v>
      </c>
    </row>
    <row r="26" spans="1:2" s="12" customFormat="1" x14ac:dyDescent="0.25">
      <c r="A26" s="10" t="s">
        <v>64</v>
      </c>
      <c r="B26" s="10" t="s">
        <v>88</v>
      </c>
    </row>
    <row r="27" spans="1:2" s="12" customFormat="1" x14ac:dyDescent="0.25">
      <c r="A27" s="10" t="s">
        <v>64</v>
      </c>
      <c r="B27" s="10" t="s">
        <v>89</v>
      </c>
    </row>
    <row r="28" spans="1:2" s="12" customFormat="1" x14ac:dyDescent="0.25">
      <c r="A28" s="10" t="s">
        <v>64</v>
      </c>
      <c r="B28" s="10" t="s">
        <v>90</v>
      </c>
    </row>
    <row r="29" spans="1:2" s="12" customFormat="1" x14ac:dyDescent="0.25">
      <c r="A29" s="10" t="s">
        <v>64</v>
      </c>
      <c r="B29" s="10" t="s">
        <v>91</v>
      </c>
    </row>
    <row r="30" spans="1:2" s="12" customFormat="1" x14ac:dyDescent="0.25">
      <c r="A30" s="10" t="s">
        <v>64</v>
      </c>
      <c r="B30" s="10" t="s">
        <v>92</v>
      </c>
    </row>
    <row r="31" spans="1:2" s="12" customFormat="1" x14ac:dyDescent="0.25">
      <c r="A31" s="10" t="s">
        <v>64</v>
      </c>
      <c r="B31" s="10" t="s">
        <v>93</v>
      </c>
    </row>
    <row r="32" spans="1:2" s="12" customFormat="1" x14ac:dyDescent="0.25">
      <c r="A32" s="10" t="s">
        <v>64</v>
      </c>
      <c r="B32" s="10" t="s">
        <v>94</v>
      </c>
    </row>
    <row r="33" spans="1:2" s="12" customFormat="1" x14ac:dyDescent="0.25">
      <c r="A33" s="10" t="s">
        <v>64</v>
      </c>
      <c r="B33" s="10" t="s">
        <v>95</v>
      </c>
    </row>
    <row r="34" spans="1:2" s="12" customFormat="1" x14ac:dyDescent="0.25">
      <c r="A34" s="10" t="s">
        <v>64</v>
      </c>
      <c r="B34" s="10" t="s">
        <v>96</v>
      </c>
    </row>
    <row r="35" spans="1:2" s="12" customFormat="1" x14ac:dyDescent="0.25">
      <c r="A35" s="10" t="s">
        <v>64</v>
      </c>
      <c r="B35" s="10" t="s">
        <v>97</v>
      </c>
    </row>
    <row r="36" spans="1:2" s="12" customFormat="1" x14ac:dyDescent="0.25">
      <c r="A36" s="10" t="s">
        <v>64</v>
      </c>
      <c r="B36" s="10" t="s">
        <v>98</v>
      </c>
    </row>
    <row r="37" spans="1:2" s="12" customFormat="1" x14ac:dyDescent="0.25">
      <c r="A37" s="10" t="s">
        <v>64</v>
      </c>
      <c r="B37" s="10" t="s">
        <v>99</v>
      </c>
    </row>
    <row r="38" spans="1:2" x14ac:dyDescent="0.25">
      <c r="A38" s="10" t="s">
        <v>65</v>
      </c>
      <c r="B38" s="10" t="s">
        <v>100</v>
      </c>
    </row>
    <row r="39" spans="1:2" x14ac:dyDescent="0.25">
      <c r="A39" s="10" t="s">
        <v>65</v>
      </c>
      <c r="B39" s="10" t="s">
        <v>101</v>
      </c>
    </row>
    <row r="40" spans="1:2" x14ac:dyDescent="0.25">
      <c r="A40" s="10" t="s">
        <v>65</v>
      </c>
      <c r="B40" s="10" t="s">
        <v>102</v>
      </c>
    </row>
    <row r="41" spans="1:2" x14ac:dyDescent="0.25">
      <c r="A41" s="10" t="s">
        <v>65</v>
      </c>
      <c r="B41" s="10" t="s">
        <v>103</v>
      </c>
    </row>
    <row r="42" spans="1:2" x14ac:dyDescent="0.25">
      <c r="A42" s="10" t="s">
        <v>65</v>
      </c>
      <c r="B42" s="10" t="s">
        <v>104</v>
      </c>
    </row>
    <row r="43" spans="1:2" x14ac:dyDescent="0.25">
      <c r="A43" s="10" t="s">
        <v>65</v>
      </c>
      <c r="B43" s="10" t="s">
        <v>105</v>
      </c>
    </row>
    <row r="44" spans="1:2" x14ac:dyDescent="0.25">
      <c r="A44" s="10" t="s">
        <v>65</v>
      </c>
      <c r="B44" s="10" t="s">
        <v>106</v>
      </c>
    </row>
    <row r="45" spans="1:2" x14ac:dyDescent="0.25">
      <c r="A45" s="10" t="s">
        <v>65</v>
      </c>
      <c r="B45" s="10" t="s">
        <v>107</v>
      </c>
    </row>
    <row r="46" spans="1:2" x14ac:dyDescent="0.25">
      <c r="A46" s="10" t="s">
        <v>65</v>
      </c>
      <c r="B46" s="10" t="s">
        <v>108</v>
      </c>
    </row>
    <row r="47" spans="1:2" x14ac:dyDescent="0.25">
      <c r="A47" s="10" t="s">
        <v>65</v>
      </c>
      <c r="B47" s="10" t="s">
        <v>109</v>
      </c>
    </row>
    <row r="48" spans="1:2" x14ac:dyDescent="0.25">
      <c r="A48" s="10" t="s">
        <v>65</v>
      </c>
      <c r="B48" s="10" t="s">
        <v>110</v>
      </c>
    </row>
    <row r="49" spans="1:2" x14ac:dyDescent="0.25">
      <c r="A49" s="10" t="s">
        <v>65</v>
      </c>
      <c r="B49" s="10" t="s">
        <v>111</v>
      </c>
    </row>
    <row r="50" spans="1:2" x14ac:dyDescent="0.25">
      <c r="A50" s="10" t="s">
        <v>65</v>
      </c>
      <c r="B50" s="10" t="s">
        <v>112</v>
      </c>
    </row>
    <row r="51" spans="1:2" x14ac:dyDescent="0.25">
      <c r="A51" s="10" t="s">
        <v>65</v>
      </c>
      <c r="B51" s="10" t="s">
        <v>113</v>
      </c>
    </row>
    <row r="52" spans="1:2" x14ac:dyDescent="0.25">
      <c r="A52" s="10" t="s">
        <v>65</v>
      </c>
      <c r="B52" s="10" t="s">
        <v>114</v>
      </c>
    </row>
    <row r="53" spans="1:2" x14ac:dyDescent="0.25">
      <c r="A53" s="10" t="s">
        <v>65</v>
      </c>
      <c r="B53" s="10" t="s">
        <v>115</v>
      </c>
    </row>
    <row r="54" spans="1:2" x14ac:dyDescent="0.25">
      <c r="A54" s="10" t="s">
        <v>65</v>
      </c>
      <c r="B54" s="10" t="s">
        <v>116</v>
      </c>
    </row>
    <row r="55" spans="1:2" x14ac:dyDescent="0.25">
      <c r="A55" s="10" t="s">
        <v>66</v>
      </c>
      <c r="B55" s="10" t="s">
        <v>117</v>
      </c>
    </row>
    <row r="56" spans="1:2" x14ac:dyDescent="0.25">
      <c r="A56" s="10" t="s">
        <v>66</v>
      </c>
      <c r="B56" s="10" t="s">
        <v>118</v>
      </c>
    </row>
    <row r="57" spans="1:2" x14ac:dyDescent="0.25">
      <c r="A57" s="10" t="s">
        <v>66</v>
      </c>
      <c r="B57" s="10" t="s">
        <v>119</v>
      </c>
    </row>
    <row r="58" spans="1:2" x14ac:dyDescent="0.25">
      <c r="A58" s="10" t="s">
        <v>66</v>
      </c>
      <c r="B58" s="10" t="s">
        <v>120</v>
      </c>
    </row>
    <row r="59" spans="1:2" x14ac:dyDescent="0.25">
      <c r="A59" s="10" t="s">
        <v>66</v>
      </c>
      <c r="B59" s="10" t="s">
        <v>121</v>
      </c>
    </row>
    <row r="60" spans="1:2" x14ac:dyDescent="0.25">
      <c r="A60" s="10" t="s">
        <v>66</v>
      </c>
      <c r="B60" s="10" t="s">
        <v>122</v>
      </c>
    </row>
    <row r="61" spans="1:2" x14ac:dyDescent="0.25">
      <c r="A61" s="10" t="s">
        <v>66</v>
      </c>
      <c r="B61" s="10" t="s">
        <v>123</v>
      </c>
    </row>
    <row r="62" spans="1:2" x14ac:dyDescent="0.25">
      <c r="A62" s="10" t="s">
        <v>66</v>
      </c>
      <c r="B62" s="10" t="s">
        <v>124</v>
      </c>
    </row>
    <row r="63" spans="1:2" x14ac:dyDescent="0.25">
      <c r="A63" s="10" t="s">
        <v>66</v>
      </c>
      <c r="B63" s="10" t="s">
        <v>125</v>
      </c>
    </row>
    <row r="64" spans="1:2" x14ac:dyDescent="0.25">
      <c r="A64" s="10" t="s">
        <v>66</v>
      </c>
      <c r="B64" s="10" t="s">
        <v>126</v>
      </c>
    </row>
    <row r="65" spans="1:2" x14ac:dyDescent="0.25">
      <c r="A65" s="10" t="s">
        <v>67</v>
      </c>
      <c r="B65" s="10" t="s">
        <v>127</v>
      </c>
    </row>
    <row r="66" spans="1:2" x14ac:dyDescent="0.25">
      <c r="A66" s="10" t="s">
        <v>67</v>
      </c>
      <c r="B66" s="10" t="s">
        <v>128</v>
      </c>
    </row>
    <row r="67" spans="1:2" x14ac:dyDescent="0.25">
      <c r="A67" s="10" t="s">
        <v>67</v>
      </c>
      <c r="B67" s="10" t="s">
        <v>129</v>
      </c>
    </row>
    <row r="68" spans="1:2" x14ac:dyDescent="0.25">
      <c r="A68" s="10" t="s">
        <v>67</v>
      </c>
      <c r="B68" s="10" t="s">
        <v>130</v>
      </c>
    </row>
    <row r="69" spans="1:2" x14ac:dyDescent="0.25">
      <c r="A69" s="10" t="s">
        <v>67</v>
      </c>
      <c r="B69" s="10" t="s">
        <v>131</v>
      </c>
    </row>
    <row r="70" spans="1:2" x14ac:dyDescent="0.25">
      <c r="A70" s="10" t="s">
        <v>67</v>
      </c>
      <c r="B70" s="10" t="s">
        <v>132</v>
      </c>
    </row>
    <row r="1939" spans="290:290" x14ac:dyDescent="0.25">
      <c r="KD1939" s="38"/>
    </row>
    <row r="2038" spans="290:290" x14ac:dyDescent="0.25">
      <c r="KD2038" s="38"/>
    </row>
    <row r="2053" spans="290:290" x14ac:dyDescent="0.25">
      <c r="KD2053" s="38"/>
    </row>
    <row r="2054" spans="290:290" x14ac:dyDescent="0.25">
      <c r="KD2054" s="38"/>
    </row>
  </sheetData>
  <sheetProtection selectLockedCells="1"/>
  <customSheetViews>
    <customSheetView guid="{65A0586B-4EAC-4584-BCCA-123DECEA4608}" scale="70" showGridLines="0" showRowCol="0" fitToPage="1" hiddenRows="1">
      <pane xSplit="2" topLeftCell="AX1" activePane="topRight" state="frozen"/>
      <selection pane="topRight" activeCell="AX35" sqref="AX35"/>
      <pageMargins left="0" right="0" top="0.35433070866141736" bottom="0.35433070866141736" header="0.31496062992125984" footer="0.31496062992125984"/>
      <printOptions horizontalCentered="1"/>
      <pageSetup paperSize="9" fitToWidth="0" orientation="landscape" r:id="rId1"/>
    </customSheetView>
    <customSheetView guid="{0247E2FE-4B3E-4E9D-8A3F-7664F9779140}" showPageBreaks="1" fitToPage="1" printArea="1" hiddenRows="1" topLeftCell="A2">
      <pane xSplit="9" topLeftCell="J1" activePane="topRight" state="frozen"/>
      <selection pane="topRight" activeCell="A21" sqref="A21"/>
      <pageMargins left="0" right="0" top="0.35433070866141736" bottom="0.35433070866141736" header="0.31496062992125984" footer="0.31496062992125984"/>
      <printOptions horizontalCentered="1"/>
      <pageSetup paperSize="9" fitToWidth="0" orientation="landscape" r:id="rId2"/>
    </customSheetView>
  </customSheetViews>
  <printOptions horizontalCentered="1" verticalCentered="1"/>
  <pageMargins left="0" right="0" top="0.35433070866141736" bottom="0.35433070866141736" header="0.31496062992125984" footer="0.31496062992125984"/>
  <pageSetup paperSize="8" scale="67" orientation="landscape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données</vt:lpstr>
      <vt:lpstr>RECAP</vt:lpstr>
      <vt:lpstr>congés</vt:lpstr>
      <vt:lpstr>DVac</vt:lpstr>
      <vt:lpstr>fériés</vt:lpstr>
      <vt:lpstr>FVac</vt:lpstr>
      <vt:lpstr>RECAP!Impression_des_titres</vt:lpstr>
      <vt:lpstr>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Leakim</dc:creator>
  <cp:lastModifiedBy>leakim</cp:lastModifiedBy>
  <cp:lastPrinted>2014-03-11T08:07:20Z</cp:lastPrinted>
  <dcterms:created xsi:type="dcterms:W3CDTF">2006-09-16T00:00:00Z</dcterms:created>
  <dcterms:modified xsi:type="dcterms:W3CDTF">2014-04-03T19:29:37Z</dcterms:modified>
</cp:coreProperties>
</file>