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240" yWindow="90" windowWidth="9135" windowHeight="5730" tabRatio="1000" activeTab="1"/>
  </bookViews>
  <sheets>
    <sheet name="Données" sheetId="35" r:id="rId1"/>
    <sheet name="Mois" sheetId="58" r:id="rId2"/>
  </sheets>
  <definedNames>
    <definedName name="An">Données!$B$2</definedName>
    <definedName name="fériés">Données!$A$21:$A$32</definedName>
    <definedName name="_xlnm.Print_Area" localSheetId="1">Mois!$B$1:$K$50</definedName>
  </definedNames>
  <calcPr calcId="145621"/>
</workbook>
</file>

<file path=xl/calcChain.xml><?xml version="1.0" encoding="utf-8"?>
<calcChain xmlns="http://schemas.openxmlformats.org/spreadsheetml/2006/main">
  <c r="A32" i="35" l="1"/>
  <c r="A31" i="35"/>
  <c r="A30" i="35"/>
  <c r="A29" i="35"/>
  <c r="A28" i="35"/>
  <c r="A25" i="35"/>
  <c r="A24" i="35"/>
  <c r="A22" i="35"/>
  <c r="A23" i="35" s="1"/>
  <c r="A21" i="35"/>
  <c r="A26" i="35" l="1"/>
  <c r="A27" i="35"/>
  <c r="J42" i="58" l="1"/>
  <c r="H42" i="58"/>
  <c r="J40" i="58" s="1"/>
  <c r="G42" i="58"/>
  <c r="V40" i="58"/>
  <c r="B45" i="58" s="1"/>
  <c r="I40" i="58"/>
  <c r="H40" i="58"/>
  <c r="G40" i="58"/>
  <c r="J39" i="58"/>
  <c r="W38" i="58"/>
  <c r="V38" i="58"/>
  <c r="U38" i="58"/>
  <c r="T38" i="58"/>
  <c r="S38" i="58"/>
  <c r="R38" i="58"/>
  <c r="Q38" i="58"/>
  <c r="P38" i="58"/>
  <c r="O38" i="58"/>
  <c r="N38" i="58"/>
  <c r="W37" i="58"/>
  <c r="V37" i="58"/>
  <c r="U37" i="58"/>
  <c r="T37" i="58"/>
  <c r="S37" i="58"/>
  <c r="R37" i="58"/>
  <c r="Q37" i="58"/>
  <c r="P37" i="58"/>
  <c r="O37" i="58"/>
  <c r="N37" i="58"/>
  <c r="W36" i="58"/>
  <c r="V36" i="58"/>
  <c r="U36" i="58"/>
  <c r="T36" i="58"/>
  <c r="S36" i="58"/>
  <c r="R36" i="58"/>
  <c r="Q36" i="58"/>
  <c r="P36" i="58"/>
  <c r="O36" i="58"/>
  <c r="N36" i="58"/>
  <c r="W35" i="58"/>
  <c r="V35" i="58"/>
  <c r="U35" i="58"/>
  <c r="T35" i="58"/>
  <c r="S35" i="58"/>
  <c r="R35" i="58"/>
  <c r="Q35" i="58"/>
  <c r="P35" i="58"/>
  <c r="O35" i="58"/>
  <c r="N35" i="58"/>
  <c r="W34" i="58"/>
  <c r="V34" i="58"/>
  <c r="U34" i="58"/>
  <c r="T34" i="58"/>
  <c r="S34" i="58"/>
  <c r="R34" i="58"/>
  <c r="Q34" i="58"/>
  <c r="P34" i="58"/>
  <c r="O34" i="58"/>
  <c r="N34" i="58"/>
  <c r="W33" i="58"/>
  <c r="V33" i="58"/>
  <c r="U33" i="58"/>
  <c r="T33" i="58"/>
  <c r="S33" i="58"/>
  <c r="R33" i="58"/>
  <c r="Q33" i="58"/>
  <c r="P33" i="58"/>
  <c r="O33" i="58"/>
  <c r="N33" i="58"/>
  <c r="W32" i="58"/>
  <c r="V32" i="58"/>
  <c r="U32" i="58"/>
  <c r="T32" i="58"/>
  <c r="S32" i="58"/>
  <c r="R32" i="58"/>
  <c r="Q32" i="58"/>
  <c r="P32" i="58"/>
  <c r="O32" i="58"/>
  <c r="N32" i="58"/>
  <c r="W31" i="58"/>
  <c r="V31" i="58"/>
  <c r="U31" i="58"/>
  <c r="T31" i="58"/>
  <c r="S31" i="58"/>
  <c r="R31" i="58"/>
  <c r="Q31" i="58"/>
  <c r="P31" i="58"/>
  <c r="O31" i="58"/>
  <c r="N31" i="58"/>
  <c r="W30" i="58"/>
  <c r="V30" i="58"/>
  <c r="U30" i="58"/>
  <c r="T30" i="58"/>
  <c r="S30" i="58"/>
  <c r="R30" i="58"/>
  <c r="Q30" i="58"/>
  <c r="P30" i="58"/>
  <c r="O30" i="58"/>
  <c r="N30" i="58"/>
  <c r="W29" i="58"/>
  <c r="V29" i="58"/>
  <c r="U29" i="58"/>
  <c r="T29" i="58"/>
  <c r="S29" i="58"/>
  <c r="R29" i="58"/>
  <c r="Q29" i="58"/>
  <c r="P29" i="58"/>
  <c r="O29" i="58"/>
  <c r="N29" i="58"/>
  <c r="W28" i="58"/>
  <c r="V28" i="58"/>
  <c r="U28" i="58"/>
  <c r="T28" i="58"/>
  <c r="S28" i="58"/>
  <c r="R28" i="58"/>
  <c r="Q28" i="58"/>
  <c r="P28" i="58"/>
  <c r="O28" i="58"/>
  <c r="N28" i="58"/>
  <c r="W27" i="58"/>
  <c r="V27" i="58"/>
  <c r="U27" i="58"/>
  <c r="T27" i="58"/>
  <c r="S27" i="58"/>
  <c r="R27" i="58"/>
  <c r="Q27" i="58"/>
  <c r="P27" i="58"/>
  <c r="O27" i="58"/>
  <c r="N27" i="58"/>
  <c r="W26" i="58"/>
  <c r="V26" i="58"/>
  <c r="U26" i="58"/>
  <c r="T26" i="58"/>
  <c r="S26" i="58"/>
  <c r="R26" i="58"/>
  <c r="Q26" i="58"/>
  <c r="P26" i="58"/>
  <c r="O26" i="58"/>
  <c r="N26" i="58"/>
  <c r="W25" i="58"/>
  <c r="V25" i="58"/>
  <c r="U25" i="58"/>
  <c r="T25" i="58"/>
  <c r="S25" i="58"/>
  <c r="R25" i="58"/>
  <c r="Q25" i="58"/>
  <c r="P25" i="58"/>
  <c r="O25" i="58"/>
  <c r="N25" i="58"/>
  <c r="W24" i="58"/>
  <c r="V24" i="58"/>
  <c r="U24" i="58"/>
  <c r="T24" i="58"/>
  <c r="S24" i="58"/>
  <c r="R24" i="58"/>
  <c r="Q24" i="58"/>
  <c r="P24" i="58"/>
  <c r="O24" i="58"/>
  <c r="N24" i="58"/>
  <c r="W23" i="58"/>
  <c r="V23" i="58"/>
  <c r="U23" i="58"/>
  <c r="T23" i="58"/>
  <c r="S23" i="58"/>
  <c r="R23" i="58"/>
  <c r="Q23" i="58"/>
  <c r="P23" i="58"/>
  <c r="O23" i="58"/>
  <c r="N23" i="58"/>
  <c r="W22" i="58"/>
  <c r="V22" i="58"/>
  <c r="U22" i="58"/>
  <c r="T22" i="58"/>
  <c r="S22" i="58"/>
  <c r="R22" i="58"/>
  <c r="Q22" i="58"/>
  <c r="P22" i="58"/>
  <c r="O22" i="58"/>
  <c r="N22" i="58"/>
  <c r="W21" i="58"/>
  <c r="V21" i="58"/>
  <c r="U21" i="58"/>
  <c r="T21" i="58"/>
  <c r="S21" i="58"/>
  <c r="R21" i="58"/>
  <c r="Q21" i="58"/>
  <c r="P21" i="58"/>
  <c r="O21" i="58"/>
  <c r="N21" i="58"/>
  <c r="W20" i="58"/>
  <c r="V20" i="58"/>
  <c r="U20" i="58"/>
  <c r="T20" i="58"/>
  <c r="S20" i="58"/>
  <c r="R20" i="58"/>
  <c r="Q20" i="58"/>
  <c r="P20" i="58"/>
  <c r="O20" i="58"/>
  <c r="N20" i="58"/>
  <c r="W19" i="58"/>
  <c r="V19" i="58"/>
  <c r="U19" i="58"/>
  <c r="T19" i="58"/>
  <c r="S19" i="58"/>
  <c r="R19" i="58"/>
  <c r="Q19" i="58"/>
  <c r="P19" i="58"/>
  <c r="O19" i="58"/>
  <c r="N19" i="58"/>
  <c r="W18" i="58"/>
  <c r="V18" i="58"/>
  <c r="U18" i="58"/>
  <c r="T18" i="58"/>
  <c r="S18" i="58"/>
  <c r="R18" i="58"/>
  <c r="Q18" i="58"/>
  <c r="P18" i="58"/>
  <c r="O18" i="58"/>
  <c r="N18" i="58"/>
  <c r="W17" i="58"/>
  <c r="V17" i="58"/>
  <c r="U17" i="58"/>
  <c r="T17" i="58"/>
  <c r="S17" i="58"/>
  <c r="R17" i="58"/>
  <c r="Q17" i="58"/>
  <c r="P17" i="58"/>
  <c r="O17" i="58"/>
  <c r="N17" i="58"/>
  <c r="W16" i="58"/>
  <c r="V16" i="58"/>
  <c r="U16" i="58"/>
  <c r="T16" i="58"/>
  <c r="S16" i="58"/>
  <c r="R16" i="58"/>
  <c r="Q16" i="58"/>
  <c r="P16" i="58"/>
  <c r="O16" i="58"/>
  <c r="N16" i="58"/>
  <c r="N40" i="58" s="1"/>
  <c r="D42" i="58" s="1"/>
  <c r="W15" i="58"/>
  <c r="V15" i="58"/>
  <c r="U15" i="58"/>
  <c r="T15" i="58"/>
  <c r="S15" i="58"/>
  <c r="R15" i="58"/>
  <c r="Q15" i="58"/>
  <c r="P15" i="58"/>
  <c r="O15" i="58"/>
  <c r="N15" i="58"/>
  <c r="W14" i="58"/>
  <c r="V14" i="58"/>
  <c r="U14" i="58"/>
  <c r="T14" i="58"/>
  <c r="S14" i="58"/>
  <c r="R14" i="58"/>
  <c r="Q14" i="58"/>
  <c r="P14" i="58"/>
  <c r="O14" i="58"/>
  <c r="N14" i="58"/>
  <c r="W13" i="58"/>
  <c r="V13" i="58"/>
  <c r="U13" i="58"/>
  <c r="T13" i="58"/>
  <c r="S13" i="58"/>
  <c r="R13" i="58"/>
  <c r="Q13" i="58"/>
  <c r="P13" i="58"/>
  <c r="O13" i="58"/>
  <c r="N13" i="58"/>
  <c r="W12" i="58"/>
  <c r="V12" i="58"/>
  <c r="U12" i="58"/>
  <c r="T12" i="58"/>
  <c r="S12" i="58"/>
  <c r="R12" i="58"/>
  <c r="Q12" i="58"/>
  <c r="P12" i="58"/>
  <c r="O12" i="58"/>
  <c r="N12" i="58"/>
  <c r="W11" i="58"/>
  <c r="V11" i="58"/>
  <c r="U11" i="58"/>
  <c r="T11" i="58"/>
  <c r="S11" i="58"/>
  <c r="R11" i="58"/>
  <c r="Q11" i="58"/>
  <c r="P11" i="58"/>
  <c r="O11" i="58"/>
  <c r="N11" i="58"/>
  <c r="W10" i="58"/>
  <c r="V10" i="58"/>
  <c r="U10" i="58"/>
  <c r="T10" i="58"/>
  <c r="S10" i="58"/>
  <c r="R10" i="58"/>
  <c r="Q10" i="58"/>
  <c r="P10" i="58"/>
  <c r="O10" i="58"/>
  <c r="N10" i="58"/>
  <c r="W9" i="58"/>
  <c r="V9" i="58"/>
  <c r="U9" i="58"/>
  <c r="T9" i="58"/>
  <c r="T40" i="58" s="1"/>
  <c r="B43" i="58" s="1"/>
  <c r="S9" i="58"/>
  <c r="S40" i="58" s="1"/>
  <c r="B42" i="58" s="1"/>
  <c r="R9" i="58"/>
  <c r="Q9" i="58"/>
  <c r="P9" i="58"/>
  <c r="O9" i="58"/>
  <c r="N9" i="58"/>
  <c r="W8" i="58"/>
  <c r="W40" i="58" s="1"/>
  <c r="B46" i="58" s="1"/>
  <c r="V8" i="58"/>
  <c r="U8" i="58"/>
  <c r="U40" i="58" s="1"/>
  <c r="B44" i="58" s="1"/>
  <c r="T8" i="58"/>
  <c r="S8" i="58"/>
  <c r="R8" i="58"/>
  <c r="Q8" i="58"/>
  <c r="Q40" i="58" s="1"/>
  <c r="D45" i="58" s="1"/>
  <c r="P8" i="58"/>
  <c r="O8" i="58"/>
  <c r="N8" i="58"/>
  <c r="H4" i="58"/>
  <c r="K2" i="58"/>
  <c r="K1" i="58"/>
  <c r="H1" i="58"/>
  <c r="B8" i="58" l="1"/>
  <c r="B9" i="58" s="1"/>
  <c r="B10" i="58" s="1"/>
  <c r="B11" i="58" s="1"/>
  <c r="B12" i="58" s="1"/>
  <c r="B13" i="58" s="1"/>
  <c r="B14" i="58" s="1"/>
  <c r="B15" i="58" s="1"/>
  <c r="B16" i="58" s="1"/>
  <c r="B17" i="58" s="1"/>
  <c r="B18" i="58" s="1"/>
  <c r="B19" i="58" s="1"/>
  <c r="B20" i="58" s="1"/>
  <c r="B21" i="58" s="1"/>
  <c r="B22" i="58" s="1"/>
  <c r="B23" i="58" s="1"/>
  <c r="B24" i="58" s="1"/>
  <c r="B25" i="58" s="1"/>
  <c r="B26" i="58" s="1"/>
  <c r="B27" i="58" s="1"/>
  <c r="B28" i="58" s="1"/>
  <c r="B29" i="58" s="1"/>
  <c r="B30" i="58" s="1"/>
  <c r="B31" i="58" s="1"/>
  <c r="B32" i="58" s="1"/>
  <c r="B33" i="58" s="1"/>
  <c r="B34" i="58" s="1"/>
  <c r="B35" i="58" s="1"/>
  <c r="B36" i="58" s="1"/>
  <c r="B37" i="58" s="1"/>
  <c r="B38" i="58" s="1"/>
  <c r="O40" i="58"/>
  <c r="D43" i="58" s="1"/>
  <c r="P40" i="58"/>
  <c r="D44" i="58" s="1"/>
  <c r="G41" i="58"/>
  <c r="R40" i="58"/>
  <c r="D46" i="58" s="1"/>
  <c r="C8" i="58"/>
  <c r="C9" i="58" s="1"/>
  <c r="C10" i="58" s="1"/>
  <c r="C11" i="58" s="1"/>
  <c r="C12" i="58" s="1"/>
  <c r="C13" i="58" s="1"/>
  <c r="C14" i="58" s="1"/>
  <c r="C15" i="58" s="1"/>
  <c r="C16" i="58" s="1"/>
  <c r="C17" i="58" s="1"/>
  <c r="C18" i="58" s="1"/>
  <c r="C19" i="58" s="1"/>
  <c r="C20" i="58" s="1"/>
  <c r="C21" i="58" s="1"/>
  <c r="C22" i="58" s="1"/>
  <c r="C23" i="58" s="1"/>
  <c r="C24" i="58" s="1"/>
  <c r="C25" i="58" s="1"/>
  <c r="C26" i="58" s="1"/>
  <c r="C27" i="58" s="1"/>
  <c r="C28" i="58" s="1"/>
  <c r="C29" i="58" s="1"/>
  <c r="C30" i="58" s="1"/>
  <c r="C31" i="58" s="1"/>
  <c r="C32" i="58" s="1"/>
  <c r="C33" i="58" s="1"/>
  <c r="C34" i="58" s="1"/>
  <c r="C35" i="58" s="1"/>
  <c r="C36" i="58" s="1"/>
  <c r="C37" i="58" s="1"/>
  <c r="C38" i="58" s="1"/>
  <c r="B6" i="35"/>
</calcChain>
</file>

<file path=xl/sharedStrings.xml><?xml version="1.0" encoding="utf-8"?>
<sst xmlns="http://schemas.openxmlformats.org/spreadsheetml/2006/main" count="74" uniqueCount="42">
  <si>
    <t>REPAS</t>
  </si>
  <si>
    <t>LIEU + MOTIF</t>
  </si>
  <si>
    <t>KMS</t>
  </si>
  <si>
    <t>Nom Prénom:</t>
  </si>
  <si>
    <t>PARKINGS
PEAGES</t>
  </si>
  <si>
    <t>COURSES
&amp; DIVERS</t>
  </si>
  <si>
    <t>TOTAL KMS</t>
  </si>
  <si>
    <t>TOTAL FRAIS :</t>
  </si>
  <si>
    <t>Année</t>
  </si>
  <si>
    <t>nom prénom</t>
  </si>
  <si>
    <t>Date du barême</t>
  </si>
  <si>
    <t>type de véhicule</t>
  </si>
  <si>
    <t>FEUILLE DE FRAIS</t>
  </si>
  <si>
    <t>MOIS DE :</t>
  </si>
  <si>
    <t>DATE</t>
  </si>
  <si>
    <t>JANVIER</t>
  </si>
  <si>
    <t xml:space="preserve">SITE : </t>
  </si>
  <si>
    <t>site</t>
  </si>
  <si>
    <t>Valeur du barême</t>
  </si>
  <si>
    <t>à renseigner</t>
  </si>
  <si>
    <t>N'OUBLIEZ PAS DE JOINDRE LES ORIGINAUX DE VOS JUSTIFICATIFS. MERCI</t>
  </si>
  <si>
    <t>TOTAUX :</t>
  </si>
  <si>
    <t xml:space="preserve">Barême kms au                                                         </t>
  </si>
  <si>
    <t>STRUCTURE CONCERNÉE</t>
  </si>
  <si>
    <t>CSAPA</t>
  </si>
  <si>
    <t>CARRUD</t>
  </si>
  <si>
    <t>Prévention</t>
  </si>
  <si>
    <t>Formation</t>
  </si>
  <si>
    <t>Ventilation  Compta</t>
  </si>
  <si>
    <t>déplacement</t>
  </si>
  <si>
    <t>Mission</t>
  </si>
  <si>
    <t>SI(J8="CSAPA";((I8*G44)+G8);0)</t>
  </si>
  <si>
    <t>Déplacement</t>
  </si>
  <si>
    <t>Colloque</t>
  </si>
  <si>
    <t>6 CVS ou plus</t>
  </si>
  <si>
    <t>Pour véhicule</t>
  </si>
  <si>
    <t>à la fehap</t>
  </si>
  <si>
    <t>Légende</t>
  </si>
  <si>
    <t>Cases à choix multiple</t>
  </si>
  <si>
    <t>Cases à renseigner selon mise à jour</t>
  </si>
  <si>
    <t>5 CVS ou moins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</si>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</sst>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d"/>
    <numFmt numFmtId="166" formatCode="ddd"/>
  </numFmts>
  <fonts count="12" x14ac:knownFonts="1">
    <font>
      <sz val="10"/>
      <name val="Arial"/>
    </font>
    <font>
      <b/>
      <sz val="1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sz val="8"/>
      <color theme="0" tint="-0.499984740745262"/>
      <name val="Microsoft PhagsPa"/>
      <family val="2"/>
    </font>
    <font>
      <b/>
      <i/>
      <sz val="11"/>
      <color rgb="FFFF000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1" fillId="0" borderId="0" applyFont="0" applyFill="0" applyBorder="0" applyAlignment="0" applyProtection="0"/>
    <xf numFmtId="0" fontId="4" fillId="0" borderId="0"/>
  </cellStyleXfs>
  <cellXfs count="9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64" fontId="0" fillId="0" borderId="5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1" fillId="0" borderId="0" xfId="0" applyFont="1" applyAlignment="1">
      <alignment vertical="center" wrapText="1"/>
    </xf>
    <xf numFmtId="0" fontId="5" fillId="0" borderId="0" xfId="0" applyFont="1" applyBorder="1" applyAlignment="1">
      <alignment vertical="top"/>
    </xf>
    <xf numFmtId="0" fontId="0" fillId="0" borderId="0" xfId="0" applyBorder="1" applyAlignment="1">
      <alignment vertical="center"/>
    </xf>
    <xf numFmtId="0" fontId="1" fillId="0" borderId="0" xfId="0" applyFont="1" applyAlignment="1">
      <alignment horizontal="left" vertical="center" wrapText="1"/>
    </xf>
    <xf numFmtId="166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6" fontId="1" fillId="0" borderId="14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8" fillId="0" borderId="14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left" vertical="center" indent="2"/>
    </xf>
    <xf numFmtId="0" fontId="1" fillId="0" borderId="0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9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0" fontId="9" fillId="0" borderId="0" xfId="0" applyFont="1" applyBorder="1" applyAlignment="1">
      <alignment vertical="center"/>
    </xf>
    <xf numFmtId="0" fontId="2" fillId="6" borderId="0" xfId="0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5" borderId="0" xfId="0" applyFont="1" applyFill="1"/>
    <xf numFmtId="0" fontId="0" fillId="5" borderId="0" xfId="0" applyFill="1" applyAlignment="1">
      <alignment vertical="center"/>
    </xf>
    <xf numFmtId="0" fontId="0" fillId="5" borderId="0" xfId="0" applyFill="1" applyBorder="1" applyAlignment="1">
      <alignment vertical="center"/>
    </xf>
    <xf numFmtId="0" fontId="1" fillId="5" borderId="0" xfId="0" applyFont="1" applyFill="1" applyAlignment="1">
      <alignment vertical="center" wrapText="1"/>
    </xf>
    <xf numFmtId="0" fontId="1" fillId="5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vertical="top"/>
    </xf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 vertical="center"/>
    </xf>
    <xf numFmtId="0" fontId="4" fillId="5" borderId="0" xfId="2" applyFill="1" applyAlignment="1" applyProtection="1">
      <alignment horizontal="center" vertical="center"/>
    </xf>
    <xf numFmtId="14" fontId="4" fillId="5" borderId="0" xfId="2" applyNumberFormat="1" applyFill="1" applyAlignment="1" applyProtection="1">
      <alignment horizontal="center" vertical="center"/>
    </xf>
    <xf numFmtId="44" fontId="0" fillId="0" borderId="14" xfId="1" applyFont="1" applyBorder="1" applyAlignment="1" applyProtection="1">
      <alignment horizontal="center" vertical="center"/>
      <protection locked="0"/>
    </xf>
    <xf numFmtId="44" fontId="4" fillId="0" borderId="3" xfId="1" applyFont="1" applyBorder="1" applyAlignment="1" applyProtection="1">
      <alignment horizontal="center" vertical="center"/>
      <protection locked="0"/>
    </xf>
    <xf numFmtId="44" fontId="0" fillId="0" borderId="3" xfId="1" applyFont="1" applyBorder="1" applyAlignment="1" applyProtection="1">
      <alignment horizontal="center" vertical="center"/>
      <protection locked="0"/>
    </xf>
    <xf numFmtId="14" fontId="0" fillId="3" borderId="0" xfId="0" applyNumberForma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1" fillId="4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1" fillId="4" borderId="0" xfId="0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Normal 2" xfId="2"/>
  </cellStyles>
  <dxfs count="3"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B$2" max="3000" min="2000" page="10" val="201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6</xdr:row>
      <xdr:rowOff>9525</xdr:rowOff>
    </xdr:from>
    <xdr:to>
      <xdr:col>8</xdr:col>
      <xdr:colOff>304800</xdr:colOff>
      <xdr:row>12</xdr:row>
      <xdr:rowOff>114300</xdr:rowOff>
    </xdr:to>
    <xdr:sp macro="" textlink="">
      <xdr:nvSpPr>
        <xdr:cNvPr id="2" name="Rectangle à coins arrondis 1"/>
        <xdr:cNvSpPr/>
      </xdr:nvSpPr>
      <xdr:spPr bwMode="auto">
        <a:xfrm>
          <a:off x="4581525" y="1695450"/>
          <a:ext cx="4362450" cy="10763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</a:rPr>
            <a:t>Onglet Données a</a:t>
          </a:r>
          <a:r>
            <a:rPr lang="fr-FR" sz="1600" b="1" baseline="0">
              <a:solidFill>
                <a:schemeClr val="bg1"/>
              </a:solidFill>
            </a:rPr>
            <a:t> masquer à l'issue du remplissage  des renseignements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1866900</xdr:colOff>
          <xdr:row>0</xdr:row>
          <xdr:rowOff>161925</xdr:rowOff>
        </xdr:from>
        <xdr:to>
          <xdr:col>2</xdr:col>
          <xdr:colOff>0</xdr:colOff>
          <xdr:row>2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44</xdr:row>
      <xdr:rowOff>38100</xdr:rowOff>
    </xdr:from>
    <xdr:to>
      <xdr:col>10</xdr:col>
      <xdr:colOff>866775</xdr:colOff>
      <xdr:row>48</xdr:row>
      <xdr:rowOff>0</xdr:rowOff>
    </xdr:to>
    <xdr:sp macro="" textlink="">
      <xdr:nvSpPr>
        <xdr:cNvPr id="2" name="Rectangle à coins arrondis 1"/>
        <xdr:cNvSpPr/>
      </xdr:nvSpPr>
      <xdr:spPr bwMode="auto">
        <a:xfrm>
          <a:off x="6210300" y="7991475"/>
          <a:ext cx="1743075" cy="8001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6</xdr:col>
      <xdr:colOff>28575</xdr:colOff>
      <xdr:row>44</xdr:row>
      <xdr:rowOff>38100</xdr:rowOff>
    </xdr:from>
    <xdr:to>
      <xdr:col>8</xdr:col>
      <xdr:colOff>304800</xdr:colOff>
      <xdr:row>48</xdr:row>
      <xdr:rowOff>0</xdr:rowOff>
    </xdr:to>
    <xdr:sp macro="" textlink="">
      <xdr:nvSpPr>
        <xdr:cNvPr id="3" name="Rectangle à coins arrondis 2"/>
        <xdr:cNvSpPr/>
      </xdr:nvSpPr>
      <xdr:spPr bwMode="auto">
        <a:xfrm>
          <a:off x="4486275" y="7991475"/>
          <a:ext cx="1676400" cy="8001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6</xdr:col>
      <xdr:colOff>28575</xdr:colOff>
      <xdr:row>41</xdr:row>
      <xdr:rowOff>200026</xdr:rowOff>
    </xdr:from>
    <xdr:to>
      <xdr:col>8</xdr:col>
      <xdr:colOff>304800</xdr:colOff>
      <xdr:row>44</xdr:row>
      <xdr:rowOff>9526</xdr:rowOff>
    </xdr:to>
    <xdr:sp macro="" textlink="">
      <xdr:nvSpPr>
        <xdr:cNvPr id="4" name="Rectangle à coins arrondis 3"/>
        <xdr:cNvSpPr/>
      </xdr:nvSpPr>
      <xdr:spPr bwMode="auto">
        <a:xfrm>
          <a:off x="4486275" y="7524751"/>
          <a:ext cx="1676400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>
    <xdr:from>
      <xdr:col>8</xdr:col>
      <xdr:colOff>352425</xdr:colOff>
      <xdr:row>44</xdr:row>
      <xdr:rowOff>38100</xdr:rowOff>
    </xdr:from>
    <xdr:to>
      <xdr:col>10</xdr:col>
      <xdr:colOff>866775</xdr:colOff>
      <xdr:row>48</xdr:row>
      <xdr:rowOff>0</xdr:rowOff>
    </xdr:to>
    <xdr:sp macro="" textlink="">
      <xdr:nvSpPr>
        <xdr:cNvPr id="5" name="Rectangle à coins arrondis 4"/>
        <xdr:cNvSpPr/>
      </xdr:nvSpPr>
      <xdr:spPr bwMode="auto">
        <a:xfrm>
          <a:off x="6210300" y="7991475"/>
          <a:ext cx="1743075" cy="8001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6</xdr:col>
      <xdr:colOff>28575</xdr:colOff>
      <xdr:row>44</xdr:row>
      <xdr:rowOff>38100</xdr:rowOff>
    </xdr:from>
    <xdr:to>
      <xdr:col>8</xdr:col>
      <xdr:colOff>304800</xdr:colOff>
      <xdr:row>48</xdr:row>
      <xdr:rowOff>0</xdr:rowOff>
    </xdr:to>
    <xdr:sp macro="" textlink="">
      <xdr:nvSpPr>
        <xdr:cNvPr id="6" name="Rectangle à coins arrondis 5"/>
        <xdr:cNvSpPr/>
      </xdr:nvSpPr>
      <xdr:spPr bwMode="auto">
        <a:xfrm>
          <a:off x="4486275" y="7991475"/>
          <a:ext cx="1676400" cy="80010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6</xdr:col>
      <xdr:colOff>28575</xdr:colOff>
      <xdr:row>41</xdr:row>
      <xdr:rowOff>200026</xdr:rowOff>
    </xdr:from>
    <xdr:to>
      <xdr:col>8</xdr:col>
      <xdr:colOff>304800</xdr:colOff>
      <xdr:row>44</xdr:row>
      <xdr:rowOff>9526</xdr:rowOff>
    </xdr:to>
    <xdr:sp macro="" textlink="">
      <xdr:nvSpPr>
        <xdr:cNvPr id="7" name="Rectangle à coins arrondis 6"/>
        <xdr:cNvSpPr/>
      </xdr:nvSpPr>
      <xdr:spPr bwMode="auto">
        <a:xfrm>
          <a:off x="4486275" y="7239001"/>
          <a:ext cx="1676400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>
    <xdr:from>
      <xdr:col>6</xdr:col>
      <xdr:colOff>523875</xdr:colOff>
      <xdr:row>42</xdr:row>
      <xdr:rowOff>0</xdr:rowOff>
    </xdr:from>
    <xdr:to>
      <xdr:col>7</xdr:col>
      <xdr:colOff>685800</xdr:colOff>
      <xdr:row>43</xdr:row>
      <xdr:rowOff>0</xdr:rowOff>
    </xdr:to>
    <xdr:sp macro="" textlink="Données!B3">
      <xdr:nvSpPr>
        <xdr:cNvPr id="9" name="Rectangle à coins arrondis 8"/>
        <xdr:cNvSpPr/>
      </xdr:nvSpPr>
      <xdr:spPr bwMode="auto">
        <a:xfrm>
          <a:off x="4981575" y="7248525"/>
          <a:ext cx="838200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A4B903B0-812C-4A96-86E9-E611F6700934}" type="TxLink">
            <a:rPr lang="fr-FR" sz="1100"/>
            <a:pPr algn="l"/>
            <a:t> 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32"/>
  <sheetViews>
    <sheetView workbookViewId="0">
      <selection activeCell="B5" sqref="B5"/>
    </sheetView>
  </sheetViews>
  <sheetFormatPr baseColWidth="10" defaultRowHeight="12.75" x14ac:dyDescent="0.2"/>
  <cols>
    <col min="1" max="1" width="17.28515625" customWidth="1"/>
    <col min="2" max="2" width="31.5703125" customWidth="1"/>
    <col min="4" max="4" width="15.7109375" customWidth="1"/>
    <col min="5" max="5" width="16.5703125" customWidth="1"/>
  </cols>
  <sheetData>
    <row r="2" spans="1:7" ht="33" customHeight="1" x14ac:dyDescent="0.2">
      <c r="A2" s="33" t="s">
        <v>8</v>
      </c>
      <c r="B2" s="36">
        <v>2013</v>
      </c>
      <c r="D2" s="5" t="s">
        <v>10</v>
      </c>
      <c r="E2" s="61">
        <v>41091</v>
      </c>
      <c r="F2" s="61"/>
      <c r="G2" s="32" t="s">
        <v>36</v>
      </c>
    </row>
    <row r="3" spans="1:7" ht="24" customHeight="1" x14ac:dyDescent="0.2">
      <c r="A3" s="34" t="s">
        <v>17</v>
      </c>
      <c r="B3" s="37"/>
      <c r="E3" s="5" t="s">
        <v>40</v>
      </c>
      <c r="F3" s="47">
        <v>0.6</v>
      </c>
    </row>
    <row r="4" spans="1:7" ht="24" customHeight="1" x14ac:dyDescent="0.2">
      <c r="A4" s="33" t="s">
        <v>9</v>
      </c>
      <c r="B4" s="37"/>
      <c r="E4" s="5" t="s">
        <v>34</v>
      </c>
      <c r="F4" s="47">
        <v>0.72</v>
      </c>
    </row>
    <row r="5" spans="1:7" ht="24" customHeight="1" x14ac:dyDescent="0.2">
      <c r="A5" s="33" t="s">
        <v>11</v>
      </c>
      <c r="B5" s="35" t="s">
        <v>40</v>
      </c>
    </row>
    <row r="6" spans="1:7" ht="24" customHeight="1" x14ac:dyDescent="0.2">
      <c r="A6" s="34" t="s">
        <v>18</v>
      </c>
      <c r="B6" s="38">
        <f>IF(B5="5 CVS ou moins",F3,IF(B5="6 CVS ou plus",F4,"pas de CG"))</f>
        <v>0.6</v>
      </c>
    </row>
    <row r="7" spans="1:7" x14ac:dyDescent="0.2">
      <c r="A7" s="5"/>
      <c r="B7" s="5"/>
    </row>
    <row r="9" spans="1:7" x14ac:dyDescent="0.2">
      <c r="A9" s="39" t="s">
        <v>37</v>
      </c>
      <c r="B9" s="40" t="s">
        <v>38</v>
      </c>
    </row>
    <row r="10" spans="1:7" x14ac:dyDescent="0.2">
      <c r="B10" s="46" t="s">
        <v>39</v>
      </c>
    </row>
    <row r="20" spans="1:1" x14ac:dyDescent="0.2">
      <c r="A20" s="56" t="s">
        <v>41</v>
      </c>
    </row>
    <row r="21" spans="1:1" x14ac:dyDescent="0.2">
      <c r="A21" s="57">
        <f>DATE(An,1,1)</f>
        <v>41275</v>
      </c>
    </row>
    <row r="22" spans="1:1" x14ac:dyDescent="0.2">
      <c r="A22" s="57">
        <f>ROUND(DATE(An,4,MOD(234-11*MOD(An,19),30))/7,0)*7-6</f>
        <v>41364</v>
      </c>
    </row>
    <row r="23" spans="1:1" x14ac:dyDescent="0.2">
      <c r="A23" s="57">
        <f>A22+1</f>
        <v>41365</v>
      </c>
    </row>
    <row r="24" spans="1:1" x14ac:dyDescent="0.2">
      <c r="A24" s="57">
        <f>DATE(An,5,1)</f>
        <v>41395</v>
      </c>
    </row>
    <row r="25" spans="1:1" x14ac:dyDescent="0.2">
      <c r="A25" s="57">
        <f>DATE(An,5,8)</f>
        <v>41402</v>
      </c>
    </row>
    <row r="26" spans="1:1" x14ac:dyDescent="0.2">
      <c r="A26" s="57">
        <f>A23+38</f>
        <v>41403</v>
      </c>
    </row>
    <row r="27" spans="1:1" x14ac:dyDescent="0.2">
      <c r="A27" s="57">
        <f>A23+49</f>
        <v>41414</v>
      </c>
    </row>
    <row r="28" spans="1:1" x14ac:dyDescent="0.2">
      <c r="A28" s="57">
        <f>DATE(An,7,14)</f>
        <v>41469</v>
      </c>
    </row>
    <row r="29" spans="1:1" x14ac:dyDescent="0.2">
      <c r="A29" s="57">
        <f>DATE(An,8,15)</f>
        <v>41501</v>
      </c>
    </row>
    <row r="30" spans="1:1" x14ac:dyDescent="0.2">
      <c r="A30" s="57">
        <f>DATE(An,11,1)</f>
        <v>41579</v>
      </c>
    </row>
    <row r="31" spans="1:1" x14ac:dyDescent="0.2">
      <c r="A31" s="57">
        <f>DATE(An,11,11)</f>
        <v>41589</v>
      </c>
    </row>
    <row r="32" spans="1:1" x14ac:dyDescent="0.2">
      <c r="A32" s="57">
        <f>DATE(An,12,25)</f>
        <v>41633</v>
      </c>
    </row>
  </sheetData>
  <mergeCells count="1">
    <mergeCell ref="E2:F2"/>
  </mergeCells>
  <dataValidations count="2">
    <dataValidation type="list" allowBlank="1" showInputMessage="1" showErrorMessage="1" promptTitle="Case" prompt="à choix multiple" sqref="B5">
      <formula1>"Non renseigné,5 CVS ou moins, 6 CVS ou plus"</formula1>
    </dataValidation>
    <dataValidation allowBlank="1" showInputMessage="1" showErrorMessage="1" promptTitle="Ne rien rentrer" prompt="dans cette cellule" sqref="B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</xdr:col>
                    <xdr:colOff>1866900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T149"/>
  <sheetViews>
    <sheetView showGridLines="0" showRowColHeaders="0" tabSelected="1" zoomScaleNormal="100" workbookViewId="0">
      <selection activeCell="E4" sqref="E4"/>
    </sheetView>
  </sheetViews>
  <sheetFormatPr baseColWidth="10" defaultRowHeight="12.75" x14ac:dyDescent="0.2"/>
  <cols>
    <col min="1" max="1" width="11.42578125" style="41"/>
    <col min="2" max="3" width="4.42578125" style="2" customWidth="1"/>
    <col min="4" max="4" width="8.140625" style="2" customWidth="1"/>
    <col min="5" max="5" width="20" style="1" customWidth="1"/>
    <col min="6" max="6" width="18.42578125" style="1" customWidth="1"/>
    <col min="7" max="7" width="10.140625" style="1" customWidth="1"/>
    <col min="8" max="8" width="10.85546875" style="1" customWidth="1"/>
    <col min="9" max="9" width="10.28515625" style="1" customWidth="1"/>
    <col min="10" max="10" width="8.140625" style="1" customWidth="1"/>
    <col min="11" max="11" width="14.28515625" style="1" customWidth="1"/>
    <col min="12" max="13" width="11.42578125" style="41"/>
    <col min="14" max="18" width="11.42578125" style="49" hidden="1" customWidth="1"/>
    <col min="19" max="23" width="11.42578125" style="41" hidden="1" customWidth="1"/>
    <col min="24" max="46" width="11.42578125" style="41"/>
    <col min="47" max="16384" width="11.42578125" style="1"/>
  </cols>
  <sheetData>
    <row r="1" spans="2:46" ht="18" customHeight="1" x14ac:dyDescent="0.2">
      <c r="B1" s="62"/>
      <c r="C1" s="62"/>
      <c r="D1" s="62"/>
      <c r="E1" s="62"/>
      <c r="F1" s="52"/>
      <c r="G1" s="13" t="s">
        <v>16</v>
      </c>
      <c r="H1" s="63">
        <f>Données!B3</f>
        <v>0</v>
      </c>
      <c r="I1" s="63"/>
      <c r="K1" s="12">
        <f>IF(E4="Janvier",1,IF(E4="Fevrier",2,IF(E4="Mars",3,IF(E4="Avril",4,IF(E4="Mai",5,IF(E4="Juin",6,IF(E4="Juillet",7,IF(E4="Aout",8,IF(E4="Septembre",9,IF(E4="Octobre",10,IF(E4="Novembre",11,IF(E4="Decembre",12,))))))))))))</f>
        <v>1</v>
      </c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</row>
    <row r="2" spans="2:46" ht="26.25" x14ac:dyDescent="0.2">
      <c r="C2" s="30"/>
      <c r="D2" s="30"/>
      <c r="E2" s="64" t="s">
        <v>12</v>
      </c>
      <c r="F2" s="64"/>
      <c r="G2" s="64"/>
      <c r="H2" s="64"/>
      <c r="I2" s="64"/>
      <c r="J2" s="64"/>
      <c r="K2" s="55">
        <f>Données!B2</f>
        <v>2013</v>
      </c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</row>
    <row r="3" spans="2:46" x14ac:dyDescent="0.2"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2:46" x14ac:dyDescent="0.2">
      <c r="B4" s="65" t="s">
        <v>13</v>
      </c>
      <c r="C4" s="65"/>
      <c r="D4" s="65"/>
      <c r="E4" s="93" t="s">
        <v>15</v>
      </c>
      <c r="F4" s="66" t="s">
        <v>3</v>
      </c>
      <c r="G4" s="66"/>
      <c r="H4" s="62">
        <f>Données!B4</f>
        <v>0</v>
      </c>
      <c r="I4" s="62"/>
      <c r="J4" s="62"/>
      <c r="K4" s="62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2:46" ht="13.5" thickBot="1" x14ac:dyDescent="0.25">
      <c r="G5" s="6"/>
      <c r="I5" s="68"/>
      <c r="J5" s="62"/>
      <c r="K5" s="62"/>
      <c r="L5" s="42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2:46" ht="12.75" customHeight="1" x14ac:dyDescent="0.2">
      <c r="B6" s="69" t="s">
        <v>14</v>
      </c>
      <c r="C6" s="70"/>
      <c r="D6" s="73" t="s">
        <v>1</v>
      </c>
      <c r="E6" s="74"/>
      <c r="F6" s="74"/>
      <c r="G6" s="77" t="s">
        <v>0</v>
      </c>
      <c r="H6" s="77" t="s">
        <v>4</v>
      </c>
      <c r="I6" s="79" t="s">
        <v>5</v>
      </c>
      <c r="J6" s="81" t="s">
        <v>2</v>
      </c>
      <c r="K6" s="82" t="s">
        <v>23</v>
      </c>
      <c r="P6" s="48" t="s">
        <v>31</v>
      </c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</row>
    <row r="7" spans="2:46" ht="13.5" thickBot="1" x14ac:dyDescent="0.25">
      <c r="B7" s="71"/>
      <c r="C7" s="72"/>
      <c r="D7" s="75"/>
      <c r="E7" s="76"/>
      <c r="F7" s="76"/>
      <c r="G7" s="78"/>
      <c r="H7" s="78"/>
      <c r="I7" s="80"/>
      <c r="J7" s="78"/>
      <c r="K7" s="83"/>
      <c r="N7" s="84" t="s">
        <v>29</v>
      </c>
      <c r="O7" s="85"/>
      <c r="P7" s="85"/>
      <c r="Q7" s="85"/>
      <c r="R7" s="85"/>
      <c r="S7" s="84" t="s">
        <v>30</v>
      </c>
      <c r="T7" s="85"/>
      <c r="U7" s="85"/>
      <c r="V7" s="85"/>
      <c r="W7" s="85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</row>
    <row r="8" spans="2:46" ht="12.75" customHeight="1" x14ac:dyDescent="0.2">
      <c r="B8" s="20">
        <f>DATE(K2,K1,1)</f>
        <v>41275</v>
      </c>
      <c r="C8" s="21">
        <f>DATE(K2,K1,1)</f>
        <v>41275</v>
      </c>
      <c r="D8" s="86"/>
      <c r="E8" s="86"/>
      <c r="F8" s="86"/>
      <c r="G8" s="58"/>
      <c r="H8" s="58"/>
      <c r="I8" s="58"/>
      <c r="J8" s="54"/>
      <c r="K8" s="22" t="s">
        <v>19</v>
      </c>
      <c r="N8" s="49">
        <f>IF(K8="CSAPA",((J8*$H$42)+H8),0)</f>
        <v>0</v>
      </c>
      <c r="O8" s="49">
        <f>IF(K8="CARRUD",((J8*$H$42)+H8),0)</f>
        <v>0</v>
      </c>
      <c r="P8" s="49">
        <f>IF(K8="Prévention",((J8*$H$42)+H8),0)</f>
        <v>0</v>
      </c>
      <c r="Q8" s="49">
        <f>IF(K8="Formation",((J8*$H$42)+H8),0)</f>
        <v>0</v>
      </c>
      <c r="R8" s="49">
        <f>IF(K8="Colloque",((J8*$H$42)+H8),0)</f>
        <v>0</v>
      </c>
      <c r="S8" s="49">
        <f>IF(K8="CSAPA",G8,0)</f>
        <v>0</v>
      </c>
      <c r="T8" s="49">
        <f>IF(K8="CARRUD",G8,0)</f>
        <v>0</v>
      </c>
      <c r="U8" s="49">
        <f>IF(K8="Prévention",G8,0)</f>
        <v>0</v>
      </c>
      <c r="V8" s="49">
        <f>IF(K8="Formation",G8,0)</f>
        <v>0</v>
      </c>
      <c r="W8" s="49">
        <f>IF(K8="Colloque",G8,0)</f>
        <v>0</v>
      </c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</row>
    <row r="9" spans="2:46" ht="12.75" customHeight="1" x14ac:dyDescent="0.2">
      <c r="B9" s="18">
        <f t="shared" ref="B9:C24" si="0">IF(MONTH(B8+1)=$K$1,B8+1,"")</f>
        <v>41276</v>
      </c>
      <c r="C9" s="19">
        <f t="shared" si="0"/>
        <v>41276</v>
      </c>
      <c r="D9" s="67"/>
      <c r="E9" s="67"/>
      <c r="F9" s="67"/>
      <c r="G9" s="59"/>
      <c r="H9" s="60"/>
      <c r="I9" s="60"/>
      <c r="J9" s="50"/>
      <c r="K9" s="22" t="s">
        <v>19</v>
      </c>
      <c r="N9" s="49">
        <f t="shared" ref="N9:N37" si="1">IF(K9="CSAPA",((J9*$H$42)+H9),0)</f>
        <v>0</v>
      </c>
      <c r="O9" s="49">
        <f t="shared" ref="O9:O38" si="2">IF(K9="CARRUD",((J9*$H$42)+H9),0)</f>
        <v>0</v>
      </c>
      <c r="P9" s="49">
        <f t="shared" ref="P9:P38" si="3">IF(K9="Prévention",((J9*$H$42)+H9),0)</f>
        <v>0</v>
      </c>
      <c r="Q9" s="49">
        <f t="shared" ref="Q9:Q38" si="4">IF(K9="Formation",((J9*$H$42)+H9),0)</f>
        <v>0</v>
      </c>
      <c r="R9" s="49">
        <f t="shared" ref="R9:R38" si="5">IF(K9="Colloque",((J9*$H$42)+H9),0)</f>
        <v>0</v>
      </c>
      <c r="S9" s="49">
        <f t="shared" ref="S9:S37" si="6">IF(K9="CSAPA",G9,0)</f>
        <v>0</v>
      </c>
      <c r="T9" s="49">
        <f t="shared" ref="T9:T38" si="7">IF(K9="CARRUD",G9,0)</f>
        <v>0</v>
      </c>
      <c r="U9" s="49">
        <f t="shared" ref="U9:U38" si="8">IF(K9="Prévention",G9,0)</f>
        <v>0</v>
      </c>
      <c r="V9" s="49">
        <f t="shared" ref="V9:V38" si="9">IF(K9="Formation",G9,0)</f>
        <v>0</v>
      </c>
      <c r="W9" s="49">
        <f t="shared" ref="W9:W38" si="10">IF(K9="Colloque",G9,0)</f>
        <v>0</v>
      </c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</row>
    <row r="10" spans="2:46" ht="12.75" customHeight="1" x14ac:dyDescent="0.2">
      <c r="B10" s="18">
        <f t="shared" si="0"/>
        <v>41277</v>
      </c>
      <c r="C10" s="19">
        <f t="shared" si="0"/>
        <v>41277</v>
      </c>
      <c r="D10" s="67"/>
      <c r="E10" s="67"/>
      <c r="F10" s="67"/>
      <c r="G10" s="59"/>
      <c r="H10" s="60"/>
      <c r="I10" s="60"/>
      <c r="J10" s="50"/>
      <c r="K10" s="22" t="s">
        <v>19</v>
      </c>
      <c r="N10" s="49">
        <f t="shared" si="1"/>
        <v>0</v>
      </c>
      <c r="O10" s="49">
        <f t="shared" si="2"/>
        <v>0</v>
      </c>
      <c r="P10" s="49">
        <f t="shared" si="3"/>
        <v>0</v>
      </c>
      <c r="Q10" s="49">
        <f t="shared" si="4"/>
        <v>0</v>
      </c>
      <c r="R10" s="49">
        <f t="shared" si="5"/>
        <v>0</v>
      </c>
      <c r="S10" s="49">
        <f t="shared" si="6"/>
        <v>0</v>
      </c>
      <c r="T10" s="49">
        <f t="shared" si="7"/>
        <v>0</v>
      </c>
      <c r="U10" s="49">
        <f t="shared" si="8"/>
        <v>0</v>
      </c>
      <c r="V10" s="49">
        <f t="shared" si="9"/>
        <v>0</v>
      </c>
      <c r="W10" s="49">
        <f t="shared" si="10"/>
        <v>0</v>
      </c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</row>
    <row r="11" spans="2:46" ht="12.75" customHeight="1" x14ac:dyDescent="0.2">
      <c r="B11" s="18">
        <f t="shared" si="0"/>
        <v>41278</v>
      </c>
      <c r="C11" s="19">
        <f t="shared" si="0"/>
        <v>41278</v>
      </c>
      <c r="D11" s="67"/>
      <c r="E11" s="67"/>
      <c r="F11" s="67"/>
      <c r="G11" s="59"/>
      <c r="H11" s="60"/>
      <c r="I11" s="60"/>
      <c r="J11" s="50"/>
      <c r="K11" s="22" t="s">
        <v>19</v>
      </c>
      <c r="N11" s="49">
        <f t="shared" si="1"/>
        <v>0</v>
      </c>
      <c r="O11" s="49">
        <f t="shared" si="2"/>
        <v>0</v>
      </c>
      <c r="P11" s="49">
        <f t="shared" si="3"/>
        <v>0</v>
      </c>
      <c r="Q11" s="49">
        <f t="shared" si="4"/>
        <v>0</v>
      </c>
      <c r="R11" s="49">
        <f t="shared" si="5"/>
        <v>0</v>
      </c>
      <c r="S11" s="49">
        <f t="shared" si="6"/>
        <v>0</v>
      </c>
      <c r="T11" s="49">
        <f t="shared" si="7"/>
        <v>0</v>
      </c>
      <c r="U11" s="49">
        <f t="shared" si="8"/>
        <v>0</v>
      </c>
      <c r="V11" s="49">
        <f t="shared" si="9"/>
        <v>0</v>
      </c>
      <c r="W11" s="49">
        <f t="shared" si="10"/>
        <v>0</v>
      </c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</row>
    <row r="12" spans="2:46" ht="12.75" customHeight="1" x14ac:dyDescent="0.2">
      <c r="B12" s="18">
        <f t="shared" si="0"/>
        <v>41279</v>
      </c>
      <c r="C12" s="19">
        <f t="shared" si="0"/>
        <v>41279</v>
      </c>
      <c r="D12" s="67"/>
      <c r="E12" s="67"/>
      <c r="F12" s="67"/>
      <c r="G12" s="59"/>
      <c r="H12" s="60"/>
      <c r="I12" s="60"/>
      <c r="J12" s="50"/>
      <c r="K12" s="22" t="s">
        <v>19</v>
      </c>
      <c r="N12" s="49">
        <f t="shared" si="1"/>
        <v>0</v>
      </c>
      <c r="O12" s="49">
        <f t="shared" si="2"/>
        <v>0</v>
      </c>
      <c r="P12" s="49">
        <f t="shared" si="3"/>
        <v>0</v>
      </c>
      <c r="Q12" s="49">
        <f t="shared" si="4"/>
        <v>0</v>
      </c>
      <c r="R12" s="49">
        <f t="shared" si="5"/>
        <v>0</v>
      </c>
      <c r="S12" s="49">
        <f t="shared" si="6"/>
        <v>0</v>
      </c>
      <c r="T12" s="49">
        <f t="shared" si="7"/>
        <v>0</v>
      </c>
      <c r="U12" s="49">
        <f t="shared" si="8"/>
        <v>0</v>
      </c>
      <c r="V12" s="49">
        <f t="shared" si="9"/>
        <v>0</v>
      </c>
      <c r="W12" s="49">
        <f t="shared" si="10"/>
        <v>0</v>
      </c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</row>
    <row r="13" spans="2:46" ht="12.75" customHeight="1" x14ac:dyDescent="0.2">
      <c r="B13" s="18">
        <f t="shared" si="0"/>
        <v>41280</v>
      </c>
      <c r="C13" s="19">
        <f t="shared" si="0"/>
        <v>41280</v>
      </c>
      <c r="D13" s="67"/>
      <c r="E13" s="67"/>
      <c r="F13" s="67"/>
      <c r="G13" s="59"/>
      <c r="H13" s="60"/>
      <c r="I13" s="60"/>
      <c r="J13" s="50"/>
      <c r="K13" s="22" t="s">
        <v>19</v>
      </c>
      <c r="N13" s="49">
        <f t="shared" si="1"/>
        <v>0</v>
      </c>
      <c r="O13" s="49">
        <f t="shared" si="2"/>
        <v>0</v>
      </c>
      <c r="P13" s="49">
        <f t="shared" si="3"/>
        <v>0</v>
      </c>
      <c r="Q13" s="49">
        <f t="shared" si="4"/>
        <v>0</v>
      </c>
      <c r="R13" s="49">
        <f t="shared" si="5"/>
        <v>0</v>
      </c>
      <c r="S13" s="49">
        <f t="shared" si="6"/>
        <v>0</v>
      </c>
      <c r="T13" s="49">
        <f t="shared" si="7"/>
        <v>0</v>
      </c>
      <c r="U13" s="49">
        <f t="shared" si="8"/>
        <v>0</v>
      </c>
      <c r="V13" s="49">
        <f t="shared" si="9"/>
        <v>0</v>
      </c>
      <c r="W13" s="49">
        <f t="shared" si="10"/>
        <v>0</v>
      </c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</row>
    <row r="14" spans="2:46" ht="12.75" customHeight="1" x14ac:dyDescent="0.2">
      <c r="B14" s="18">
        <f t="shared" si="0"/>
        <v>41281</v>
      </c>
      <c r="C14" s="19">
        <f t="shared" si="0"/>
        <v>41281</v>
      </c>
      <c r="D14" s="67"/>
      <c r="E14" s="67"/>
      <c r="F14" s="67"/>
      <c r="G14" s="59"/>
      <c r="H14" s="60"/>
      <c r="I14" s="60"/>
      <c r="J14" s="50"/>
      <c r="K14" s="22" t="s">
        <v>19</v>
      </c>
      <c r="N14" s="49">
        <f t="shared" si="1"/>
        <v>0</v>
      </c>
      <c r="O14" s="49">
        <f t="shared" si="2"/>
        <v>0</v>
      </c>
      <c r="P14" s="49">
        <f t="shared" si="3"/>
        <v>0</v>
      </c>
      <c r="Q14" s="49">
        <f t="shared" si="4"/>
        <v>0</v>
      </c>
      <c r="R14" s="49">
        <f t="shared" si="5"/>
        <v>0</v>
      </c>
      <c r="S14" s="49">
        <f t="shared" si="6"/>
        <v>0</v>
      </c>
      <c r="T14" s="49">
        <f t="shared" si="7"/>
        <v>0</v>
      </c>
      <c r="U14" s="49">
        <f t="shared" si="8"/>
        <v>0</v>
      </c>
      <c r="V14" s="49">
        <f t="shared" si="9"/>
        <v>0</v>
      </c>
      <c r="W14" s="49">
        <f t="shared" si="10"/>
        <v>0</v>
      </c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</row>
    <row r="15" spans="2:46" ht="12.75" customHeight="1" x14ac:dyDescent="0.2">
      <c r="B15" s="18">
        <f t="shared" si="0"/>
        <v>41282</v>
      </c>
      <c r="C15" s="19">
        <f t="shared" si="0"/>
        <v>41282</v>
      </c>
      <c r="D15" s="67"/>
      <c r="E15" s="67"/>
      <c r="F15" s="67"/>
      <c r="G15" s="59"/>
      <c r="H15" s="60"/>
      <c r="I15" s="60"/>
      <c r="J15" s="50"/>
      <c r="K15" s="22" t="s">
        <v>19</v>
      </c>
      <c r="N15" s="49">
        <f t="shared" si="1"/>
        <v>0</v>
      </c>
      <c r="O15" s="49">
        <f t="shared" si="2"/>
        <v>0</v>
      </c>
      <c r="P15" s="49">
        <f t="shared" si="3"/>
        <v>0</v>
      </c>
      <c r="Q15" s="49">
        <f t="shared" si="4"/>
        <v>0</v>
      </c>
      <c r="R15" s="49">
        <f t="shared" si="5"/>
        <v>0</v>
      </c>
      <c r="S15" s="49">
        <f t="shared" si="6"/>
        <v>0</v>
      </c>
      <c r="T15" s="49">
        <f t="shared" si="7"/>
        <v>0</v>
      </c>
      <c r="U15" s="49">
        <f t="shared" si="8"/>
        <v>0</v>
      </c>
      <c r="V15" s="49">
        <f t="shared" si="9"/>
        <v>0</v>
      </c>
      <c r="W15" s="49">
        <f t="shared" si="10"/>
        <v>0</v>
      </c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</row>
    <row r="16" spans="2:46" ht="12.75" customHeight="1" x14ac:dyDescent="0.2">
      <c r="B16" s="18">
        <f t="shared" si="0"/>
        <v>41283</v>
      </c>
      <c r="C16" s="19">
        <f t="shared" si="0"/>
        <v>41283</v>
      </c>
      <c r="D16" s="67"/>
      <c r="E16" s="67"/>
      <c r="F16" s="67"/>
      <c r="G16" s="60"/>
      <c r="H16" s="60"/>
      <c r="I16" s="60"/>
      <c r="J16" s="50"/>
      <c r="K16" s="22" t="s">
        <v>19</v>
      </c>
      <c r="N16" s="49">
        <f t="shared" si="1"/>
        <v>0</v>
      </c>
      <c r="O16" s="49">
        <f t="shared" si="2"/>
        <v>0</v>
      </c>
      <c r="P16" s="49">
        <f t="shared" si="3"/>
        <v>0</v>
      </c>
      <c r="Q16" s="49">
        <f t="shared" si="4"/>
        <v>0</v>
      </c>
      <c r="R16" s="49">
        <f t="shared" si="5"/>
        <v>0</v>
      </c>
      <c r="S16" s="49">
        <f t="shared" si="6"/>
        <v>0</v>
      </c>
      <c r="T16" s="49">
        <f t="shared" si="7"/>
        <v>0</v>
      </c>
      <c r="U16" s="49">
        <f t="shared" si="8"/>
        <v>0</v>
      </c>
      <c r="V16" s="49">
        <f t="shared" si="9"/>
        <v>0</v>
      </c>
      <c r="W16" s="49">
        <f t="shared" si="10"/>
        <v>0</v>
      </c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</row>
    <row r="17" spans="2:46" ht="12.75" customHeight="1" x14ac:dyDescent="0.2">
      <c r="B17" s="18">
        <f t="shared" si="0"/>
        <v>41284</v>
      </c>
      <c r="C17" s="19">
        <f t="shared" si="0"/>
        <v>41284</v>
      </c>
      <c r="D17" s="67"/>
      <c r="E17" s="67"/>
      <c r="F17" s="67"/>
      <c r="G17" s="60"/>
      <c r="H17" s="60"/>
      <c r="I17" s="60"/>
      <c r="J17" s="50"/>
      <c r="K17" s="22" t="s">
        <v>19</v>
      </c>
      <c r="N17" s="49">
        <f t="shared" si="1"/>
        <v>0</v>
      </c>
      <c r="O17" s="49">
        <f t="shared" si="2"/>
        <v>0</v>
      </c>
      <c r="P17" s="49">
        <f t="shared" si="3"/>
        <v>0</v>
      </c>
      <c r="Q17" s="49">
        <f t="shared" si="4"/>
        <v>0</v>
      </c>
      <c r="R17" s="49">
        <f t="shared" si="5"/>
        <v>0</v>
      </c>
      <c r="S17" s="49">
        <f t="shared" si="6"/>
        <v>0</v>
      </c>
      <c r="T17" s="49">
        <f t="shared" si="7"/>
        <v>0</v>
      </c>
      <c r="U17" s="49">
        <f t="shared" si="8"/>
        <v>0</v>
      </c>
      <c r="V17" s="49">
        <f t="shared" si="9"/>
        <v>0</v>
      </c>
      <c r="W17" s="49">
        <f t="shared" si="10"/>
        <v>0</v>
      </c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</row>
    <row r="18" spans="2:46" ht="12.75" customHeight="1" x14ac:dyDescent="0.2">
      <c r="B18" s="18">
        <f t="shared" si="0"/>
        <v>41285</v>
      </c>
      <c r="C18" s="19">
        <f t="shared" si="0"/>
        <v>41285</v>
      </c>
      <c r="D18" s="67"/>
      <c r="E18" s="67"/>
      <c r="F18" s="67"/>
      <c r="G18" s="60"/>
      <c r="H18" s="60"/>
      <c r="I18" s="60"/>
      <c r="J18" s="50"/>
      <c r="K18" s="22" t="s">
        <v>19</v>
      </c>
      <c r="N18" s="49">
        <f t="shared" si="1"/>
        <v>0</v>
      </c>
      <c r="O18" s="49">
        <f t="shared" si="2"/>
        <v>0</v>
      </c>
      <c r="P18" s="49">
        <f t="shared" si="3"/>
        <v>0</v>
      </c>
      <c r="Q18" s="49">
        <f t="shared" si="4"/>
        <v>0</v>
      </c>
      <c r="R18" s="49">
        <f t="shared" si="5"/>
        <v>0</v>
      </c>
      <c r="S18" s="49">
        <f t="shared" si="6"/>
        <v>0</v>
      </c>
      <c r="T18" s="49">
        <f t="shared" si="7"/>
        <v>0</v>
      </c>
      <c r="U18" s="49">
        <f t="shared" si="8"/>
        <v>0</v>
      </c>
      <c r="V18" s="49">
        <f t="shared" si="9"/>
        <v>0</v>
      </c>
      <c r="W18" s="49">
        <f t="shared" si="10"/>
        <v>0</v>
      </c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</row>
    <row r="19" spans="2:46" ht="12.75" customHeight="1" x14ac:dyDescent="0.2">
      <c r="B19" s="18">
        <f t="shared" si="0"/>
        <v>41286</v>
      </c>
      <c r="C19" s="19">
        <f t="shared" si="0"/>
        <v>41286</v>
      </c>
      <c r="D19" s="67"/>
      <c r="E19" s="67"/>
      <c r="F19" s="67"/>
      <c r="G19" s="60"/>
      <c r="H19" s="60"/>
      <c r="I19" s="60"/>
      <c r="J19" s="50"/>
      <c r="K19" s="22" t="s">
        <v>19</v>
      </c>
      <c r="N19" s="49">
        <f t="shared" si="1"/>
        <v>0</v>
      </c>
      <c r="O19" s="49">
        <f t="shared" si="2"/>
        <v>0</v>
      </c>
      <c r="P19" s="49">
        <f t="shared" si="3"/>
        <v>0</v>
      </c>
      <c r="Q19" s="49">
        <f t="shared" si="4"/>
        <v>0</v>
      </c>
      <c r="R19" s="49">
        <f t="shared" si="5"/>
        <v>0</v>
      </c>
      <c r="S19" s="49">
        <f t="shared" si="6"/>
        <v>0</v>
      </c>
      <c r="T19" s="49">
        <f t="shared" si="7"/>
        <v>0</v>
      </c>
      <c r="U19" s="49">
        <f t="shared" si="8"/>
        <v>0</v>
      </c>
      <c r="V19" s="49">
        <f t="shared" si="9"/>
        <v>0</v>
      </c>
      <c r="W19" s="49">
        <f t="shared" si="10"/>
        <v>0</v>
      </c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</row>
    <row r="20" spans="2:46" ht="12.75" customHeight="1" x14ac:dyDescent="0.2">
      <c r="B20" s="18">
        <f t="shared" si="0"/>
        <v>41287</v>
      </c>
      <c r="C20" s="19">
        <f t="shared" si="0"/>
        <v>41287</v>
      </c>
      <c r="D20" s="67"/>
      <c r="E20" s="67"/>
      <c r="F20" s="67"/>
      <c r="G20" s="60"/>
      <c r="H20" s="60"/>
      <c r="I20" s="60"/>
      <c r="J20" s="50"/>
      <c r="K20" s="22" t="s">
        <v>19</v>
      </c>
      <c r="N20" s="49">
        <f t="shared" si="1"/>
        <v>0</v>
      </c>
      <c r="O20" s="49">
        <f t="shared" si="2"/>
        <v>0</v>
      </c>
      <c r="P20" s="49">
        <f t="shared" si="3"/>
        <v>0</v>
      </c>
      <c r="Q20" s="49">
        <f t="shared" si="4"/>
        <v>0</v>
      </c>
      <c r="R20" s="49">
        <f t="shared" si="5"/>
        <v>0</v>
      </c>
      <c r="S20" s="49">
        <f t="shared" si="6"/>
        <v>0</v>
      </c>
      <c r="T20" s="49">
        <f t="shared" si="7"/>
        <v>0</v>
      </c>
      <c r="U20" s="49">
        <f t="shared" si="8"/>
        <v>0</v>
      </c>
      <c r="V20" s="49">
        <f t="shared" si="9"/>
        <v>0</v>
      </c>
      <c r="W20" s="49">
        <f t="shared" si="10"/>
        <v>0</v>
      </c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</row>
    <row r="21" spans="2:46" ht="12.75" customHeight="1" x14ac:dyDescent="0.2">
      <c r="B21" s="18">
        <f t="shared" si="0"/>
        <v>41288</v>
      </c>
      <c r="C21" s="19">
        <f t="shared" si="0"/>
        <v>41288</v>
      </c>
      <c r="D21" s="67"/>
      <c r="E21" s="67"/>
      <c r="F21" s="67"/>
      <c r="G21" s="60"/>
      <c r="H21" s="60"/>
      <c r="I21" s="60"/>
      <c r="J21" s="50"/>
      <c r="K21" s="22" t="s">
        <v>19</v>
      </c>
      <c r="N21" s="49">
        <f t="shared" si="1"/>
        <v>0</v>
      </c>
      <c r="O21" s="49">
        <f t="shared" si="2"/>
        <v>0</v>
      </c>
      <c r="P21" s="49">
        <f t="shared" si="3"/>
        <v>0</v>
      </c>
      <c r="Q21" s="49">
        <f t="shared" si="4"/>
        <v>0</v>
      </c>
      <c r="R21" s="49">
        <f t="shared" si="5"/>
        <v>0</v>
      </c>
      <c r="S21" s="49">
        <f t="shared" si="6"/>
        <v>0</v>
      </c>
      <c r="T21" s="49">
        <f t="shared" si="7"/>
        <v>0</v>
      </c>
      <c r="U21" s="49">
        <f t="shared" si="8"/>
        <v>0</v>
      </c>
      <c r="V21" s="49">
        <f t="shared" si="9"/>
        <v>0</v>
      </c>
      <c r="W21" s="49">
        <f t="shared" si="10"/>
        <v>0</v>
      </c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</row>
    <row r="22" spans="2:46" ht="12.75" customHeight="1" x14ac:dyDescent="0.2">
      <c r="B22" s="18">
        <f t="shared" si="0"/>
        <v>41289</v>
      </c>
      <c r="C22" s="19">
        <f t="shared" si="0"/>
        <v>41289</v>
      </c>
      <c r="D22" s="67"/>
      <c r="E22" s="67"/>
      <c r="F22" s="67"/>
      <c r="G22" s="60"/>
      <c r="H22" s="60"/>
      <c r="I22" s="60"/>
      <c r="J22" s="50"/>
      <c r="K22" s="22" t="s">
        <v>19</v>
      </c>
      <c r="N22" s="49">
        <f t="shared" si="1"/>
        <v>0</v>
      </c>
      <c r="O22" s="49">
        <f t="shared" si="2"/>
        <v>0</v>
      </c>
      <c r="P22" s="49">
        <f t="shared" si="3"/>
        <v>0</v>
      </c>
      <c r="Q22" s="49">
        <f t="shared" si="4"/>
        <v>0</v>
      </c>
      <c r="R22" s="49">
        <f t="shared" si="5"/>
        <v>0</v>
      </c>
      <c r="S22" s="49">
        <f t="shared" si="6"/>
        <v>0</v>
      </c>
      <c r="T22" s="49">
        <f t="shared" si="7"/>
        <v>0</v>
      </c>
      <c r="U22" s="49">
        <f t="shared" si="8"/>
        <v>0</v>
      </c>
      <c r="V22" s="49">
        <f t="shared" si="9"/>
        <v>0</v>
      </c>
      <c r="W22" s="49">
        <f t="shared" si="10"/>
        <v>0</v>
      </c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</row>
    <row r="23" spans="2:46" ht="12.75" customHeight="1" x14ac:dyDescent="0.2">
      <c r="B23" s="18">
        <f t="shared" si="0"/>
        <v>41290</v>
      </c>
      <c r="C23" s="19">
        <f t="shared" si="0"/>
        <v>41290</v>
      </c>
      <c r="D23" s="67"/>
      <c r="E23" s="67"/>
      <c r="F23" s="67"/>
      <c r="G23" s="60"/>
      <c r="H23" s="60"/>
      <c r="I23" s="60"/>
      <c r="J23" s="50"/>
      <c r="K23" s="22" t="s">
        <v>19</v>
      </c>
      <c r="N23" s="49">
        <f t="shared" si="1"/>
        <v>0</v>
      </c>
      <c r="O23" s="49">
        <f t="shared" si="2"/>
        <v>0</v>
      </c>
      <c r="P23" s="49">
        <f t="shared" si="3"/>
        <v>0</v>
      </c>
      <c r="Q23" s="49">
        <f t="shared" si="4"/>
        <v>0</v>
      </c>
      <c r="R23" s="49">
        <f t="shared" si="5"/>
        <v>0</v>
      </c>
      <c r="S23" s="49">
        <f t="shared" si="6"/>
        <v>0</v>
      </c>
      <c r="T23" s="49">
        <f t="shared" si="7"/>
        <v>0</v>
      </c>
      <c r="U23" s="49">
        <f t="shared" si="8"/>
        <v>0</v>
      </c>
      <c r="V23" s="49">
        <f t="shared" si="9"/>
        <v>0</v>
      </c>
      <c r="W23" s="49">
        <f t="shared" si="10"/>
        <v>0</v>
      </c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</row>
    <row r="24" spans="2:46" ht="12.75" customHeight="1" x14ac:dyDescent="0.2">
      <c r="B24" s="18">
        <f t="shared" si="0"/>
        <v>41291</v>
      </c>
      <c r="C24" s="19">
        <f t="shared" si="0"/>
        <v>41291</v>
      </c>
      <c r="D24" s="67"/>
      <c r="E24" s="67"/>
      <c r="F24" s="67"/>
      <c r="G24" s="60"/>
      <c r="H24" s="60"/>
      <c r="I24" s="60"/>
      <c r="J24" s="50"/>
      <c r="K24" s="22" t="s">
        <v>19</v>
      </c>
      <c r="N24" s="49">
        <f t="shared" si="1"/>
        <v>0</v>
      </c>
      <c r="O24" s="49">
        <f t="shared" si="2"/>
        <v>0</v>
      </c>
      <c r="P24" s="49">
        <f t="shared" si="3"/>
        <v>0</v>
      </c>
      <c r="Q24" s="49">
        <f t="shared" si="4"/>
        <v>0</v>
      </c>
      <c r="R24" s="49">
        <f t="shared" si="5"/>
        <v>0</v>
      </c>
      <c r="S24" s="49">
        <f t="shared" si="6"/>
        <v>0</v>
      </c>
      <c r="T24" s="49">
        <f t="shared" si="7"/>
        <v>0</v>
      </c>
      <c r="U24" s="49">
        <f t="shared" si="8"/>
        <v>0</v>
      </c>
      <c r="V24" s="49">
        <f t="shared" si="9"/>
        <v>0</v>
      </c>
      <c r="W24" s="49">
        <f t="shared" si="10"/>
        <v>0</v>
      </c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</row>
    <row r="25" spans="2:46" ht="12.75" customHeight="1" x14ac:dyDescent="0.2">
      <c r="B25" s="18">
        <f t="shared" ref="B25:C38" si="11">IF(MONTH(B24+1)=$K$1,B24+1,"")</f>
        <v>41292</v>
      </c>
      <c r="C25" s="19">
        <f t="shared" si="11"/>
        <v>41292</v>
      </c>
      <c r="D25" s="67"/>
      <c r="E25" s="67"/>
      <c r="F25" s="67"/>
      <c r="G25" s="60"/>
      <c r="H25" s="60"/>
      <c r="I25" s="60"/>
      <c r="J25" s="50"/>
      <c r="K25" s="22" t="s">
        <v>19</v>
      </c>
      <c r="N25" s="49">
        <f t="shared" si="1"/>
        <v>0</v>
      </c>
      <c r="O25" s="49">
        <f t="shared" si="2"/>
        <v>0</v>
      </c>
      <c r="P25" s="49">
        <f t="shared" si="3"/>
        <v>0</v>
      </c>
      <c r="Q25" s="49">
        <f t="shared" si="4"/>
        <v>0</v>
      </c>
      <c r="R25" s="49">
        <f t="shared" si="5"/>
        <v>0</v>
      </c>
      <c r="S25" s="49">
        <f t="shared" si="6"/>
        <v>0</v>
      </c>
      <c r="T25" s="49">
        <f t="shared" si="7"/>
        <v>0</v>
      </c>
      <c r="U25" s="49">
        <f t="shared" si="8"/>
        <v>0</v>
      </c>
      <c r="V25" s="49">
        <f t="shared" si="9"/>
        <v>0</v>
      </c>
      <c r="W25" s="49">
        <f t="shared" si="10"/>
        <v>0</v>
      </c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</row>
    <row r="26" spans="2:46" ht="12.75" customHeight="1" x14ac:dyDescent="0.2">
      <c r="B26" s="18">
        <f t="shared" si="11"/>
        <v>41293</v>
      </c>
      <c r="C26" s="19">
        <f t="shared" si="11"/>
        <v>41293</v>
      </c>
      <c r="D26" s="67"/>
      <c r="E26" s="67"/>
      <c r="F26" s="67"/>
      <c r="G26" s="60"/>
      <c r="H26" s="60"/>
      <c r="I26" s="60"/>
      <c r="J26" s="50"/>
      <c r="K26" s="22" t="s">
        <v>19</v>
      </c>
      <c r="N26" s="49">
        <f t="shared" si="1"/>
        <v>0</v>
      </c>
      <c r="O26" s="49">
        <f t="shared" si="2"/>
        <v>0</v>
      </c>
      <c r="P26" s="49">
        <f t="shared" si="3"/>
        <v>0</v>
      </c>
      <c r="Q26" s="49">
        <f t="shared" si="4"/>
        <v>0</v>
      </c>
      <c r="R26" s="49">
        <f t="shared" si="5"/>
        <v>0</v>
      </c>
      <c r="S26" s="49">
        <f t="shared" si="6"/>
        <v>0</v>
      </c>
      <c r="T26" s="49">
        <f t="shared" si="7"/>
        <v>0</v>
      </c>
      <c r="U26" s="49">
        <f t="shared" si="8"/>
        <v>0</v>
      </c>
      <c r="V26" s="49">
        <f t="shared" si="9"/>
        <v>0</v>
      </c>
      <c r="W26" s="49">
        <f t="shared" si="10"/>
        <v>0</v>
      </c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</row>
    <row r="27" spans="2:46" ht="12.75" customHeight="1" x14ac:dyDescent="0.2">
      <c r="B27" s="18">
        <f t="shared" si="11"/>
        <v>41294</v>
      </c>
      <c r="C27" s="19">
        <f t="shared" si="11"/>
        <v>41294</v>
      </c>
      <c r="D27" s="67"/>
      <c r="E27" s="67"/>
      <c r="F27" s="67"/>
      <c r="G27" s="60"/>
      <c r="H27" s="60"/>
      <c r="I27" s="60"/>
      <c r="J27" s="50"/>
      <c r="K27" s="22" t="s">
        <v>19</v>
      </c>
      <c r="N27" s="49">
        <f t="shared" si="1"/>
        <v>0</v>
      </c>
      <c r="O27" s="49">
        <f t="shared" si="2"/>
        <v>0</v>
      </c>
      <c r="P27" s="49">
        <f t="shared" si="3"/>
        <v>0</v>
      </c>
      <c r="Q27" s="49">
        <f t="shared" si="4"/>
        <v>0</v>
      </c>
      <c r="R27" s="49">
        <f t="shared" si="5"/>
        <v>0</v>
      </c>
      <c r="S27" s="49">
        <f t="shared" si="6"/>
        <v>0</v>
      </c>
      <c r="T27" s="49">
        <f t="shared" si="7"/>
        <v>0</v>
      </c>
      <c r="U27" s="49">
        <f t="shared" si="8"/>
        <v>0</v>
      </c>
      <c r="V27" s="49">
        <f t="shared" si="9"/>
        <v>0</v>
      </c>
      <c r="W27" s="49">
        <f t="shared" si="10"/>
        <v>0</v>
      </c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</row>
    <row r="28" spans="2:46" ht="12.75" customHeight="1" x14ac:dyDescent="0.2">
      <c r="B28" s="18">
        <f t="shared" si="11"/>
        <v>41295</v>
      </c>
      <c r="C28" s="19">
        <f t="shared" si="11"/>
        <v>41295</v>
      </c>
      <c r="D28" s="67"/>
      <c r="E28" s="67"/>
      <c r="F28" s="67"/>
      <c r="G28" s="60"/>
      <c r="H28" s="60"/>
      <c r="I28" s="60"/>
      <c r="J28" s="50"/>
      <c r="K28" s="22" t="s">
        <v>19</v>
      </c>
      <c r="N28" s="49">
        <f t="shared" si="1"/>
        <v>0</v>
      </c>
      <c r="O28" s="49">
        <f t="shared" si="2"/>
        <v>0</v>
      </c>
      <c r="P28" s="49">
        <f t="shared" si="3"/>
        <v>0</v>
      </c>
      <c r="Q28" s="49">
        <f t="shared" si="4"/>
        <v>0</v>
      </c>
      <c r="R28" s="49">
        <f t="shared" si="5"/>
        <v>0</v>
      </c>
      <c r="S28" s="49">
        <f t="shared" si="6"/>
        <v>0</v>
      </c>
      <c r="T28" s="49">
        <f t="shared" si="7"/>
        <v>0</v>
      </c>
      <c r="U28" s="49">
        <f t="shared" si="8"/>
        <v>0</v>
      </c>
      <c r="V28" s="49">
        <f t="shared" si="9"/>
        <v>0</v>
      </c>
      <c r="W28" s="49">
        <f t="shared" si="10"/>
        <v>0</v>
      </c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</row>
    <row r="29" spans="2:46" ht="12.75" customHeight="1" x14ac:dyDescent="0.2">
      <c r="B29" s="18">
        <f t="shared" si="11"/>
        <v>41296</v>
      </c>
      <c r="C29" s="19">
        <f t="shared" si="11"/>
        <v>41296</v>
      </c>
      <c r="D29" s="67"/>
      <c r="E29" s="67"/>
      <c r="F29" s="67"/>
      <c r="G29" s="60"/>
      <c r="H29" s="60"/>
      <c r="I29" s="60"/>
      <c r="J29" s="50"/>
      <c r="K29" s="22" t="s">
        <v>19</v>
      </c>
      <c r="N29" s="49">
        <f t="shared" si="1"/>
        <v>0</v>
      </c>
      <c r="O29" s="49">
        <f t="shared" si="2"/>
        <v>0</v>
      </c>
      <c r="P29" s="49">
        <f t="shared" si="3"/>
        <v>0</v>
      </c>
      <c r="Q29" s="49">
        <f t="shared" si="4"/>
        <v>0</v>
      </c>
      <c r="R29" s="49">
        <f t="shared" si="5"/>
        <v>0</v>
      </c>
      <c r="S29" s="49">
        <f t="shared" si="6"/>
        <v>0</v>
      </c>
      <c r="T29" s="49">
        <f t="shared" si="7"/>
        <v>0</v>
      </c>
      <c r="U29" s="49">
        <f t="shared" si="8"/>
        <v>0</v>
      </c>
      <c r="V29" s="49">
        <f t="shared" si="9"/>
        <v>0</v>
      </c>
      <c r="W29" s="49">
        <f t="shared" si="10"/>
        <v>0</v>
      </c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</row>
    <row r="30" spans="2:46" ht="12.75" customHeight="1" x14ac:dyDescent="0.2">
      <c r="B30" s="18">
        <f t="shared" si="11"/>
        <v>41297</v>
      </c>
      <c r="C30" s="19">
        <f t="shared" si="11"/>
        <v>41297</v>
      </c>
      <c r="D30" s="67"/>
      <c r="E30" s="67"/>
      <c r="F30" s="67"/>
      <c r="G30" s="60"/>
      <c r="H30" s="60"/>
      <c r="I30" s="60"/>
      <c r="J30" s="50"/>
      <c r="K30" s="22" t="s">
        <v>19</v>
      </c>
      <c r="N30" s="49">
        <f t="shared" si="1"/>
        <v>0</v>
      </c>
      <c r="O30" s="49">
        <f t="shared" si="2"/>
        <v>0</v>
      </c>
      <c r="P30" s="49">
        <f t="shared" si="3"/>
        <v>0</v>
      </c>
      <c r="Q30" s="49">
        <f t="shared" si="4"/>
        <v>0</v>
      </c>
      <c r="R30" s="49">
        <f t="shared" si="5"/>
        <v>0</v>
      </c>
      <c r="S30" s="49">
        <f t="shared" si="6"/>
        <v>0</v>
      </c>
      <c r="T30" s="49">
        <f t="shared" si="7"/>
        <v>0</v>
      </c>
      <c r="U30" s="49">
        <f t="shared" si="8"/>
        <v>0</v>
      </c>
      <c r="V30" s="49">
        <f t="shared" si="9"/>
        <v>0</v>
      </c>
      <c r="W30" s="49">
        <f t="shared" si="10"/>
        <v>0</v>
      </c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</row>
    <row r="31" spans="2:46" ht="12.75" customHeight="1" x14ac:dyDescent="0.2">
      <c r="B31" s="18">
        <f t="shared" si="11"/>
        <v>41298</v>
      </c>
      <c r="C31" s="19">
        <f t="shared" si="11"/>
        <v>41298</v>
      </c>
      <c r="D31" s="67"/>
      <c r="E31" s="67"/>
      <c r="F31" s="67"/>
      <c r="G31" s="60"/>
      <c r="H31" s="60"/>
      <c r="I31" s="60"/>
      <c r="J31" s="50"/>
      <c r="K31" s="22" t="s">
        <v>19</v>
      </c>
      <c r="N31" s="49">
        <f t="shared" si="1"/>
        <v>0</v>
      </c>
      <c r="O31" s="49">
        <f t="shared" si="2"/>
        <v>0</v>
      </c>
      <c r="P31" s="49">
        <f t="shared" si="3"/>
        <v>0</v>
      </c>
      <c r="Q31" s="49">
        <f t="shared" si="4"/>
        <v>0</v>
      </c>
      <c r="R31" s="49">
        <f t="shared" si="5"/>
        <v>0</v>
      </c>
      <c r="S31" s="49">
        <f t="shared" si="6"/>
        <v>0</v>
      </c>
      <c r="T31" s="49">
        <f t="shared" si="7"/>
        <v>0</v>
      </c>
      <c r="U31" s="49">
        <f t="shared" si="8"/>
        <v>0</v>
      </c>
      <c r="V31" s="49">
        <f t="shared" si="9"/>
        <v>0</v>
      </c>
      <c r="W31" s="49">
        <f t="shared" si="10"/>
        <v>0</v>
      </c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</row>
    <row r="32" spans="2:46" ht="12.75" customHeight="1" x14ac:dyDescent="0.2">
      <c r="B32" s="18">
        <f t="shared" si="11"/>
        <v>41299</v>
      </c>
      <c r="C32" s="19">
        <f t="shared" si="11"/>
        <v>41299</v>
      </c>
      <c r="D32" s="67"/>
      <c r="E32" s="67"/>
      <c r="F32" s="67"/>
      <c r="G32" s="60"/>
      <c r="H32" s="60"/>
      <c r="I32" s="60"/>
      <c r="J32" s="50"/>
      <c r="K32" s="22" t="s">
        <v>19</v>
      </c>
      <c r="N32" s="49">
        <f t="shared" si="1"/>
        <v>0</v>
      </c>
      <c r="O32" s="49">
        <f t="shared" si="2"/>
        <v>0</v>
      </c>
      <c r="P32" s="49">
        <f t="shared" si="3"/>
        <v>0</v>
      </c>
      <c r="Q32" s="49">
        <f t="shared" si="4"/>
        <v>0</v>
      </c>
      <c r="R32" s="49">
        <f t="shared" si="5"/>
        <v>0</v>
      </c>
      <c r="S32" s="49">
        <f t="shared" si="6"/>
        <v>0</v>
      </c>
      <c r="T32" s="49">
        <f t="shared" si="7"/>
        <v>0</v>
      </c>
      <c r="U32" s="49">
        <f t="shared" si="8"/>
        <v>0</v>
      </c>
      <c r="V32" s="49">
        <f t="shared" si="9"/>
        <v>0</v>
      </c>
      <c r="W32" s="49">
        <f t="shared" si="10"/>
        <v>0</v>
      </c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</row>
    <row r="33" spans="1:46" ht="12.75" customHeight="1" x14ac:dyDescent="0.2">
      <c r="B33" s="18">
        <f t="shared" si="11"/>
        <v>41300</v>
      </c>
      <c r="C33" s="19">
        <f t="shared" si="11"/>
        <v>41300</v>
      </c>
      <c r="D33" s="67"/>
      <c r="E33" s="67"/>
      <c r="F33" s="67"/>
      <c r="G33" s="60"/>
      <c r="H33" s="60"/>
      <c r="I33" s="60"/>
      <c r="J33" s="50"/>
      <c r="K33" s="22" t="s">
        <v>19</v>
      </c>
      <c r="N33" s="49">
        <f t="shared" si="1"/>
        <v>0</v>
      </c>
      <c r="O33" s="49">
        <f t="shared" si="2"/>
        <v>0</v>
      </c>
      <c r="P33" s="49">
        <f t="shared" si="3"/>
        <v>0</v>
      </c>
      <c r="Q33" s="49">
        <f t="shared" si="4"/>
        <v>0</v>
      </c>
      <c r="R33" s="49">
        <f t="shared" si="5"/>
        <v>0</v>
      </c>
      <c r="S33" s="49">
        <f t="shared" si="6"/>
        <v>0</v>
      </c>
      <c r="T33" s="49">
        <f t="shared" si="7"/>
        <v>0</v>
      </c>
      <c r="U33" s="49">
        <f t="shared" si="8"/>
        <v>0</v>
      </c>
      <c r="V33" s="49">
        <f t="shared" si="9"/>
        <v>0</v>
      </c>
      <c r="W33" s="49">
        <f t="shared" si="10"/>
        <v>0</v>
      </c>
    </row>
    <row r="34" spans="1:46" ht="12.75" customHeight="1" x14ac:dyDescent="0.2">
      <c r="B34" s="18">
        <f t="shared" si="11"/>
        <v>41301</v>
      </c>
      <c r="C34" s="19">
        <f t="shared" si="11"/>
        <v>41301</v>
      </c>
      <c r="D34" s="67"/>
      <c r="E34" s="67"/>
      <c r="F34" s="67"/>
      <c r="G34" s="60"/>
      <c r="H34" s="60"/>
      <c r="I34" s="60"/>
      <c r="J34" s="50"/>
      <c r="K34" s="22" t="s">
        <v>19</v>
      </c>
      <c r="N34" s="49">
        <f t="shared" si="1"/>
        <v>0</v>
      </c>
      <c r="O34" s="49">
        <f t="shared" si="2"/>
        <v>0</v>
      </c>
      <c r="P34" s="49">
        <f t="shared" si="3"/>
        <v>0</v>
      </c>
      <c r="Q34" s="49">
        <f t="shared" si="4"/>
        <v>0</v>
      </c>
      <c r="R34" s="49">
        <f t="shared" si="5"/>
        <v>0</v>
      </c>
      <c r="S34" s="49">
        <f t="shared" si="6"/>
        <v>0</v>
      </c>
      <c r="T34" s="49">
        <f t="shared" si="7"/>
        <v>0</v>
      </c>
      <c r="U34" s="49">
        <f t="shared" si="8"/>
        <v>0</v>
      </c>
      <c r="V34" s="49">
        <f t="shared" si="9"/>
        <v>0</v>
      </c>
      <c r="W34" s="49">
        <f t="shared" si="10"/>
        <v>0</v>
      </c>
    </row>
    <row r="35" spans="1:46" ht="12.75" customHeight="1" x14ac:dyDescent="0.2">
      <c r="B35" s="18">
        <f t="shared" si="11"/>
        <v>41302</v>
      </c>
      <c r="C35" s="19">
        <f t="shared" si="11"/>
        <v>41302</v>
      </c>
      <c r="D35" s="67"/>
      <c r="E35" s="67"/>
      <c r="F35" s="67"/>
      <c r="G35" s="60"/>
      <c r="H35" s="60"/>
      <c r="I35" s="60"/>
      <c r="J35" s="50"/>
      <c r="K35" s="22" t="s">
        <v>19</v>
      </c>
      <c r="N35" s="49">
        <f t="shared" si="1"/>
        <v>0</v>
      </c>
      <c r="O35" s="49">
        <f t="shared" si="2"/>
        <v>0</v>
      </c>
      <c r="P35" s="49">
        <f t="shared" si="3"/>
        <v>0</v>
      </c>
      <c r="Q35" s="49">
        <f t="shared" si="4"/>
        <v>0</v>
      </c>
      <c r="R35" s="49">
        <f t="shared" si="5"/>
        <v>0</v>
      </c>
      <c r="S35" s="49">
        <f t="shared" si="6"/>
        <v>0</v>
      </c>
      <c r="T35" s="49">
        <f t="shared" si="7"/>
        <v>0</v>
      </c>
      <c r="U35" s="49">
        <f t="shared" si="8"/>
        <v>0</v>
      </c>
      <c r="V35" s="49">
        <f t="shared" si="9"/>
        <v>0</v>
      </c>
      <c r="W35" s="49">
        <f t="shared" si="10"/>
        <v>0</v>
      </c>
    </row>
    <row r="36" spans="1:46" ht="12.75" customHeight="1" x14ac:dyDescent="0.2">
      <c r="B36" s="18">
        <f t="shared" si="11"/>
        <v>41303</v>
      </c>
      <c r="C36" s="19">
        <f t="shared" si="11"/>
        <v>41303</v>
      </c>
      <c r="D36" s="67"/>
      <c r="E36" s="67"/>
      <c r="F36" s="67"/>
      <c r="G36" s="60"/>
      <c r="H36" s="60"/>
      <c r="I36" s="60"/>
      <c r="J36" s="50"/>
      <c r="K36" s="22" t="s">
        <v>19</v>
      </c>
      <c r="N36" s="49">
        <f t="shared" si="1"/>
        <v>0</v>
      </c>
      <c r="O36" s="49">
        <f t="shared" si="2"/>
        <v>0</v>
      </c>
      <c r="P36" s="49">
        <f t="shared" si="3"/>
        <v>0</v>
      </c>
      <c r="Q36" s="49">
        <f t="shared" si="4"/>
        <v>0</v>
      </c>
      <c r="R36" s="49">
        <f t="shared" si="5"/>
        <v>0</v>
      </c>
      <c r="S36" s="49">
        <f t="shared" si="6"/>
        <v>0</v>
      </c>
      <c r="T36" s="49">
        <f t="shared" si="7"/>
        <v>0</v>
      </c>
      <c r="U36" s="49">
        <f t="shared" si="8"/>
        <v>0</v>
      </c>
      <c r="V36" s="49">
        <f t="shared" si="9"/>
        <v>0</v>
      </c>
      <c r="W36" s="49">
        <f t="shared" si="10"/>
        <v>0</v>
      </c>
    </row>
    <row r="37" spans="1:46" ht="12.75" customHeight="1" x14ac:dyDescent="0.2">
      <c r="B37" s="18">
        <f t="shared" si="11"/>
        <v>41304</v>
      </c>
      <c r="C37" s="19">
        <f t="shared" si="11"/>
        <v>41304</v>
      </c>
      <c r="D37" s="67"/>
      <c r="E37" s="67"/>
      <c r="F37" s="67"/>
      <c r="G37" s="60"/>
      <c r="H37" s="60"/>
      <c r="I37" s="60"/>
      <c r="J37" s="50"/>
      <c r="K37" s="22" t="s">
        <v>19</v>
      </c>
      <c r="N37" s="49">
        <f t="shared" si="1"/>
        <v>0</v>
      </c>
      <c r="O37" s="49">
        <f t="shared" si="2"/>
        <v>0</v>
      </c>
      <c r="P37" s="49">
        <f t="shared" si="3"/>
        <v>0</v>
      </c>
      <c r="Q37" s="49">
        <f t="shared" si="4"/>
        <v>0</v>
      </c>
      <c r="R37" s="49">
        <f t="shared" si="5"/>
        <v>0</v>
      </c>
      <c r="S37" s="49">
        <f t="shared" si="6"/>
        <v>0</v>
      </c>
      <c r="T37" s="49">
        <f t="shared" si="7"/>
        <v>0</v>
      </c>
      <c r="U37" s="49">
        <f t="shared" si="8"/>
        <v>0</v>
      </c>
      <c r="V37" s="49">
        <f t="shared" si="9"/>
        <v>0</v>
      </c>
      <c r="W37" s="49">
        <f t="shared" si="10"/>
        <v>0</v>
      </c>
    </row>
    <row r="38" spans="1:46" ht="12.75" customHeight="1" thickBot="1" x14ac:dyDescent="0.25">
      <c r="B38" s="18">
        <f t="shared" si="11"/>
        <v>41305</v>
      </c>
      <c r="C38" s="19">
        <f t="shared" si="11"/>
        <v>41305</v>
      </c>
      <c r="D38" s="67"/>
      <c r="E38" s="67"/>
      <c r="F38" s="67"/>
      <c r="G38" s="60"/>
      <c r="H38" s="60"/>
      <c r="I38" s="60"/>
      <c r="J38" s="50"/>
      <c r="K38" s="22" t="s">
        <v>19</v>
      </c>
      <c r="N38" s="49">
        <f>IF(K38="CSAPA",((J38*$H$42)+H38),0)</f>
        <v>0</v>
      </c>
      <c r="O38" s="49">
        <f t="shared" si="2"/>
        <v>0</v>
      </c>
      <c r="P38" s="49">
        <f t="shared" si="3"/>
        <v>0</v>
      </c>
      <c r="Q38" s="49">
        <f t="shared" si="4"/>
        <v>0</v>
      </c>
      <c r="R38" s="49">
        <f t="shared" si="5"/>
        <v>0</v>
      </c>
      <c r="S38" s="49">
        <f>IF(K38="CSAPA",G38,0)</f>
        <v>0</v>
      </c>
      <c r="T38" s="49">
        <f t="shared" si="7"/>
        <v>0</v>
      </c>
      <c r="U38" s="49">
        <f t="shared" si="8"/>
        <v>0</v>
      </c>
      <c r="V38" s="49">
        <f t="shared" si="9"/>
        <v>0</v>
      </c>
      <c r="W38" s="49">
        <f t="shared" si="10"/>
        <v>0</v>
      </c>
    </row>
    <row r="39" spans="1:46" ht="17.100000000000001" customHeight="1" thickBot="1" x14ac:dyDescent="0.25">
      <c r="F39" s="24"/>
      <c r="G39" s="24"/>
      <c r="H39" s="27" t="s">
        <v>6</v>
      </c>
      <c r="I39" s="28"/>
      <c r="J39" s="11">
        <f>SUM(J8:K38)</f>
        <v>0</v>
      </c>
      <c r="K39" s="26"/>
    </row>
    <row r="40" spans="1:46" s="16" customFormat="1" ht="17.100000000000001" customHeight="1" thickBot="1" x14ac:dyDescent="0.25">
      <c r="A40" s="42"/>
      <c r="B40" s="87" t="s">
        <v>28</v>
      </c>
      <c r="C40" s="87"/>
      <c r="D40" s="87"/>
      <c r="E40" s="87"/>
      <c r="F40" s="53" t="s">
        <v>21</v>
      </c>
      <c r="G40" s="3">
        <f>SUM(G8:G38)</f>
        <v>0</v>
      </c>
      <c r="H40" s="3">
        <f>SUM(H8:H38)</f>
        <v>0</v>
      </c>
      <c r="I40" s="10">
        <f>SUM(I8:I38)</f>
        <v>0</v>
      </c>
      <c r="J40" s="3">
        <f>H42*J39</f>
        <v>0</v>
      </c>
      <c r="K40" s="26"/>
      <c r="L40" s="42"/>
      <c r="M40" s="42"/>
      <c r="N40" s="42">
        <f>SUM(N8:N38)</f>
        <v>0</v>
      </c>
      <c r="O40" s="42">
        <f t="shared" ref="O40:R40" si="12">SUM(O8:O38)</f>
        <v>0</v>
      </c>
      <c r="P40" s="42">
        <f t="shared" si="12"/>
        <v>0</v>
      </c>
      <c r="Q40" s="42">
        <f t="shared" si="12"/>
        <v>0</v>
      </c>
      <c r="R40" s="42">
        <f t="shared" si="12"/>
        <v>0</v>
      </c>
      <c r="S40" s="42">
        <f>SUM(S8:S38)</f>
        <v>0</v>
      </c>
      <c r="T40" s="42">
        <f>SUM(T8:T38)</f>
        <v>0</v>
      </c>
      <c r="U40" s="42">
        <f>SUM(U8:U39)</f>
        <v>0</v>
      </c>
      <c r="V40" s="42">
        <f>SUM(V8:V39)</f>
        <v>0</v>
      </c>
      <c r="W40" s="42">
        <f>SUM(W8:W39)</f>
        <v>0</v>
      </c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2"/>
      <c r="AQ40" s="42"/>
      <c r="AR40" s="42"/>
      <c r="AS40" s="42"/>
      <c r="AT40" s="42"/>
    </row>
    <row r="41" spans="1:46" ht="17.100000000000001" customHeight="1" x14ac:dyDescent="0.2">
      <c r="B41" s="88" t="s">
        <v>30</v>
      </c>
      <c r="C41" s="88"/>
      <c r="D41" s="88" t="s">
        <v>32</v>
      </c>
      <c r="E41" s="88"/>
      <c r="F41" s="53" t="s">
        <v>7</v>
      </c>
      <c r="G41" s="91">
        <f>SUM(G40:K40)</f>
        <v>0</v>
      </c>
      <c r="H41" s="91"/>
      <c r="I41" s="91"/>
      <c r="J41" s="91"/>
      <c r="K41" s="25"/>
      <c r="N41" s="42"/>
      <c r="O41" s="42"/>
      <c r="P41" s="42"/>
      <c r="Q41" s="42"/>
      <c r="R41" s="42"/>
    </row>
    <row r="42" spans="1:46" ht="17.100000000000001" customHeight="1" x14ac:dyDescent="0.2">
      <c r="B42" s="89">
        <f>S40</f>
        <v>0</v>
      </c>
      <c r="C42" s="89"/>
      <c r="D42" s="51">
        <f>N$40</f>
        <v>0</v>
      </c>
      <c r="E42" s="29" t="s">
        <v>24</v>
      </c>
      <c r="F42" s="23" t="s">
        <v>22</v>
      </c>
      <c r="G42" s="7">
        <f>Données!E2</f>
        <v>41091</v>
      </c>
      <c r="H42" s="8">
        <f>Données!B6</f>
        <v>0.6</v>
      </c>
      <c r="I42" s="31" t="s">
        <v>35</v>
      </c>
      <c r="J42" s="92" t="str">
        <f>Données!B5</f>
        <v>5 CVS ou moins</v>
      </c>
      <c r="K42" s="92"/>
    </row>
    <row r="43" spans="1:46" ht="17.100000000000001" customHeight="1" x14ac:dyDescent="0.2">
      <c r="B43" s="89">
        <f>T40</f>
        <v>0</v>
      </c>
      <c r="C43" s="89"/>
      <c r="D43" s="51">
        <f>O$40</f>
        <v>0</v>
      </c>
      <c r="E43" s="29" t="s">
        <v>25</v>
      </c>
    </row>
    <row r="44" spans="1:46" ht="17.100000000000001" customHeight="1" x14ac:dyDescent="0.2">
      <c r="B44" s="89">
        <f>U40</f>
        <v>0</v>
      </c>
      <c r="C44" s="89"/>
      <c r="D44" s="51">
        <f>P$40</f>
        <v>0</v>
      </c>
      <c r="E44" s="29" t="s">
        <v>26</v>
      </c>
      <c r="L44" s="43"/>
      <c r="M44" s="43"/>
    </row>
    <row r="45" spans="1:46" ht="17.100000000000001" customHeight="1" x14ac:dyDescent="0.2">
      <c r="B45" s="89">
        <f>V40</f>
        <v>0</v>
      </c>
      <c r="C45" s="89"/>
      <c r="D45" s="51">
        <f>Q$40</f>
        <v>0</v>
      </c>
      <c r="E45" s="29" t="s">
        <v>27</v>
      </c>
      <c r="G45" s="9"/>
      <c r="H45" s="9"/>
    </row>
    <row r="46" spans="1:46" ht="17.100000000000001" customHeight="1" x14ac:dyDescent="0.2">
      <c r="B46" s="89">
        <f>W40</f>
        <v>0</v>
      </c>
      <c r="C46" s="89"/>
      <c r="D46" s="51">
        <f>R$40</f>
        <v>0</v>
      </c>
      <c r="E46" s="29" t="s">
        <v>33</v>
      </c>
      <c r="F46" s="14"/>
      <c r="G46" s="4"/>
      <c r="H46" s="2"/>
      <c r="I46" s="15"/>
      <c r="J46" s="15"/>
      <c r="K46" s="15"/>
      <c r="L46" s="42"/>
    </row>
    <row r="47" spans="1:46" ht="17.100000000000001" customHeight="1" x14ac:dyDescent="0.2">
      <c r="B47" s="1"/>
      <c r="C47" s="1"/>
      <c r="D47" s="1"/>
      <c r="I47" s="15"/>
      <c r="J47" s="15"/>
      <c r="K47" s="15"/>
      <c r="L47" s="42"/>
    </row>
    <row r="48" spans="1:46" ht="17.100000000000001" customHeight="1" x14ac:dyDescent="0.2">
      <c r="B48" s="1"/>
      <c r="C48" s="1"/>
      <c r="D48" s="1"/>
      <c r="I48" s="15"/>
      <c r="J48" s="15"/>
      <c r="K48" s="15"/>
      <c r="L48" s="42"/>
    </row>
    <row r="49" spans="2:46" x14ac:dyDescent="0.2">
      <c r="B49" s="17"/>
      <c r="C49" s="17"/>
      <c r="D49" s="17"/>
      <c r="I49" s="15"/>
      <c r="J49" s="15"/>
      <c r="K49" s="15"/>
      <c r="L49" s="42"/>
      <c r="N49" s="41"/>
      <c r="O49" s="41"/>
      <c r="P49" s="41"/>
      <c r="Q49" s="41"/>
      <c r="R49" s="4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</row>
    <row r="50" spans="2:46" ht="14.25" x14ac:dyDescent="0.2">
      <c r="B50" s="90" t="s">
        <v>20</v>
      </c>
      <c r="C50" s="90"/>
      <c r="D50" s="90"/>
      <c r="E50" s="90"/>
      <c r="F50" s="90"/>
      <c r="G50" s="90"/>
      <c r="H50" s="90"/>
      <c r="I50" s="90"/>
      <c r="J50" s="90"/>
      <c r="K50" s="90"/>
      <c r="L50" s="42"/>
      <c r="N50" s="41"/>
      <c r="O50" s="41"/>
      <c r="P50" s="41"/>
      <c r="Q50" s="41"/>
      <c r="R50" s="4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</row>
    <row r="51" spans="2:46" s="41" customFormat="1" x14ac:dyDescent="0.2">
      <c r="B51" s="44"/>
      <c r="C51" s="44"/>
      <c r="D51" s="44"/>
      <c r="I51" s="45"/>
      <c r="J51" s="45"/>
      <c r="K51" s="45"/>
      <c r="L51" s="42"/>
    </row>
    <row r="52" spans="2:46" s="41" customFormat="1" x14ac:dyDescent="0.2">
      <c r="B52" s="44"/>
      <c r="C52" s="44"/>
      <c r="D52" s="44"/>
      <c r="I52" s="45"/>
      <c r="J52" s="45"/>
      <c r="K52" s="45"/>
      <c r="L52" s="42"/>
    </row>
    <row r="53" spans="2:46" s="41" customFormat="1" x14ac:dyDescent="0.2">
      <c r="B53" s="44"/>
      <c r="C53" s="44"/>
      <c r="D53" s="44"/>
      <c r="I53" s="45"/>
      <c r="J53" s="45"/>
      <c r="K53" s="45"/>
      <c r="L53" s="42"/>
    </row>
    <row r="54" spans="2:46" s="41" customFormat="1" x14ac:dyDescent="0.2">
      <c r="B54" s="44"/>
      <c r="C54" s="44"/>
      <c r="D54" s="44"/>
      <c r="I54" s="42"/>
      <c r="J54" s="42"/>
      <c r="K54" s="42"/>
      <c r="L54" s="42"/>
    </row>
    <row r="55" spans="2:46" s="41" customFormat="1" x14ac:dyDescent="0.2">
      <c r="B55" s="44"/>
      <c r="C55" s="44"/>
      <c r="D55" s="44"/>
      <c r="I55" s="42"/>
      <c r="J55" s="42"/>
      <c r="K55" s="42"/>
      <c r="L55" s="42"/>
    </row>
    <row r="56" spans="2:46" s="41" customFormat="1" x14ac:dyDescent="0.2">
      <c r="B56" s="44"/>
      <c r="C56" s="44"/>
      <c r="D56" s="44"/>
      <c r="N56" s="49"/>
      <c r="O56" s="49"/>
      <c r="P56" s="49"/>
      <c r="Q56" s="49"/>
      <c r="R56" s="49"/>
    </row>
    <row r="57" spans="2:46" s="41" customFormat="1" x14ac:dyDescent="0.2">
      <c r="B57" s="44"/>
      <c r="C57" s="44"/>
      <c r="D57" s="44"/>
      <c r="N57" s="49"/>
      <c r="O57" s="49"/>
      <c r="P57" s="49"/>
      <c r="Q57" s="49"/>
      <c r="R57" s="49"/>
    </row>
    <row r="58" spans="2:46" s="41" customFormat="1" x14ac:dyDescent="0.2">
      <c r="B58" s="44"/>
      <c r="C58" s="44"/>
      <c r="D58" s="44"/>
      <c r="N58" s="49"/>
      <c r="O58" s="49"/>
      <c r="P58" s="49"/>
      <c r="Q58" s="49"/>
      <c r="R58" s="49"/>
    </row>
    <row r="59" spans="2:46" s="41" customFormat="1" x14ac:dyDescent="0.2">
      <c r="B59" s="44"/>
      <c r="C59" s="44"/>
      <c r="D59" s="44"/>
      <c r="N59" s="49"/>
      <c r="O59" s="49"/>
      <c r="P59" s="49"/>
      <c r="Q59" s="49"/>
      <c r="R59" s="49"/>
    </row>
    <row r="60" spans="2:46" s="41" customFormat="1" x14ac:dyDescent="0.2">
      <c r="B60" s="44"/>
      <c r="C60" s="44"/>
      <c r="D60" s="44"/>
      <c r="N60" s="49"/>
      <c r="O60" s="49"/>
      <c r="P60" s="49"/>
      <c r="Q60" s="49"/>
      <c r="R60" s="49"/>
    </row>
    <row r="61" spans="2:46" s="41" customFormat="1" x14ac:dyDescent="0.2">
      <c r="B61" s="44"/>
      <c r="C61" s="44"/>
      <c r="D61" s="44"/>
      <c r="N61" s="49"/>
      <c r="O61" s="49"/>
      <c r="P61" s="49"/>
      <c r="Q61" s="49"/>
      <c r="R61" s="49"/>
    </row>
    <row r="62" spans="2:46" s="41" customFormat="1" x14ac:dyDescent="0.2">
      <c r="B62" s="44"/>
      <c r="C62" s="44"/>
      <c r="D62" s="44"/>
      <c r="N62" s="49"/>
      <c r="O62" s="49"/>
      <c r="P62" s="49"/>
      <c r="Q62" s="49"/>
      <c r="R62" s="49"/>
    </row>
    <row r="63" spans="2:46" s="41" customFormat="1" x14ac:dyDescent="0.2">
      <c r="B63" s="44"/>
      <c r="C63" s="44"/>
      <c r="D63" s="44"/>
      <c r="N63" s="49"/>
      <c r="O63" s="49"/>
      <c r="P63" s="49"/>
      <c r="Q63" s="49"/>
      <c r="R63" s="49"/>
    </row>
    <row r="64" spans="2:46" s="41" customFormat="1" x14ac:dyDescent="0.2">
      <c r="B64" s="44"/>
      <c r="C64" s="44"/>
      <c r="D64" s="44"/>
      <c r="N64" s="49"/>
      <c r="O64" s="49"/>
      <c r="P64" s="49"/>
      <c r="Q64" s="49"/>
      <c r="R64" s="49"/>
    </row>
    <row r="65" spans="2:18" s="41" customFormat="1" x14ac:dyDescent="0.2">
      <c r="B65" s="44"/>
      <c r="C65" s="44"/>
      <c r="D65" s="44"/>
      <c r="N65" s="49"/>
      <c r="O65" s="49"/>
      <c r="P65" s="49"/>
      <c r="Q65" s="49"/>
      <c r="R65" s="49"/>
    </row>
    <row r="66" spans="2:18" s="41" customFormat="1" x14ac:dyDescent="0.2">
      <c r="B66" s="44"/>
      <c r="C66" s="44"/>
      <c r="D66" s="44"/>
      <c r="N66" s="49"/>
      <c r="O66" s="49"/>
      <c r="P66" s="49"/>
      <c r="Q66" s="49"/>
      <c r="R66" s="49"/>
    </row>
    <row r="67" spans="2:18" s="41" customFormat="1" x14ac:dyDescent="0.2">
      <c r="B67" s="44"/>
      <c r="C67" s="44"/>
      <c r="D67" s="44"/>
      <c r="N67" s="49"/>
      <c r="O67" s="49"/>
      <c r="P67" s="49"/>
      <c r="Q67" s="49"/>
      <c r="R67" s="49"/>
    </row>
    <row r="68" spans="2:18" s="41" customFormat="1" x14ac:dyDescent="0.2">
      <c r="B68" s="44"/>
      <c r="C68" s="44"/>
      <c r="D68" s="44"/>
      <c r="N68" s="49"/>
      <c r="O68" s="49"/>
      <c r="P68" s="49"/>
      <c r="Q68" s="49"/>
      <c r="R68" s="49"/>
    </row>
    <row r="69" spans="2:18" s="41" customFormat="1" x14ac:dyDescent="0.2">
      <c r="B69" s="44"/>
      <c r="C69" s="44"/>
      <c r="D69" s="44"/>
      <c r="N69" s="49"/>
      <c r="O69" s="49"/>
      <c r="P69" s="49"/>
      <c r="Q69" s="49"/>
      <c r="R69" s="49"/>
    </row>
    <row r="70" spans="2:18" s="41" customFormat="1" x14ac:dyDescent="0.2">
      <c r="B70" s="44"/>
      <c r="C70" s="44"/>
      <c r="D70" s="44"/>
      <c r="N70" s="49"/>
      <c r="O70" s="49"/>
      <c r="P70" s="49"/>
      <c r="Q70" s="49"/>
      <c r="R70" s="49"/>
    </row>
    <row r="71" spans="2:18" s="41" customFormat="1" x14ac:dyDescent="0.2">
      <c r="B71" s="44"/>
      <c r="C71" s="44"/>
      <c r="D71" s="44"/>
      <c r="N71" s="49"/>
      <c r="O71" s="49"/>
      <c r="P71" s="49"/>
      <c r="Q71" s="49"/>
      <c r="R71" s="49"/>
    </row>
    <row r="72" spans="2:18" s="41" customFormat="1" x14ac:dyDescent="0.2">
      <c r="B72" s="44"/>
      <c r="C72" s="44"/>
      <c r="D72" s="44"/>
      <c r="N72" s="49"/>
      <c r="O72" s="49"/>
      <c r="P72" s="49"/>
      <c r="Q72" s="49"/>
      <c r="R72" s="49"/>
    </row>
    <row r="73" spans="2:18" s="41" customFormat="1" x14ac:dyDescent="0.2">
      <c r="B73" s="44"/>
      <c r="C73" s="44"/>
      <c r="D73" s="44"/>
      <c r="N73" s="49"/>
      <c r="O73" s="49"/>
      <c r="P73" s="49"/>
      <c r="Q73" s="49"/>
      <c r="R73" s="49"/>
    </row>
    <row r="74" spans="2:18" s="41" customFormat="1" x14ac:dyDescent="0.2">
      <c r="B74" s="44"/>
      <c r="C74" s="44"/>
      <c r="D74" s="44"/>
      <c r="N74" s="49"/>
      <c r="O74" s="49"/>
      <c r="P74" s="49"/>
      <c r="Q74" s="49"/>
      <c r="R74" s="49"/>
    </row>
    <row r="75" spans="2:18" s="41" customFormat="1" x14ac:dyDescent="0.2">
      <c r="B75" s="44"/>
      <c r="C75" s="44"/>
      <c r="D75" s="44"/>
      <c r="N75" s="49"/>
      <c r="O75" s="49"/>
      <c r="P75" s="49"/>
      <c r="Q75" s="49"/>
      <c r="R75" s="49"/>
    </row>
    <row r="76" spans="2:18" s="41" customFormat="1" x14ac:dyDescent="0.2">
      <c r="B76" s="44"/>
      <c r="C76" s="44"/>
      <c r="D76" s="44"/>
      <c r="N76" s="49"/>
      <c r="O76" s="49"/>
      <c r="P76" s="49"/>
      <c r="Q76" s="49"/>
      <c r="R76" s="49"/>
    </row>
    <row r="77" spans="2:18" s="41" customFormat="1" x14ac:dyDescent="0.2">
      <c r="B77" s="44"/>
      <c r="C77" s="44"/>
      <c r="D77" s="44"/>
      <c r="N77" s="49"/>
      <c r="O77" s="49"/>
      <c r="P77" s="49"/>
      <c r="Q77" s="49"/>
      <c r="R77" s="49"/>
    </row>
    <row r="78" spans="2:18" s="41" customFormat="1" x14ac:dyDescent="0.2">
      <c r="B78" s="44"/>
      <c r="C78" s="44"/>
      <c r="D78" s="44"/>
      <c r="N78" s="49"/>
      <c r="O78" s="49"/>
      <c r="P78" s="49"/>
      <c r="Q78" s="49"/>
      <c r="R78" s="49"/>
    </row>
    <row r="79" spans="2:18" s="41" customFormat="1" x14ac:dyDescent="0.2">
      <c r="B79" s="44"/>
      <c r="C79" s="44"/>
      <c r="D79" s="44"/>
      <c r="N79" s="49"/>
      <c r="O79" s="49"/>
      <c r="P79" s="49"/>
      <c r="Q79" s="49"/>
      <c r="R79" s="49"/>
    </row>
    <row r="80" spans="2:18" s="41" customFormat="1" x14ac:dyDescent="0.2">
      <c r="B80" s="44"/>
      <c r="C80" s="44"/>
      <c r="D80" s="44"/>
      <c r="N80" s="49"/>
      <c r="O80" s="49"/>
      <c r="P80" s="49"/>
      <c r="Q80" s="49"/>
      <c r="R80" s="49"/>
    </row>
    <row r="81" spans="2:18" s="41" customFormat="1" x14ac:dyDescent="0.2">
      <c r="B81" s="44"/>
      <c r="C81" s="44"/>
      <c r="D81" s="44"/>
      <c r="N81" s="49"/>
      <c r="O81" s="49"/>
      <c r="P81" s="49"/>
      <c r="Q81" s="49"/>
      <c r="R81" s="49"/>
    </row>
    <row r="82" spans="2:18" s="41" customFormat="1" x14ac:dyDescent="0.2">
      <c r="B82" s="44"/>
      <c r="C82" s="44"/>
      <c r="D82" s="44"/>
      <c r="N82" s="49"/>
      <c r="O82" s="49"/>
      <c r="P82" s="49"/>
      <c r="Q82" s="49"/>
      <c r="R82" s="49"/>
    </row>
    <row r="83" spans="2:18" s="41" customFormat="1" x14ac:dyDescent="0.2">
      <c r="B83" s="44"/>
      <c r="C83" s="44"/>
      <c r="D83" s="44"/>
      <c r="N83" s="49"/>
      <c r="O83" s="49"/>
      <c r="P83" s="49"/>
      <c r="Q83" s="49"/>
      <c r="R83" s="49"/>
    </row>
    <row r="84" spans="2:18" s="41" customFormat="1" x14ac:dyDescent="0.2">
      <c r="B84" s="44"/>
      <c r="C84" s="44"/>
      <c r="D84" s="44"/>
      <c r="N84" s="49"/>
      <c r="O84" s="49"/>
      <c r="P84" s="49"/>
      <c r="Q84" s="49"/>
      <c r="R84" s="49"/>
    </row>
    <row r="85" spans="2:18" s="41" customFormat="1" x14ac:dyDescent="0.2">
      <c r="B85" s="44"/>
      <c r="C85" s="44"/>
      <c r="D85" s="44"/>
      <c r="N85" s="49"/>
      <c r="O85" s="49"/>
      <c r="P85" s="49"/>
      <c r="Q85" s="49"/>
      <c r="R85" s="49"/>
    </row>
    <row r="86" spans="2:18" s="41" customFormat="1" x14ac:dyDescent="0.2">
      <c r="B86" s="44"/>
      <c r="C86" s="44"/>
      <c r="D86" s="44"/>
      <c r="N86" s="49"/>
      <c r="O86" s="49"/>
      <c r="P86" s="49"/>
      <c r="Q86" s="49"/>
      <c r="R86" s="49"/>
    </row>
    <row r="87" spans="2:18" s="41" customFormat="1" x14ac:dyDescent="0.2">
      <c r="B87" s="44"/>
      <c r="C87" s="44"/>
      <c r="D87" s="44"/>
      <c r="N87" s="49"/>
      <c r="O87" s="49"/>
      <c r="P87" s="49"/>
      <c r="Q87" s="49"/>
      <c r="R87" s="49"/>
    </row>
    <row r="88" spans="2:18" s="41" customFormat="1" x14ac:dyDescent="0.2">
      <c r="B88" s="44"/>
      <c r="C88" s="44"/>
      <c r="D88" s="44"/>
      <c r="N88" s="49"/>
      <c r="O88" s="49"/>
      <c r="P88" s="49"/>
      <c r="Q88" s="49"/>
      <c r="R88" s="49"/>
    </row>
    <row r="89" spans="2:18" s="41" customFormat="1" x14ac:dyDescent="0.2">
      <c r="B89" s="44"/>
      <c r="C89" s="44"/>
      <c r="D89" s="44"/>
      <c r="N89" s="49"/>
      <c r="O89" s="49"/>
      <c r="P89" s="49"/>
      <c r="Q89" s="49"/>
      <c r="R89" s="49"/>
    </row>
    <row r="90" spans="2:18" s="41" customFormat="1" x14ac:dyDescent="0.2">
      <c r="B90" s="44"/>
      <c r="C90" s="44"/>
      <c r="D90" s="44"/>
      <c r="N90" s="49"/>
      <c r="O90" s="49"/>
      <c r="P90" s="49"/>
      <c r="Q90" s="49"/>
      <c r="R90" s="49"/>
    </row>
    <row r="91" spans="2:18" s="41" customFormat="1" x14ac:dyDescent="0.2">
      <c r="B91" s="44"/>
      <c r="C91" s="44"/>
      <c r="D91" s="44"/>
      <c r="N91" s="49"/>
      <c r="O91" s="49"/>
      <c r="P91" s="49"/>
      <c r="Q91" s="49"/>
      <c r="R91" s="49"/>
    </row>
    <row r="92" spans="2:18" s="41" customFormat="1" x14ac:dyDescent="0.2">
      <c r="B92" s="44"/>
      <c r="C92" s="44"/>
      <c r="D92" s="44"/>
      <c r="N92" s="49"/>
      <c r="O92" s="49"/>
      <c r="P92" s="49"/>
      <c r="Q92" s="49"/>
      <c r="R92" s="49"/>
    </row>
    <row r="93" spans="2:18" s="41" customFormat="1" x14ac:dyDescent="0.2">
      <c r="B93" s="44"/>
      <c r="C93" s="44"/>
      <c r="D93" s="44"/>
      <c r="N93" s="49"/>
      <c r="O93" s="49"/>
      <c r="P93" s="49"/>
      <c r="Q93" s="49"/>
      <c r="R93" s="49"/>
    </row>
    <row r="94" spans="2:18" s="41" customFormat="1" x14ac:dyDescent="0.2">
      <c r="B94" s="44"/>
      <c r="C94" s="44"/>
      <c r="D94" s="44"/>
      <c r="N94" s="49"/>
      <c r="O94" s="49"/>
      <c r="P94" s="49"/>
      <c r="Q94" s="49"/>
      <c r="R94" s="49"/>
    </row>
    <row r="95" spans="2:18" s="41" customFormat="1" x14ac:dyDescent="0.2">
      <c r="B95" s="44"/>
      <c r="C95" s="44"/>
      <c r="D95" s="44"/>
      <c r="N95" s="49"/>
      <c r="O95" s="49"/>
      <c r="P95" s="49"/>
      <c r="Q95" s="49"/>
      <c r="R95" s="49"/>
    </row>
    <row r="96" spans="2:18" s="41" customFormat="1" x14ac:dyDescent="0.2">
      <c r="B96" s="44"/>
      <c r="C96" s="44"/>
      <c r="D96" s="44"/>
      <c r="N96" s="49"/>
      <c r="O96" s="49"/>
      <c r="P96" s="49"/>
      <c r="Q96" s="49"/>
      <c r="R96" s="49"/>
    </row>
    <row r="97" spans="2:18" s="41" customFormat="1" x14ac:dyDescent="0.2">
      <c r="B97" s="44"/>
      <c r="C97" s="44"/>
      <c r="D97" s="44"/>
      <c r="N97" s="49"/>
      <c r="O97" s="49"/>
      <c r="P97" s="49"/>
      <c r="Q97" s="49"/>
      <c r="R97" s="49"/>
    </row>
    <row r="98" spans="2:18" s="41" customFormat="1" x14ac:dyDescent="0.2">
      <c r="B98" s="44"/>
      <c r="C98" s="44"/>
      <c r="D98" s="44"/>
      <c r="N98" s="49"/>
      <c r="O98" s="49"/>
      <c r="P98" s="49"/>
      <c r="Q98" s="49"/>
      <c r="R98" s="49"/>
    </row>
    <row r="99" spans="2:18" s="41" customFormat="1" x14ac:dyDescent="0.2">
      <c r="B99" s="44"/>
      <c r="C99" s="44"/>
      <c r="D99" s="44"/>
      <c r="N99" s="49"/>
      <c r="O99" s="49"/>
      <c r="P99" s="49"/>
      <c r="Q99" s="49"/>
      <c r="R99" s="49"/>
    </row>
    <row r="100" spans="2:18" s="41" customFormat="1" x14ac:dyDescent="0.2">
      <c r="B100" s="44"/>
      <c r="C100" s="44"/>
      <c r="D100" s="44"/>
      <c r="N100" s="49"/>
      <c r="O100" s="49"/>
      <c r="P100" s="49"/>
      <c r="Q100" s="49"/>
      <c r="R100" s="49"/>
    </row>
    <row r="101" spans="2:18" s="41" customFormat="1" x14ac:dyDescent="0.2">
      <c r="B101" s="44"/>
      <c r="C101" s="44"/>
      <c r="D101" s="44"/>
      <c r="N101" s="49"/>
      <c r="O101" s="49"/>
      <c r="P101" s="49"/>
      <c r="Q101" s="49"/>
      <c r="R101" s="49"/>
    </row>
    <row r="102" spans="2:18" s="41" customFormat="1" x14ac:dyDescent="0.2">
      <c r="B102" s="44"/>
      <c r="C102" s="44"/>
      <c r="D102" s="44"/>
      <c r="N102" s="49"/>
      <c r="O102" s="49"/>
      <c r="P102" s="49"/>
      <c r="Q102" s="49"/>
      <c r="R102" s="49"/>
    </row>
    <row r="103" spans="2:18" s="41" customFormat="1" x14ac:dyDescent="0.2">
      <c r="B103" s="44"/>
      <c r="C103" s="44"/>
      <c r="D103" s="44"/>
      <c r="N103" s="49"/>
      <c r="O103" s="49"/>
      <c r="P103" s="49"/>
      <c r="Q103" s="49"/>
      <c r="R103" s="49"/>
    </row>
    <row r="104" spans="2:18" s="41" customFormat="1" x14ac:dyDescent="0.2">
      <c r="B104" s="44"/>
      <c r="C104" s="44"/>
      <c r="D104" s="44"/>
      <c r="N104" s="49"/>
      <c r="O104" s="49"/>
      <c r="P104" s="49"/>
      <c r="Q104" s="49"/>
      <c r="R104" s="49"/>
    </row>
    <row r="105" spans="2:18" s="41" customFormat="1" x14ac:dyDescent="0.2">
      <c r="B105" s="44"/>
      <c r="C105" s="44"/>
      <c r="D105" s="44"/>
      <c r="N105" s="49"/>
      <c r="O105" s="49"/>
      <c r="P105" s="49"/>
      <c r="Q105" s="49"/>
      <c r="R105" s="49"/>
    </row>
    <row r="106" spans="2:18" s="41" customFormat="1" x14ac:dyDescent="0.2">
      <c r="B106" s="44"/>
      <c r="C106" s="44"/>
      <c r="D106" s="44"/>
      <c r="N106" s="49"/>
      <c r="O106" s="49"/>
      <c r="P106" s="49"/>
      <c r="Q106" s="49"/>
      <c r="R106" s="49"/>
    </row>
    <row r="107" spans="2:18" s="41" customFormat="1" x14ac:dyDescent="0.2">
      <c r="B107" s="44"/>
      <c r="C107" s="44"/>
      <c r="D107" s="44"/>
      <c r="N107" s="49"/>
      <c r="O107" s="49"/>
      <c r="P107" s="49"/>
      <c r="Q107" s="49"/>
      <c r="R107" s="49"/>
    </row>
    <row r="108" spans="2:18" s="41" customFormat="1" x14ac:dyDescent="0.2">
      <c r="B108" s="44"/>
      <c r="C108" s="44"/>
      <c r="D108" s="44"/>
      <c r="N108" s="49"/>
      <c r="O108" s="49"/>
      <c r="P108" s="49"/>
      <c r="Q108" s="49"/>
      <c r="R108" s="49"/>
    </row>
    <row r="109" spans="2:18" s="41" customFormat="1" x14ac:dyDescent="0.2">
      <c r="B109" s="44"/>
      <c r="C109" s="44"/>
      <c r="D109" s="44"/>
      <c r="N109" s="49"/>
      <c r="O109" s="49"/>
      <c r="P109" s="49"/>
      <c r="Q109" s="49"/>
      <c r="R109" s="49"/>
    </row>
    <row r="110" spans="2:18" s="41" customFormat="1" x14ac:dyDescent="0.2">
      <c r="B110" s="44"/>
      <c r="C110" s="44"/>
      <c r="D110" s="44"/>
      <c r="N110" s="49"/>
      <c r="O110" s="49"/>
      <c r="P110" s="49"/>
      <c r="Q110" s="49"/>
      <c r="R110" s="49"/>
    </row>
    <row r="111" spans="2:18" s="41" customFormat="1" x14ac:dyDescent="0.2">
      <c r="B111" s="44"/>
      <c r="C111" s="44"/>
      <c r="D111" s="44"/>
      <c r="N111" s="49"/>
      <c r="O111" s="49"/>
      <c r="P111" s="49"/>
      <c r="Q111" s="49"/>
      <c r="R111" s="49"/>
    </row>
    <row r="112" spans="2:18" s="41" customFormat="1" x14ac:dyDescent="0.2">
      <c r="B112" s="44"/>
      <c r="C112" s="44"/>
      <c r="D112" s="44"/>
      <c r="N112" s="49"/>
      <c r="O112" s="49"/>
      <c r="P112" s="49"/>
      <c r="Q112" s="49"/>
      <c r="R112" s="49"/>
    </row>
    <row r="113" spans="2:18" s="41" customFormat="1" x14ac:dyDescent="0.2">
      <c r="B113" s="44"/>
      <c r="C113" s="44"/>
      <c r="D113" s="44"/>
      <c r="N113" s="49"/>
      <c r="O113" s="49"/>
      <c r="P113" s="49"/>
      <c r="Q113" s="49"/>
      <c r="R113" s="49"/>
    </row>
    <row r="114" spans="2:18" s="41" customFormat="1" x14ac:dyDescent="0.2">
      <c r="B114" s="44"/>
      <c r="C114" s="44"/>
      <c r="D114" s="44"/>
      <c r="N114" s="49"/>
      <c r="O114" s="49"/>
      <c r="P114" s="49"/>
      <c r="Q114" s="49"/>
      <c r="R114" s="49"/>
    </row>
    <row r="115" spans="2:18" s="41" customFormat="1" x14ac:dyDescent="0.2">
      <c r="B115" s="44"/>
      <c r="C115" s="44"/>
      <c r="D115" s="44"/>
      <c r="N115" s="49"/>
      <c r="O115" s="49"/>
      <c r="P115" s="49"/>
      <c r="Q115" s="49"/>
      <c r="R115" s="49"/>
    </row>
    <row r="116" spans="2:18" s="41" customFormat="1" x14ac:dyDescent="0.2">
      <c r="B116" s="44"/>
      <c r="C116" s="44"/>
      <c r="D116" s="44"/>
      <c r="N116" s="49"/>
      <c r="O116" s="49"/>
      <c r="P116" s="49"/>
      <c r="Q116" s="49"/>
      <c r="R116" s="49"/>
    </row>
    <row r="117" spans="2:18" s="41" customFormat="1" x14ac:dyDescent="0.2">
      <c r="B117" s="44"/>
      <c r="C117" s="44"/>
      <c r="D117" s="44"/>
      <c r="N117" s="49"/>
      <c r="O117" s="49"/>
      <c r="P117" s="49"/>
      <c r="Q117" s="49"/>
      <c r="R117" s="49"/>
    </row>
    <row r="118" spans="2:18" s="41" customFormat="1" x14ac:dyDescent="0.2">
      <c r="B118" s="44"/>
      <c r="C118" s="44"/>
      <c r="D118" s="44"/>
      <c r="N118" s="49"/>
      <c r="O118" s="49"/>
      <c r="P118" s="49"/>
      <c r="Q118" s="49"/>
      <c r="R118" s="49"/>
    </row>
    <row r="119" spans="2:18" s="41" customFormat="1" x14ac:dyDescent="0.2">
      <c r="B119" s="44"/>
      <c r="C119" s="44"/>
      <c r="D119" s="44"/>
      <c r="N119" s="49"/>
      <c r="O119" s="49"/>
      <c r="P119" s="49"/>
      <c r="Q119" s="49"/>
      <c r="R119" s="49"/>
    </row>
    <row r="120" spans="2:18" s="41" customFormat="1" x14ac:dyDescent="0.2">
      <c r="B120" s="44"/>
      <c r="C120" s="44"/>
      <c r="D120" s="44"/>
      <c r="N120" s="49"/>
      <c r="O120" s="49"/>
      <c r="P120" s="49"/>
      <c r="Q120" s="49"/>
      <c r="R120" s="49"/>
    </row>
    <row r="121" spans="2:18" s="41" customFormat="1" x14ac:dyDescent="0.2">
      <c r="B121" s="44"/>
      <c r="C121" s="44"/>
      <c r="D121" s="44"/>
      <c r="N121" s="49"/>
      <c r="O121" s="49"/>
      <c r="P121" s="49"/>
      <c r="Q121" s="49"/>
      <c r="R121" s="49"/>
    </row>
    <row r="122" spans="2:18" s="41" customFormat="1" x14ac:dyDescent="0.2">
      <c r="B122" s="44"/>
      <c r="C122" s="44"/>
      <c r="D122" s="44"/>
      <c r="N122" s="49"/>
      <c r="O122" s="49"/>
      <c r="P122" s="49"/>
      <c r="Q122" s="49"/>
      <c r="R122" s="49"/>
    </row>
    <row r="123" spans="2:18" s="41" customFormat="1" x14ac:dyDescent="0.2">
      <c r="B123" s="44"/>
      <c r="C123" s="44"/>
      <c r="D123" s="44"/>
      <c r="N123" s="49"/>
      <c r="O123" s="49"/>
      <c r="P123" s="49"/>
      <c r="Q123" s="49"/>
      <c r="R123" s="49"/>
    </row>
    <row r="124" spans="2:18" s="41" customFormat="1" x14ac:dyDescent="0.2">
      <c r="B124" s="44"/>
      <c r="C124" s="44"/>
      <c r="D124" s="44"/>
      <c r="N124" s="49"/>
      <c r="O124" s="49"/>
      <c r="P124" s="49"/>
      <c r="Q124" s="49"/>
      <c r="R124" s="49"/>
    </row>
    <row r="125" spans="2:18" s="41" customFormat="1" x14ac:dyDescent="0.2">
      <c r="B125" s="44"/>
      <c r="C125" s="44"/>
      <c r="D125" s="44"/>
      <c r="N125" s="49"/>
      <c r="O125" s="49"/>
      <c r="P125" s="49"/>
      <c r="Q125" s="49"/>
      <c r="R125" s="49"/>
    </row>
    <row r="126" spans="2:18" s="41" customFormat="1" x14ac:dyDescent="0.2">
      <c r="B126" s="44"/>
      <c r="C126" s="44"/>
      <c r="D126" s="44"/>
      <c r="N126" s="49"/>
      <c r="O126" s="49"/>
      <c r="P126" s="49"/>
      <c r="Q126" s="49"/>
      <c r="R126" s="49"/>
    </row>
    <row r="127" spans="2:18" s="41" customFormat="1" x14ac:dyDescent="0.2">
      <c r="B127" s="44"/>
      <c r="C127" s="44"/>
      <c r="D127" s="44"/>
      <c r="N127" s="49"/>
      <c r="O127" s="49"/>
      <c r="P127" s="49"/>
      <c r="Q127" s="49"/>
      <c r="R127" s="49"/>
    </row>
    <row r="128" spans="2:18" s="41" customFormat="1" x14ac:dyDescent="0.2">
      <c r="B128" s="44"/>
      <c r="C128" s="44"/>
      <c r="D128" s="44"/>
      <c r="N128" s="49"/>
      <c r="O128" s="49"/>
      <c r="P128" s="49"/>
      <c r="Q128" s="49"/>
      <c r="R128" s="49"/>
    </row>
    <row r="129" spans="2:18" s="41" customFormat="1" x14ac:dyDescent="0.2">
      <c r="B129" s="44"/>
      <c r="C129" s="44"/>
      <c r="D129" s="44"/>
      <c r="N129" s="49"/>
      <c r="O129" s="49"/>
      <c r="P129" s="49"/>
      <c r="Q129" s="49"/>
      <c r="R129" s="49"/>
    </row>
    <row r="130" spans="2:18" s="41" customFormat="1" x14ac:dyDescent="0.2">
      <c r="B130" s="44"/>
      <c r="C130" s="44"/>
      <c r="D130" s="44"/>
      <c r="N130" s="49"/>
      <c r="O130" s="49"/>
      <c r="P130" s="49"/>
      <c r="Q130" s="49"/>
      <c r="R130" s="49"/>
    </row>
    <row r="131" spans="2:18" s="41" customFormat="1" x14ac:dyDescent="0.2">
      <c r="B131" s="44"/>
      <c r="C131" s="44"/>
      <c r="D131" s="44"/>
      <c r="N131" s="49"/>
      <c r="O131" s="49"/>
      <c r="P131" s="49"/>
      <c r="Q131" s="49"/>
      <c r="R131" s="49"/>
    </row>
    <row r="132" spans="2:18" s="41" customFormat="1" x14ac:dyDescent="0.2">
      <c r="B132" s="44"/>
      <c r="C132" s="44"/>
      <c r="D132" s="44"/>
      <c r="N132" s="49"/>
      <c r="O132" s="49"/>
      <c r="P132" s="49"/>
      <c r="Q132" s="49"/>
      <c r="R132" s="49"/>
    </row>
    <row r="133" spans="2:18" s="41" customFormat="1" x14ac:dyDescent="0.2">
      <c r="B133" s="44"/>
      <c r="C133" s="44"/>
      <c r="D133" s="44"/>
      <c r="N133" s="49"/>
      <c r="O133" s="49"/>
      <c r="P133" s="49"/>
      <c r="Q133" s="49"/>
      <c r="R133" s="49"/>
    </row>
    <row r="134" spans="2:18" s="41" customFormat="1" x14ac:dyDescent="0.2">
      <c r="B134" s="44"/>
      <c r="C134" s="44"/>
      <c r="D134" s="44"/>
      <c r="N134" s="49"/>
      <c r="O134" s="49"/>
      <c r="P134" s="49"/>
      <c r="Q134" s="49"/>
      <c r="R134" s="49"/>
    </row>
    <row r="135" spans="2:18" s="41" customFormat="1" x14ac:dyDescent="0.2">
      <c r="B135" s="44"/>
      <c r="C135" s="44"/>
      <c r="D135" s="44"/>
      <c r="N135" s="49"/>
      <c r="O135" s="49"/>
      <c r="P135" s="49"/>
      <c r="Q135" s="49"/>
      <c r="R135" s="49"/>
    </row>
    <row r="136" spans="2:18" s="41" customFormat="1" x14ac:dyDescent="0.2">
      <c r="B136" s="44"/>
      <c r="C136" s="44"/>
      <c r="D136" s="44"/>
      <c r="N136" s="49"/>
      <c r="O136" s="49"/>
      <c r="P136" s="49"/>
      <c r="Q136" s="49"/>
      <c r="R136" s="49"/>
    </row>
    <row r="137" spans="2:18" s="41" customFormat="1" x14ac:dyDescent="0.2">
      <c r="B137" s="44"/>
      <c r="C137" s="44"/>
      <c r="D137" s="44"/>
      <c r="N137" s="49"/>
      <c r="O137" s="49"/>
      <c r="P137" s="49"/>
      <c r="Q137" s="49"/>
      <c r="R137" s="49"/>
    </row>
    <row r="138" spans="2:18" s="41" customFormat="1" x14ac:dyDescent="0.2">
      <c r="B138" s="44"/>
      <c r="C138" s="44"/>
      <c r="D138" s="44"/>
      <c r="N138" s="49"/>
      <c r="O138" s="49"/>
      <c r="P138" s="49"/>
      <c r="Q138" s="49"/>
      <c r="R138" s="49"/>
    </row>
    <row r="139" spans="2:18" s="41" customFormat="1" x14ac:dyDescent="0.2">
      <c r="B139" s="44"/>
      <c r="C139" s="44"/>
      <c r="D139" s="44"/>
      <c r="N139" s="49"/>
      <c r="O139" s="49"/>
      <c r="P139" s="49"/>
      <c r="Q139" s="49"/>
      <c r="R139" s="49"/>
    </row>
    <row r="140" spans="2:18" s="41" customFormat="1" x14ac:dyDescent="0.2">
      <c r="B140" s="44"/>
      <c r="C140" s="44"/>
      <c r="D140" s="44"/>
      <c r="N140" s="49"/>
      <c r="O140" s="49"/>
      <c r="P140" s="49"/>
      <c r="Q140" s="49"/>
      <c r="R140" s="49"/>
    </row>
    <row r="141" spans="2:18" s="41" customFormat="1" x14ac:dyDescent="0.2">
      <c r="B141" s="44"/>
      <c r="C141" s="44"/>
      <c r="D141" s="44"/>
      <c r="N141" s="49"/>
      <c r="O141" s="49"/>
      <c r="P141" s="49"/>
      <c r="Q141" s="49"/>
      <c r="R141" s="49"/>
    </row>
    <row r="142" spans="2:18" s="41" customFormat="1" x14ac:dyDescent="0.2">
      <c r="B142" s="44"/>
      <c r="C142" s="44"/>
      <c r="D142" s="44"/>
      <c r="N142" s="49"/>
      <c r="O142" s="49"/>
      <c r="P142" s="49"/>
      <c r="Q142" s="49"/>
      <c r="R142" s="49"/>
    </row>
    <row r="143" spans="2:18" s="41" customFormat="1" x14ac:dyDescent="0.2">
      <c r="B143" s="44"/>
      <c r="C143" s="44"/>
      <c r="D143" s="44"/>
      <c r="N143" s="49"/>
      <c r="O143" s="49"/>
      <c r="P143" s="49"/>
      <c r="Q143" s="49"/>
      <c r="R143" s="49"/>
    </row>
    <row r="144" spans="2:18" s="41" customFormat="1" x14ac:dyDescent="0.2">
      <c r="B144" s="44"/>
      <c r="C144" s="44"/>
      <c r="D144" s="44"/>
      <c r="N144" s="49"/>
      <c r="O144" s="49"/>
      <c r="P144" s="49"/>
      <c r="Q144" s="49"/>
      <c r="R144" s="49"/>
    </row>
    <row r="145" spans="2:18" s="41" customFormat="1" x14ac:dyDescent="0.2">
      <c r="B145" s="44"/>
      <c r="C145" s="44"/>
      <c r="D145" s="44"/>
      <c r="N145" s="49"/>
      <c r="O145" s="49"/>
      <c r="P145" s="49"/>
      <c r="Q145" s="49"/>
      <c r="R145" s="49"/>
    </row>
    <row r="146" spans="2:18" s="41" customFormat="1" x14ac:dyDescent="0.2">
      <c r="B146" s="44"/>
      <c r="C146" s="44"/>
      <c r="D146" s="44"/>
      <c r="N146" s="49"/>
      <c r="O146" s="49"/>
      <c r="P146" s="49"/>
      <c r="Q146" s="49"/>
      <c r="R146" s="49"/>
    </row>
    <row r="147" spans="2:18" s="41" customFormat="1" x14ac:dyDescent="0.2">
      <c r="B147" s="44"/>
      <c r="C147" s="44"/>
      <c r="D147" s="44"/>
      <c r="N147" s="49"/>
      <c r="O147" s="49"/>
      <c r="P147" s="49"/>
      <c r="Q147" s="49"/>
      <c r="R147" s="49"/>
    </row>
    <row r="148" spans="2:18" s="41" customFormat="1" x14ac:dyDescent="0.2">
      <c r="B148" s="44"/>
      <c r="C148" s="44"/>
      <c r="D148" s="44"/>
      <c r="N148" s="49"/>
      <c r="O148" s="49"/>
      <c r="P148" s="49"/>
      <c r="Q148" s="49"/>
      <c r="R148" s="49"/>
    </row>
    <row r="149" spans="2:18" s="41" customFormat="1" x14ac:dyDescent="0.2">
      <c r="B149" s="44"/>
      <c r="C149" s="44"/>
      <c r="D149" s="44"/>
      <c r="N149" s="49"/>
      <c r="O149" s="49"/>
      <c r="P149" s="49"/>
      <c r="Q149" s="49"/>
      <c r="R149" s="49"/>
    </row>
  </sheetData>
  <sheetProtection selectLockedCells="1"/>
  <mergeCells count="58">
    <mergeCell ref="B46:C46"/>
    <mergeCell ref="B50:K50"/>
    <mergeCell ref="G41:J41"/>
    <mergeCell ref="B42:C42"/>
    <mergeCell ref="J42:K42"/>
    <mergeCell ref="B43:C43"/>
    <mergeCell ref="B44:C44"/>
    <mergeCell ref="B45:C45"/>
    <mergeCell ref="D36:F36"/>
    <mergeCell ref="D37:F37"/>
    <mergeCell ref="D38:F38"/>
    <mergeCell ref="B40:E40"/>
    <mergeCell ref="B41:C41"/>
    <mergeCell ref="D41:E41"/>
    <mergeCell ref="D35:F35"/>
    <mergeCell ref="D24:F24"/>
    <mergeCell ref="D25:F25"/>
    <mergeCell ref="D26:F26"/>
    <mergeCell ref="D27:F27"/>
    <mergeCell ref="D28:F28"/>
    <mergeCell ref="D29:F29"/>
    <mergeCell ref="D30:F30"/>
    <mergeCell ref="D31:F31"/>
    <mergeCell ref="D32:F32"/>
    <mergeCell ref="D33:F33"/>
    <mergeCell ref="D34:F34"/>
    <mergeCell ref="D23:F23"/>
    <mergeCell ref="D12:F12"/>
    <mergeCell ref="D13:F13"/>
    <mergeCell ref="D14:F14"/>
    <mergeCell ref="D15:F15"/>
    <mergeCell ref="D16:F16"/>
    <mergeCell ref="D17:F17"/>
    <mergeCell ref="D18:F18"/>
    <mergeCell ref="D19:F19"/>
    <mergeCell ref="D20:F20"/>
    <mergeCell ref="D21:F21"/>
    <mergeCell ref="D22:F22"/>
    <mergeCell ref="N7:R7"/>
    <mergeCell ref="S7:W7"/>
    <mergeCell ref="D8:F8"/>
    <mergeCell ref="D9:F9"/>
    <mergeCell ref="D10:F10"/>
    <mergeCell ref="D11:F11"/>
    <mergeCell ref="I5:K5"/>
    <mergeCell ref="B6:C7"/>
    <mergeCell ref="D6:F7"/>
    <mergeCell ref="G6:G7"/>
    <mergeCell ref="H6:H7"/>
    <mergeCell ref="I6:I7"/>
    <mergeCell ref="J6:J7"/>
    <mergeCell ref="K6:K7"/>
    <mergeCell ref="B1:E1"/>
    <mergeCell ref="H1:I1"/>
    <mergeCell ref="E2:J2"/>
    <mergeCell ref="B4:D4"/>
    <mergeCell ref="F4:G4"/>
    <mergeCell ref="H4:K4"/>
  </mergeCells>
  <conditionalFormatting sqref="K8:K38">
    <cfRule type="expression" dxfId="2" priority="4">
      <formula>AND(COUNTIF(D8:J8,"&lt;&gt;"),K8="à renseigner")</formula>
    </cfRule>
  </conditionalFormatting>
  <conditionalFormatting sqref="B8:C38">
    <cfRule type="expression" dxfId="1" priority="3">
      <formula>WEEKDAY(B8,2)&gt;5</formula>
    </cfRule>
    <cfRule type="expression" dxfId="0" priority="1">
      <formula>COUNTIF(fériés,B8)</formula>
    </cfRule>
  </conditionalFormatting>
  <dataValidations count="2">
    <dataValidation type="list" allowBlank="1" showInputMessage="1" showErrorMessage="1" sqref="K8:K38">
      <formula1>"à renseigner,CSAPA, CARRUD,Prévention,Formation,Colloque"</formula1>
    </dataValidation>
    <dataValidation type="list" allowBlank="1" showInputMessage="1" showErrorMessage="1" sqref="E4">
      <formula1>"JANVIER, FEVRIER,MARS,AVRIL,MAI,JUIN,JUILLET,AOUT,SEPTEMBRE,OCTOBRE,NOVEMBRE,DECEMBRE"</formula1>
    </dataValidation>
  </dataValidations>
  <printOptions horizontalCentered="1" verticalCentered="1"/>
  <pageMargins left="0" right="0" top="0" bottom="0" header="0.15748031496062992" footer="0"/>
  <pageSetup paperSize="9" scale="94" orientation="portrait" horizontalDpi="300" verticalDpi="300" r:id="rId1"/>
  <headerFooter alignWithMargins="0">
    <oddFooter>&amp;C &amp;"Arial,Italique"&amp;8Pour le 1er remboursement ou en cas de chgt de véhicule: merci de faire une copie de la carte grise du véhicule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Mois</vt:lpstr>
      <vt:lpstr>An</vt:lpstr>
      <vt:lpstr>fériés</vt:lpstr>
      <vt:lpstr>Mois!Zone_d_impression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de Soins Spécialisés</dc:creator>
  <cp:lastModifiedBy>alia</cp:lastModifiedBy>
  <cp:lastPrinted>2013-06-07T13:35:47Z</cp:lastPrinted>
  <dcterms:created xsi:type="dcterms:W3CDTF">2002-11-05T14:20:56Z</dcterms:created>
  <dcterms:modified xsi:type="dcterms:W3CDTF">2013-08-28T12:26:46Z</dcterms:modified>
</cp:coreProperties>
</file>