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0730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3" i="1"/>
  <c r="M3" i="1" l="1"/>
  <c r="M12" i="1"/>
  <c r="L12" i="1"/>
  <c r="A12" i="1"/>
  <c r="M11" i="1"/>
  <c r="L11" i="1"/>
  <c r="A11" i="1"/>
  <c r="M10" i="1"/>
  <c r="L10" i="1"/>
  <c r="A10" i="1"/>
  <c r="M9" i="1"/>
  <c r="L9" i="1"/>
  <c r="A9" i="1"/>
  <c r="M8" i="1"/>
  <c r="L8" i="1"/>
  <c r="A8" i="1"/>
  <c r="M7" i="1"/>
  <c r="L7" i="1"/>
  <c r="A7" i="1"/>
  <c r="M6" i="1"/>
  <c r="L6" i="1"/>
  <c r="A6" i="1"/>
  <c r="M5" i="1"/>
  <c r="L5" i="1"/>
  <c r="A5" i="1"/>
  <c r="M4" i="1"/>
  <c r="L4" i="1"/>
  <c r="A4" i="1"/>
  <c r="L3" i="1"/>
  <c r="A3" i="1"/>
</calcChain>
</file>

<file path=xl/comments1.xml><?xml version="1.0" encoding="utf-8"?>
<comments xmlns="http://schemas.openxmlformats.org/spreadsheetml/2006/main">
  <authors>
    <author>Denise Bouchard</author>
  </authors>
  <commentList>
    <comment ref="G1" authorId="0">
      <text>
        <r>
          <rPr>
            <b/>
            <sz val="8"/>
            <color indexed="81"/>
            <rFont val="Tahoma"/>
            <family val="2"/>
          </rPr>
          <t>TAXES INCLUSES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 xml:space="preserve">FRAIS D'ENVOI INCLUS DANS LE MONTANT DE LA FACTURE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<sst xmlns="http://schemas.openxmlformats.org/spreadsheetml/2006/main" count="92" uniqueCount="58">
  <si>
    <t>NOM</t>
  </si>
  <si>
    <t>COMMANDE</t>
  </si>
  <si>
    <t>DATE</t>
  </si>
  <si>
    <t>FACTURE
FUZION</t>
  </si>
  <si>
    <t>FACTURE
ACOMBA</t>
  </si>
  <si>
    <t>MONTANT FACTURÉ</t>
  </si>
  <si>
    <t>MONTANT REÇU</t>
  </si>
  <si>
    <t>FRAIS ENVOI</t>
  </si>
  <si>
    <t>FRAIS
BANCAIRE</t>
  </si>
  <si>
    <t>AUTRES FRAIS</t>
  </si>
  <si>
    <t>TOTAL APRÈS FRAIS</t>
  </si>
  <si>
    <t>TOTAL À PAYER CRDA</t>
  </si>
  <si>
    <t>CONDITION
PAIEMENT</t>
  </si>
  <si>
    <t>DATE
PAIEMENT
RECU</t>
  </si>
  <si>
    <t>DATE
RELANCE
1</t>
  </si>
  <si>
    <t>DATE
RELANCE
2</t>
  </si>
  <si>
    <t># CHEQUE</t>
  </si>
  <si>
    <t>DATE
PAYÉ A RTA</t>
  </si>
  <si>
    <t>00054</t>
  </si>
  <si>
    <t>006797</t>
  </si>
  <si>
    <t>00034</t>
  </si>
  <si>
    <t>007358</t>
  </si>
  <si>
    <t>NET 60 JRS</t>
  </si>
  <si>
    <t>99963</t>
  </si>
  <si>
    <t>007299</t>
  </si>
  <si>
    <t>00018</t>
  </si>
  <si>
    <t>006794</t>
  </si>
  <si>
    <t>00087</t>
  </si>
  <si>
    <t>007597</t>
  </si>
  <si>
    <t>00090</t>
  </si>
  <si>
    <t>007721</t>
  </si>
  <si>
    <t>00093</t>
  </si>
  <si>
    <t>007719</t>
  </si>
  <si>
    <t>00079</t>
  </si>
  <si>
    <t>007471</t>
  </si>
  <si>
    <t>00060</t>
  </si>
  <si>
    <t>006863</t>
  </si>
  <si>
    <t>006142</t>
  </si>
  <si>
    <t>Client 1</t>
  </si>
  <si>
    <t>Client 2</t>
  </si>
  <si>
    <t>Client 3</t>
  </si>
  <si>
    <t>Client 4</t>
  </si>
  <si>
    <t>Client 5</t>
  </si>
  <si>
    <t>Client 6</t>
  </si>
  <si>
    <t>X</t>
  </si>
  <si>
    <t>NET 30 JRS</t>
  </si>
  <si>
    <t>NET 15JRS</t>
  </si>
  <si>
    <t>NET 90JRS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</si>
  <si>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</si>
  <si>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</si>
  <si>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</si>
  <si>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</si>
  <si>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</si>
  <si>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</si>
  <si>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</si>
  <si>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</si>
  <si>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</si>
  <si>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http://forum.excel-pratique.com/excel/mise-en-forme-conditionnelle-inscription-automatique-t46204.html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</si>
</sst>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#,##0.00\ &quot;$&quot;"/>
    <numFmt numFmtId="166" formatCode="yy\ mm\ dd;@"/>
    <numFmt numFmtId="167" formatCode="yy/mm/dd;@"/>
    <numFmt numFmtId="168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7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6" tint="-0.249977111117893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5" fontId="3" fillId="0" borderId="3" xfId="1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0" xfId="0" applyFont="1"/>
    <xf numFmtId="166" fontId="6" fillId="0" borderId="0" xfId="0" applyNumberFormat="1" applyFont="1"/>
    <xf numFmtId="0" fontId="7" fillId="0" borderId="6" xfId="0" applyFont="1" applyFill="1" applyBorder="1"/>
    <xf numFmtId="0" fontId="8" fillId="0" borderId="0" xfId="0" applyFont="1"/>
    <xf numFmtId="0" fontId="9" fillId="0" borderId="0" xfId="0" applyFont="1"/>
    <xf numFmtId="165" fontId="0" fillId="0" borderId="0" xfId="1" applyNumberFormat="1" applyFont="1"/>
    <xf numFmtId="0" fontId="10" fillId="0" borderId="0" xfId="0" applyFont="1"/>
    <xf numFmtId="0" fontId="0" fillId="0" borderId="0" xfId="0" applyAlignment="1">
      <alignment horizontal="center"/>
    </xf>
    <xf numFmtId="0" fontId="10" fillId="0" borderId="7" xfId="0" applyFont="1" applyBorder="1"/>
    <xf numFmtId="167" fontId="6" fillId="0" borderId="7" xfId="0" applyNumberFormat="1" applyFont="1" applyBorder="1"/>
    <xf numFmtId="49" fontId="6" fillId="0" borderId="7" xfId="0" applyNumberFormat="1" applyFont="1" applyBorder="1" applyAlignment="1">
      <alignment horizontal="center"/>
    </xf>
    <xf numFmtId="49" fontId="6" fillId="0" borderId="8" xfId="0" applyNumberFormat="1" applyFont="1" applyBorder="1" applyAlignment="1">
      <alignment horizontal="center"/>
    </xf>
    <xf numFmtId="165" fontId="7" fillId="2" borderId="9" xfId="0" applyNumberFormat="1" applyFont="1" applyFill="1" applyBorder="1"/>
    <xf numFmtId="165" fontId="8" fillId="0" borderId="10" xfId="0" applyNumberFormat="1" applyFont="1" applyBorder="1"/>
    <xf numFmtId="165" fontId="9" fillId="0" borderId="7" xfId="0" applyNumberFormat="1" applyFont="1" applyBorder="1"/>
    <xf numFmtId="165" fontId="0" fillId="0" borderId="8" xfId="1" applyNumberFormat="1" applyFont="1" applyBorder="1"/>
    <xf numFmtId="165" fontId="12" fillId="0" borderId="10" xfId="0" applyNumberFormat="1" applyFont="1" applyBorder="1"/>
    <xf numFmtId="167" fontId="0" fillId="0" borderId="7" xfId="0" applyNumberFormat="1" applyBorder="1" applyAlignment="1">
      <alignment horizontal="center"/>
    </xf>
    <xf numFmtId="0" fontId="0" fillId="0" borderId="7" xfId="0" applyBorder="1"/>
    <xf numFmtId="167" fontId="0" fillId="0" borderId="7" xfId="0" applyNumberFormat="1" applyBorder="1"/>
    <xf numFmtId="168" fontId="6" fillId="0" borderId="7" xfId="0" applyNumberFormat="1" applyFont="1" applyBorder="1" applyAlignment="1">
      <alignment horizontal="center"/>
    </xf>
    <xf numFmtId="0" fontId="10" fillId="0" borderId="7" xfId="0" applyFont="1" applyFill="1" applyBorder="1"/>
    <xf numFmtId="167" fontId="6" fillId="0" borderId="7" xfId="0" applyNumberFormat="1" applyFont="1" applyFill="1" applyBorder="1"/>
    <xf numFmtId="49" fontId="6" fillId="0" borderId="7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/>
    </xf>
    <xf numFmtId="165" fontId="8" fillId="0" borderId="10" xfId="0" applyNumberFormat="1" applyFont="1" applyFill="1" applyBorder="1"/>
    <xf numFmtId="165" fontId="9" fillId="0" borderId="7" xfId="0" applyNumberFormat="1" applyFont="1" applyFill="1" applyBorder="1"/>
    <xf numFmtId="165" fontId="0" fillId="0" borderId="8" xfId="1" applyNumberFormat="1" applyFont="1" applyFill="1" applyBorder="1"/>
    <xf numFmtId="0" fontId="12" fillId="0" borderId="10" xfId="0" applyNumberFormat="1" applyFont="1" applyFill="1" applyBorder="1"/>
    <xf numFmtId="167" fontId="11" fillId="0" borderId="7" xfId="0" applyNumberFormat="1" applyFont="1" applyFill="1" applyBorder="1" applyAlignment="1">
      <alignment horizontal="center"/>
    </xf>
    <xf numFmtId="167" fontId="0" fillId="0" borderId="7" xfId="0" applyNumberFormat="1" applyFill="1" applyBorder="1" applyAlignment="1">
      <alignment horizontal="center"/>
    </xf>
    <xf numFmtId="14" fontId="11" fillId="0" borderId="7" xfId="0" applyNumberFormat="1" applyFont="1" applyFill="1" applyBorder="1"/>
    <xf numFmtId="0" fontId="0" fillId="0" borderId="0" xfId="0" applyFill="1"/>
    <xf numFmtId="0" fontId="6" fillId="0" borderId="7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165" fontId="11" fillId="0" borderId="11" xfId="0" applyNumberFormat="1" applyFont="1" applyFill="1" applyBorder="1"/>
    <xf numFmtId="165" fontId="11" fillId="0" borderId="12" xfId="0" applyNumberFormat="1" applyFont="1" applyBorder="1"/>
    <xf numFmtId="165" fontId="11" fillId="0" borderId="12" xfId="0" applyNumberFormat="1" applyFont="1" applyFill="1" applyBorder="1"/>
    <xf numFmtId="0" fontId="0" fillId="0" borderId="7" xfId="0" applyFill="1" applyBorder="1" applyAlignment="1">
      <alignment horizontal="center" vertical="center"/>
    </xf>
    <xf numFmtId="0" fontId="15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en-forme-conditionnelle-inscription-automatique-t46204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16"/>
  <sheetViews>
    <sheetView tabSelected="1" workbookViewId="0">
      <selection activeCell="A15" sqref="A15"/>
    </sheetView>
  </sheetViews>
  <sheetFormatPr baseColWidth="10" defaultRowHeight="15" x14ac:dyDescent="0.25"/>
  <cols>
    <col min="2" max="2" width="25.5703125" customWidth="1"/>
  </cols>
  <sheetData>
    <row r="1" spans="1:28" ht="34.5" thickBot="1" x14ac:dyDescent="0.3">
      <c r="A1" s="1"/>
      <c r="B1" s="2" t="s">
        <v>0</v>
      </c>
      <c r="C1" s="3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7" t="s">
        <v>6</v>
      </c>
      <c r="I1" s="3" t="s">
        <v>7</v>
      </c>
      <c r="J1" s="4" t="s">
        <v>8</v>
      </c>
      <c r="K1" s="4" t="s">
        <v>9</v>
      </c>
      <c r="L1" s="8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9" t="s">
        <v>16</v>
      </c>
      <c r="S1" s="4" t="s">
        <v>17</v>
      </c>
      <c r="U1" s="4"/>
      <c r="Y1" s="38" t="s">
        <v>46</v>
      </c>
      <c r="Z1" s="38" t="s">
        <v>45</v>
      </c>
      <c r="AA1" s="26" t="s">
        <v>22</v>
      </c>
      <c r="AB1" s="26" t="s">
        <v>47</v>
      </c>
    </row>
    <row r="2" spans="1:28" ht="15.75" thickBot="1" x14ac:dyDescent="0.3">
      <c r="A2" s="10"/>
      <c r="B2" s="10"/>
      <c r="C2" s="10"/>
      <c r="D2" s="11"/>
      <c r="E2" s="10"/>
      <c r="F2" s="10"/>
      <c r="G2" s="12"/>
      <c r="H2" s="13"/>
      <c r="I2" s="14"/>
      <c r="J2" s="14"/>
      <c r="K2" s="14"/>
      <c r="L2" s="15"/>
      <c r="N2" s="16"/>
      <c r="P2" s="17"/>
      <c r="Q2" s="17"/>
      <c r="V2" t="s">
        <v>38</v>
      </c>
      <c r="W2" t="s">
        <v>46</v>
      </c>
    </row>
    <row r="3" spans="1:28" s="42" customFormat="1" ht="15.75" thickTop="1" x14ac:dyDescent="0.25">
      <c r="A3" s="31" t="str">
        <f>IF(H:H =G:G, "PAYÉ", IF(H:H  &lt;G:G, "NON-PAYÉ" ) )</f>
        <v>PAYÉ</v>
      </c>
      <c r="B3" s="31" t="s">
        <v>38</v>
      </c>
      <c r="C3" s="43" t="s">
        <v>44</v>
      </c>
      <c r="D3" s="32">
        <v>37877</v>
      </c>
      <c r="E3" s="33" t="s">
        <v>18</v>
      </c>
      <c r="F3" s="34" t="s">
        <v>19</v>
      </c>
      <c r="G3" s="22">
        <v>10951.37</v>
      </c>
      <c r="H3" s="35">
        <v>10951.37</v>
      </c>
      <c r="I3" s="36">
        <v>0</v>
      </c>
      <c r="J3" s="36">
        <v>0</v>
      </c>
      <c r="K3" s="36">
        <v>0</v>
      </c>
      <c r="L3" s="37">
        <f>H3-SUM(I3:K3)</f>
        <v>10951.37</v>
      </c>
      <c r="M3" s="46">
        <f>L3</f>
        <v>10951.37</v>
      </c>
      <c r="N3" s="49" t="str">
        <f t="shared" ref="N3:N12" si="0">INDEX($W$2:$W$16,MATCH(B3,$V$2:$V$16,0))</f>
        <v>NET 15JRS</v>
      </c>
      <c r="O3" s="39">
        <v>45913</v>
      </c>
      <c r="P3" s="40"/>
      <c r="Q3" s="40"/>
      <c r="R3" s="44">
        <v>12</v>
      </c>
      <c r="S3" s="41">
        <v>41621</v>
      </c>
      <c r="V3" t="s">
        <v>39</v>
      </c>
      <c r="W3" t="s">
        <v>45</v>
      </c>
      <c r="Y3"/>
    </row>
    <row r="4" spans="1:28" x14ac:dyDescent="0.25">
      <c r="A4" s="18" t="str">
        <f>IF(H:H =G:G, "PAYÉ", IF(H:H  &lt;G:G, "NON-PAYÉ" ) )</f>
        <v>NON-PAYÉ</v>
      </c>
      <c r="B4" s="31" t="s">
        <v>39</v>
      </c>
      <c r="C4" s="43" t="s">
        <v>44</v>
      </c>
      <c r="D4" s="19">
        <v>11609</v>
      </c>
      <c r="E4" s="20" t="s">
        <v>20</v>
      </c>
      <c r="F4" s="21" t="s">
        <v>21</v>
      </c>
      <c r="G4" s="22">
        <v>488.64</v>
      </c>
      <c r="H4" s="23"/>
      <c r="I4" s="24">
        <v>57.49</v>
      </c>
      <c r="J4" s="24"/>
      <c r="K4" s="24"/>
      <c r="L4" s="25">
        <f t="shared" ref="L4:L12" si="1">H4-SUM(I4:K4)</f>
        <v>-57.49</v>
      </c>
      <c r="M4" s="47">
        <f t="shared" ref="M4:M12" si="2">L4</f>
        <v>-57.49</v>
      </c>
      <c r="N4" s="49" t="str">
        <f t="shared" si="0"/>
        <v>NET 30 JRS</v>
      </c>
      <c r="O4" s="27"/>
      <c r="P4" s="27"/>
      <c r="Q4" s="27"/>
      <c r="R4" s="45"/>
      <c r="S4" s="28"/>
      <c r="V4" t="s">
        <v>40</v>
      </c>
      <c r="W4" t="s">
        <v>22</v>
      </c>
    </row>
    <row r="5" spans="1:28" x14ac:dyDescent="0.25">
      <c r="A5" s="18" t="str">
        <f t="shared" ref="A5:A12" si="3">IF(H:H =G:G, "PAYÉ", IF(H:H  &lt;G:G, "NON-PAYÉ" ) )</f>
        <v>NON-PAYÉ</v>
      </c>
      <c r="B5" s="31" t="s">
        <v>40</v>
      </c>
      <c r="C5" s="43" t="s">
        <v>44</v>
      </c>
      <c r="D5" s="19">
        <v>47039</v>
      </c>
      <c r="E5" s="20" t="s">
        <v>23</v>
      </c>
      <c r="F5" s="21" t="s">
        <v>24</v>
      </c>
      <c r="G5" s="22">
        <v>862.31</v>
      </c>
      <c r="H5" s="23"/>
      <c r="I5" s="24"/>
      <c r="J5" s="24"/>
      <c r="K5" s="24"/>
      <c r="L5" s="25">
        <f t="shared" si="1"/>
        <v>0</v>
      </c>
      <c r="M5" s="47">
        <f t="shared" si="2"/>
        <v>0</v>
      </c>
      <c r="N5" s="49" t="str">
        <f t="shared" si="0"/>
        <v>NET 60 JRS</v>
      </c>
      <c r="O5" s="27"/>
      <c r="P5" s="27"/>
      <c r="Q5" s="27"/>
      <c r="R5" s="45"/>
      <c r="S5" s="28"/>
      <c r="V5" t="s">
        <v>41</v>
      </c>
      <c r="W5" t="s">
        <v>46</v>
      </c>
    </row>
    <row r="6" spans="1:28" s="42" customFormat="1" x14ac:dyDescent="0.25">
      <c r="A6" s="31" t="str">
        <f t="shared" si="3"/>
        <v>PAYÉ</v>
      </c>
      <c r="B6" s="31" t="s">
        <v>41</v>
      </c>
      <c r="C6" s="43" t="s">
        <v>44</v>
      </c>
      <c r="D6" s="32">
        <v>37116</v>
      </c>
      <c r="E6" s="33" t="s">
        <v>25</v>
      </c>
      <c r="F6" s="34" t="s">
        <v>26</v>
      </c>
      <c r="G6" s="22">
        <v>488.12</v>
      </c>
      <c r="H6" s="35">
        <v>488.12</v>
      </c>
      <c r="I6" s="36">
        <v>56.96</v>
      </c>
      <c r="J6" s="36"/>
      <c r="K6" s="36"/>
      <c r="L6" s="37">
        <f t="shared" si="1"/>
        <v>431.16</v>
      </c>
      <c r="M6" s="48">
        <f t="shared" si="2"/>
        <v>431.16</v>
      </c>
      <c r="N6" s="49" t="str">
        <f t="shared" si="0"/>
        <v>NET 15JRS</v>
      </c>
      <c r="O6" s="39">
        <v>37116</v>
      </c>
      <c r="P6" s="40"/>
      <c r="Q6" s="40"/>
      <c r="R6" s="44">
        <v>12</v>
      </c>
      <c r="S6" s="41">
        <v>41621</v>
      </c>
      <c r="V6" t="s">
        <v>42</v>
      </c>
      <c r="W6" t="s">
        <v>22</v>
      </c>
    </row>
    <row r="7" spans="1:28" x14ac:dyDescent="0.25">
      <c r="A7" s="18" t="str">
        <f t="shared" si="3"/>
        <v>NON-PAYÉ</v>
      </c>
      <c r="B7" s="31" t="s">
        <v>42</v>
      </c>
      <c r="C7" s="43" t="s">
        <v>44</v>
      </c>
      <c r="D7" s="19">
        <v>38334</v>
      </c>
      <c r="E7" s="20" t="s">
        <v>27</v>
      </c>
      <c r="F7" s="21" t="s">
        <v>28</v>
      </c>
      <c r="G7" s="22">
        <v>5133.63</v>
      </c>
      <c r="H7" s="23"/>
      <c r="I7" s="24">
        <v>23</v>
      </c>
      <c r="J7" s="24"/>
      <c r="K7" s="24"/>
      <c r="L7" s="25">
        <f t="shared" si="1"/>
        <v>-23</v>
      </c>
      <c r="M7" s="47">
        <f t="shared" si="2"/>
        <v>-23</v>
      </c>
      <c r="N7" s="49" t="str">
        <f t="shared" si="0"/>
        <v>NET 60 JRS</v>
      </c>
      <c r="O7" s="27"/>
      <c r="P7" s="27"/>
      <c r="Q7" s="27"/>
      <c r="R7" s="45"/>
      <c r="S7" s="28"/>
      <c r="V7" t="s">
        <v>43</v>
      </c>
      <c r="W7" t="s">
        <v>47</v>
      </c>
    </row>
    <row r="8" spans="1:28" x14ac:dyDescent="0.25">
      <c r="A8" s="18" t="str">
        <f t="shared" si="3"/>
        <v>NON-PAYÉ</v>
      </c>
      <c r="B8" s="31" t="s">
        <v>43</v>
      </c>
      <c r="C8" s="43" t="s">
        <v>44</v>
      </c>
      <c r="D8" s="19">
        <v>43082</v>
      </c>
      <c r="E8" s="20" t="s">
        <v>29</v>
      </c>
      <c r="F8" s="21" t="s">
        <v>30</v>
      </c>
      <c r="G8" s="22">
        <v>618.95000000000005</v>
      </c>
      <c r="H8" s="23"/>
      <c r="I8" s="24">
        <v>38.33</v>
      </c>
      <c r="J8" s="24"/>
      <c r="K8" s="24"/>
      <c r="L8" s="25">
        <f t="shared" si="1"/>
        <v>-38.33</v>
      </c>
      <c r="M8" s="47">
        <f t="shared" si="2"/>
        <v>-38.33</v>
      </c>
      <c r="N8" s="49" t="str">
        <f t="shared" si="0"/>
        <v>NET 90JRS</v>
      </c>
      <c r="O8" s="27"/>
      <c r="P8" s="27"/>
      <c r="Q8" s="27"/>
      <c r="R8" s="45"/>
      <c r="S8" s="29"/>
      <c r="V8" t="s">
        <v>48</v>
      </c>
      <c r="W8" t="s">
        <v>46</v>
      </c>
    </row>
    <row r="9" spans="1:28" x14ac:dyDescent="0.25">
      <c r="A9" s="18" t="str">
        <f t="shared" si="3"/>
        <v>NON-PAYÉ</v>
      </c>
      <c r="B9" s="31" t="s">
        <v>48</v>
      </c>
      <c r="C9" s="43" t="s">
        <v>44</v>
      </c>
      <c r="D9" s="19">
        <v>43082</v>
      </c>
      <c r="E9" s="20" t="s">
        <v>31</v>
      </c>
      <c r="F9" s="21" t="s">
        <v>32</v>
      </c>
      <c r="G9" s="22">
        <v>3926.06</v>
      </c>
      <c r="H9" s="23"/>
      <c r="I9" s="24">
        <v>39.700000000000003</v>
      </c>
      <c r="J9" s="24"/>
      <c r="K9" s="24"/>
      <c r="L9" s="25">
        <f t="shared" si="1"/>
        <v>-39.700000000000003</v>
      </c>
      <c r="M9" s="47">
        <f t="shared" si="2"/>
        <v>-39.700000000000003</v>
      </c>
      <c r="N9" s="49" t="str">
        <f t="shared" si="0"/>
        <v>NET 15JRS</v>
      </c>
      <c r="O9" s="30"/>
      <c r="P9" s="27"/>
      <c r="Q9" s="27"/>
      <c r="R9" s="45"/>
      <c r="S9" s="29"/>
      <c r="V9" t="s">
        <v>49</v>
      </c>
      <c r="W9" t="s">
        <v>45</v>
      </c>
    </row>
    <row r="10" spans="1:28" x14ac:dyDescent="0.25">
      <c r="A10" s="18" t="str">
        <f t="shared" si="3"/>
        <v>NON-PAYÉ</v>
      </c>
      <c r="B10" s="31" t="s">
        <v>49</v>
      </c>
      <c r="C10" s="43" t="s">
        <v>44</v>
      </c>
      <c r="D10" s="19">
        <v>43417</v>
      </c>
      <c r="E10" s="20" t="s">
        <v>33</v>
      </c>
      <c r="F10" s="21" t="s">
        <v>34</v>
      </c>
      <c r="G10" s="22">
        <v>5214.12</v>
      </c>
      <c r="H10" s="23"/>
      <c r="I10" s="24">
        <v>40.24</v>
      </c>
      <c r="J10" s="24"/>
      <c r="K10" s="24"/>
      <c r="L10" s="25">
        <f t="shared" si="1"/>
        <v>-40.24</v>
      </c>
      <c r="M10" s="47">
        <f t="shared" si="2"/>
        <v>-40.24</v>
      </c>
      <c r="N10" s="49" t="str">
        <f t="shared" si="0"/>
        <v>NET 30 JRS</v>
      </c>
      <c r="O10" s="27"/>
      <c r="P10" s="27"/>
      <c r="Q10" s="27"/>
      <c r="R10" s="45"/>
      <c r="S10" s="29"/>
      <c r="V10" t="s">
        <v>50</v>
      </c>
      <c r="W10" t="s">
        <v>45</v>
      </c>
    </row>
    <row r="11" spans="1:28" s="42" customFormat="1" x14ac:dyDescent="0.25">
      <c r="A11" s="31" t="str">
        <f t="shared" si="3"/>
        <v>PAYÉ</v>
      </c>
      <c r="B11" s="31" t="s">
        <v>50</v>
      </c>
      <c r="C11" s="43" t="s">
        <v>44</v>
      </c>
      <c r="D11" s="32">
        <v>40069</v>
      </c>
      <c r="E11" s="33" t="s">
        <v>35</v>
      </c>
      <c r="F11" s="34" t="s">
        <v>36</v>
      </c>
      <c r="G11" s="22">
        <v>5173.88</v>
      </c>
      <c r="H11" s="35">
        <v>5173.88</v>
      </c>
      <c r="I11" s="36"/>
      <c r="J11" s="36"/>
      <c r="K11" s="36"/>
      <c r="L11" s="37">
        <f t="shared" si="1"/>
        <v>5173.88</v>
      </c>
      <c r="M11" s="48">
        <f t="shared" si="2"/>
        <v>5173.88</v>
      </c>
      <c r="N11" s="49" t="str">
        <f t="shared" si="0"/>
        <v>NET 30 JRS</v>
      </c>
      <c r="O11" s="39">
        <v>39765</v>
      </c>
      <c r="P11" s="40"/>
      <c r="Q11" s="40"/>
      <c r="R11" s="44">
        <v>12</v>
      </c>
      <c r="S11" s="41">
        <v>41621</v>
      </c>
      <c r="V11" t="s">
        <v>51</v>
      </c>
      <c r="W11" t="s">
        <v>45</v>
      </c>
    </row>
    <row r="12" spans="1:28" s="42" customFormat="1" x14ac:dyDescent="0.25">
      <c r="A12" s="31" t="str">
        <f t="shared" si="3"/>
        <v>PAYÉ</v>
      </c>
      <c r="B12" s="31" t="s">
        <v>51</v>
      </c>
      <c r="C12" s="43" t="s">
        <v>44</v>
      </c>
      <c r="D12" s="32">
        <v>40707</v>
      </c>
      <c r="E12" s="33"/>
      <c r="F12" s="34" t="s">
        <v>37</v>
      </c>
      <c r="G12" s="22">
        <v>1552.16</v>
      </c>
      <c r="H12" s="35">
        <v>1552.16</v>
      </c>
      <c r="I12" s="36"/>
      <c r="J12" s="36"/>
      <c r="K12" s="36"/>
      <c r="L12" s="37">
        <f t="shared" si="1"/>
        <v>1552.16</v>
      </c>
      <c r="M12" s="48">
        <f t="shared" si="2"/>
        <v>1552.16</v>
      </c>
      <c r="N12" s="49" t="str">
        <f t="shared" si="0"/>
        <v>NET 30 JRS</v>
      </c>
      <c r="O12" s="39">
        <v>40038</v>
      </c>
      <c r="P12" s="40"/>
      <c r="Q12" s="40"/>
      <c r="R12" s="44">
        <v>12</v>
      </c>
      <c r="S12" s="41">
        <v>41621</v>
      </c>
      <c r="V12" t="s">
        <v>52</v>
      </c>
      <c r="W12" t="s">
        <v>45</v>
      </c>
    </row>
    <row r="13" spans="1:28" x14ac:dyDescent="0.25">
      <c r="V13" t="s">
        <v>53</v>
      </c>
      <c r="W13" t="s">
        <v>45</v>
      </c>
    </row>
    <row r="14" spans="1:28" x14ac:dyDescent="0.25">
      <c r="V14" t="s">
        <v>54</v>
      </c>
      <c r="W14" t="s">
        <v>45</v>
      </c>
    </row>
    <row r="15" spans="1:28" x14ac:dyDescent="0.25">
      <c r="A15" s="50" t="s">
        <v>57</v>
      </c>
      <c r="V15" t="s">
        <v>55</v>
      </c>
      <c r="W15" t="s">
        <v>45</v>
      </c>
    </row>
    <row r="16" spans="1:28" x14ac:dyDescent="0.25">
      <c r="V16" t="s">
        <v>56</v>
      </c>
      <c r="W16" t="s">
        <v>45</v>
      </c>
    </row>
  </sheetData>
  <sheetProtection selectLockedCells="1" selectUnlockedCells="1"/>
  <conditionalFormatting sqref="A3:S12">
    <cfRule type="expression" dxfId="6" priority="6">
      <formula>$A3="PAYÉ"</formula>
    </cfRule>
  </conditionalFormatting>
  <dataValidations count="1">
    <dataValidation type="list" allowBlank="1" showInputMessage="1" showErrorMessage="1" sqref="W2:W16">
      <formula1>$Y$1:$AB$1</formula1>
    </dataValidation>
  </dataValidations>
  <hyperlinks>
    <hyperlink ref="A15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Jean-Simon Brassard</dc:creator>
  <cp:lastModifiedBy>Mickaël BEAUDUSSEAU</cp:lastModifiedBy>
  <dcterms:created xsi:type="dcterms:W3CDTF">2013-12-20T20:18:03Z</dcterms:created>
  <dcterms:modified xsi:type="dcterms:W3CDTF">2013-12-20T20:58:23Z</dcterms:modified>
</cp:coreProperties>
</file>