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P.PLATRERIE\Desktop\"/>
    </mc:Choice>
  </mc:AlternateContent>
  <bookViews>
    <workbookView xWindow="22320" yWindow="0" windowWidth="18270" windowHeight="11220"/>
  </bookViews>
  <sheets>
    <sheet name="MODELE" sheetId="1" r:id="rId1"/>
    <sheet name="Designation" sheetId="2" r:id="rId2"/>
    <sheet name="Client" sheetId="6" r:id="rId3"/>
    <sheet name="RecapDevis" sheetId="8" r:id="rId4"/>
    <sheet name="RecapFacture" sheetId="9" r:id="rId5"/>
    <sheet name="Configuration" sheetId="10" r:id="rId6"/>
  </sheets>
  <definedNames>
    <definedName name="base1">OFFSET(Designation!$A$1,,,COUNTA(Designation!$A:$A),6)</definedName>
    <definedName name="base2">OFFSET(Designation!$A$1,,,COUNTA(Designation!$A:$A),1)</definedName>
    <definedName name="CLIENT">OFFSET(Client!$A$2,,,COUNTA(Client!$A:$A)-1)</definedName>
    <definedName name="DESIGNATION">OFFSET(Designation!$A$2,,,COUNTA(Designation!$A:$A)-1)</definedName>
    <definedName name="TABLO_CLIENT">OFFSET(Client!$A$2,,,COUNTA(Client!$A:$A)-1,6)</definedName>
    <definedName name="TABLO_DESIGNATION">OFFSET(Designation!$A$2,,,COUNTA(Designation!$A:$A)-1,2)</definedName>
    <definedName name="Tablo_Recap_Devis">OFFSET(RecapDevis!$A$1,,,COUNTA(RecapDevis!$A:$A),6)</definedName>
    <definedName name="Tablo_Recap_Facture">OFFSET(RecapFacture!#REF!,,,COUNTA(RecapFacture!$A:$A)-1,5)</definedName>
    <definedName name="_xlnm.Print_Area" localSheetId="0">MODELE!$B$3:$E$49</definedName>
  </definedNames>
  <calcPr calcId="152511"/>
</workbook>
</file>

<file path=xl/calcChain.xml><?xml version="1.0" encoding="utf-8"?>
<calcChain xmlns="http://schemas.openxmlformats.org/spreadsheetml/2006/main">
  <c r="C45" i="1" l="1"/>
  <c r="C44" i="1"/>
  <c r="I3" i="1" l="1"/>
  <c r="C4" i="1" l="1"/>
  <c r="C41" i="1" l="1"/>
  <c r="D44" i="1"/>
  <c r="D10" i="1"/>
  <c r="D21" i="1" l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17" i="1"/>
  <c r="D18" i="1"/>
  <c r="D19" i="1"/>
  <c r="D20" i="1"/>
  <c r="C20" i="1"/>
  <c r="C17" i="1"/>
  <c r="C18" i="1"/>
  <c r="C19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D12" i="1"/>
  <c r="D11" i="1"/>
  <c r="E6" i="1"/>
  <c r="E36" i="1" l="1"/>
  <c r="E38" i="1" s="1"/>
</calcChain>
</file>

<file path=xl/sharedStrings.xml><?xml version="1.0" encoding="utf-8"?>
<sst xmlns="http://schemas.openxmlformats.org/spreadsheetml/2006/main" count="181" uniqueCount="111">
  <si>
    <t xml:space="preserve">36 bd Carnot </t>
  </si>
  <si>
    <t>TEL</t>
  </si>
  <si>
    <t>MAIL</t>
  </si>
  <si>
    <t>ADRESSE 1</t>
  </si>
  <si>
    <t>ADRESSE 2</t>
  </si>
  <si>
    <t>BOHEME</t>
  </si>
  <si>
    <t>NOM PRENOM SOCIETE</t>
  </si>
  <si>
    <t>ESPOSITO</t>
  </si>
  <si>
    <t>Rives du Lac</t>
  </si>
  <si>
    <t>604 av Georges Pomidou</t>
  </si>
  <si>
    <t>CODE POSTAL VILLE</t>
  </si>
  <si>
    <t>06110 LE CANNET</t>
  </si>
  <si>
    <t>efsophie@free.fr</t>
  </si>
  <si>
    <t>06400 CANNES</t>
  </si>
  <si>
    <t>TRAVAUX</t>
  </si>
  <si>
    <t>PRIX</t>
  </si>
  <si>
    <t>DATE</t>
  </si>
  <si>
    <t>N°</t>
  </si>
  <si>
    <t>CLIENT</t>
  </si>
  <si>
    <t>TOTAL HT</t>
  </si>
  <si>
    <t>TOTAL TTC</t>
  </si>
  <si>
    <t>Date Règlement</t>
  </si>
  <si>
    <t xml:space="preserve"> </t>
  </si>
  <si>
    <t>Date de validité:</t>
  </si>
  <si>
    <t>Réf</t>
  </si>
  <si>
    <t>DÉSIGNATION</t>
  </si>
  <si>
    <t>PRIX UNITAIRE</t>
  </si>
  <si>
    <t xml:space="preserve">TOTAL </t>
  </si>
  <si>
    <t>Remise</t>
  </si>
  <si>
    <t xml:space="preserve">Total </t>
  </si>
  <si>
    <t>Acompte</t>
  </si>
  <si>
    <t xml:space="preserve"> TOTAL</t>
  </si>
  <si>
    <t>Merci pour votre confiance.</t>
  </si>
  <si>
    <t>pl001</t>
  </si>
  <si>
    <t>pl002</t>
  </si>
  <si>
    <t>pl003</t>
  </si>
  <si>
    <t>pl004</t>
  </si>
  <si>
    <t>pl005</t>
  </si>
  <si>
    <t>pl006</t>
  </si>
  <si>
    <t>pl007</t>
  </si>
  <si>
    <t>pl008</t>
  </si>
  <si>
    <t>do001</t>
  </si>
  <si>
    <t>do002</t>
  </si>
  <si>
    <t>do003</t>
  </si>
  <si>
    <t>do004</t>
  </si>
  <si>
    <t>do005</t>
  </si>
  <si>
    <t>do006</t>
  </si>
  <si>
    <t>do007</t>
  </si>
  <si>
    <t>do008</t>
  </si>
  <si>
    <t>do009</t>
  </si>
  <si>
    <t>do010</t>
  </si>
  <si>
    <t>cl001</t>
  </si>
  <si>
    <t>cl002</t>
  </si>
  <si>
    <t>cl003</t>
  </si>
  <si>
    <t>cl004</t>
  </si>
  <si>
    <t>cl005</t>
  </si>
  <si>
    <t>cl006</t>
  </si>
  <si>
    <t>cl007</t>
  </si>
  <si>
    <t>cl008</t>
  </si>
  <si>
    <t>cl009</t>
  </si>
  <si>
    <t>cl010</t>
  </si>
  <si>
    <t>ca001</t>
  </si>
  <si>
    <t>ca002</t>
  </si>
  <si>
    <t>ca003</t>
  </si>
  <si>
    <t>ca004</t>
  </si>
  <si>
    <t>ca005</t>
  </si>
  <si>
    <t>ca006</t>
  </si>
  <si>
    <t>ha001</t>
  </si>
  <si>
    <t>ha002</t>
  </si>
  <si>
    <t>ha003</t>
  </si>
  <si>
    <t>ha004</t>
  </si>
  <si>
    <t>ha005</t>
  </si>
  <si>
    <t>ha006</t>
  </si>
  <si>
    <t>ha007</t>
  </si>
  <si>
    <t>iso001</t>
  </si>
  <si>
    <t>iso002</t>
  </si>
  <si>
    <t>iso003</t>
  </si>
  <si>
    <t>iso004</t>
  </si>
  <si>
    <t>iso005</t>
  </si>
  <si>
    <t>iso006</t>
  </si>
  <si>
    <t>iso007</t>
  </si>
  <si>
    <t>iso008</t>
  </si>
  <si>
    <t>iso009</t>
  </si>
  <si>
    <t>iso010</t>
  </si>
  <si>
    <t>iso011</t>
  </si>
  <si>
    <t>iso012</t>
  </si>
  <si>
    <t>iso013</t>
  </si>
  <si>
    <t>iso014</t>
  </si>
  <si>
    <t>iso015</t>
  </si>
  <si>
    <t>dv001</t>
  </si>
  <si>
    <t>dv002</t>
  </si>
  <si>
    <t>dv003</t>
  </si>
  <si>
    <t>dv004</t>
  </si>
  <si>
    <t>dv005</t>
  </si>
  <si>
    <t>dv006</t>
  </si>
  <si>
    <t>dv007</t>
  </si>
  <si>
    <t>dv008</t>
  </si>
  <si>
    <t>dv009</t>
  </si>
  <si>
    <t>dv010</t>
  </si>
  <si>
    <t>Mise en forme</t>
  </si>
  <si>
    <t xml:space="preserve">Qté </t>
  </si>
  <si>
    <t>Acompte de 30% à l'acceptation du present devis</t>
  </si>
  <si>
    <t>Pour le client (signature précédée de la mention: Lu et approuvé, bon pour accord)</t>
  </si>
  <si>
    <t>Mention légale</t>
  </si>
  <si>
    <t>TVA non applicable art. 293 du GCI</t>
  </si>
  <si>
    <t xml:space="preserve">SP PLATRERIE </t>
  </si>
  <si>
    <t>Pascal SEGARD</t>
  </si>
  <si>
    <t>BELIN-BELIET le,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</si>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</sst>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#,##0.00\ &quot;€&quot;"/>
    <numFmt numFmtId="165" formatCode="[$-40C]d\ mmmm\ yyyy;@"/>
    <numFmt numFmtId="166" formatCode="00000"/>
    <numFmt numFmtId="167" formatCode="0#&quot; &quot;##&quot; &quot;##&quot; &quot;##&quot; &quot;##"/>
    <numFmt numFmtId="168" formatCode="dd\ mmmm\ yyyy"/>
    <numFmt numFmtId="169" formatCode="General;;"/>
    <numFmt numFmtId="170" formatCode="&quot;$&quot;#,##0.00"/>
    <numFmt numFmtId="171" formatCode="#,##0.00;;"/>
    <numFmt numFmtId="172" formatCode="&quot;€&quot;#,##0.00;;\-"/>
    <numFmt numFmtId="173" formatCode="m/d/yyyy;@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4"/>
      <name val="Times New Roman"/>
      <family val="1"/>
    </font>
    <font>
      <sz val="8"/>
      <name val="Arial"/>
    </font>
    <font>
      <sz val="13"/>
      <name val="Times New Roman"/>
      <family val="1"/>
    </font>
    <font>
      <u/>
      <sz val="10"/>
      <color indexed="12"/>
      <name val="Arial"/>
    </font>
    <font>
      <b/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</font>
    <font>
      <sz val="10"/>
      <name val="Times New Roman"/>
      <family val="1"/>
    </font>
    <font>
      <sz val="10"/>
      <name val="Arial"/>
    </font>
    <font>
      <b/>
      <sz val="10"/>
      <color indexed="9"/>
      <name val="Arial"/>
      <family val="2"/>
    </font>
    <font>
      <b/>
      <sz val="12"/>
      <color rgb="FF0000D4"/>
      <name val="Arial"/>
      <family val="2"/>
    </font>
    <font>
      <b/>
      <sz val="12"/>
      <color rgb="FFDD0806"/>
      <name val="Arial"/>
      <family val="2"/>
    </font>
    <font>
      <b/>
      <sz val="12"/>
      <color rgb="FF006411"/>
      <name val="Arial"/>
      <family val="2"/>
    </font>
    <font>
      <b/>
      <sz val="12"/>
      <color rgb="FF00CCFF"/>
      <name val="Arial"/>
      <family val="2"/>
    </font>
    <font>
      <sz val="8"/>
      <color rgb="FF44546A"/>
      <name val="Calibri"/>
      <family val="2"/>
      <scheme val="minor"/>
    </font>
    <font>
      <sz val="8"/>
      <color theme="3"/>
      <name val="Calibri"/>
      <family val="2"/>
      <scheme val="minor"/>
    </font>
    <font>
      <sz val="11"/>
      <name val="Calibri"/>
      <family val="2"/>
      <scheme val="minor"/>
    </font>
    <font>
      <sz val="20"/>
      <name val="Calibri Light"/>
      <family val="1"/>
      <scheme val="major"/>
    </font>
    <font>
      <sz val="20"/>
      <color theme="4"/>
      <name val="Calibri Light"/>
      <family val="1"/>
      <scheme val="major"/>
    </font>
    <font>
      <sz val="8"/>
      <color theme="5" tint="-0.499984740745262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22"/>
      <color theme="4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00679A"/>
      <name val="Calibri"/>
      <family val="2"/>
      <scheme val="minor"/>
    </font>
    <font>
      <b/>
      <i/>
      <sz val="8"/>
      <color theme="3"/>
      <name val="Calibri"/>
      <family val="2"/>
      <scheme val="minor"/>
    </font>
    <font>
      <sz val="10"/>
      <color theme="1"/>
      <name val="Calibri Light"/>
      <family val="1"/>
      <scheme val="major"/>
    </font>
    <font>
      <sz val="8"/>
      <color theme="1"/>
      <name val="Calibri"/>
      <family val="2"/>
      <scheme val="minor"/>
    </font>
    <font>
      <strike/>
      <outline/>
      <shadow/>
      <sz val="8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3"/>
      <name val="Calibri"/>
      <family val="2"/>
      <scheme val="minor"/>
    </font>
    <font>
      <sz val="8"/>
      <name val="Calibri Light"/>
      <family val="2"/>
      <scheme val="major"/>
    </font>
    <font>
      <b/>
      <sz val="10"/>
      <color indexed="8"/>
      <name val="Arial"/>
      <family val="2"/>
    </font>
    <font>
      <sz val="14"/>
      <color theme="4"/>
      <name val="Calibri Light"/>
      <family val="2"/>
      <scheme val="major"/>
    </font>
    <font>
      <sz val="12"/>
      <name val="Calibri"/>
      <family val="2"/>
      <scheme val="minor"/>
    </font>
    <font>
      <sz val="10"/>
      <color theme="5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trike/>
      <outline/>
      <shadow/>
      <sz val="10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10"/>
      <color rgb="FF44546A"/>
      <name val="Calibri"/>
      <family val="2"/>
      <scheme val="minor"/>
    </font>
    <font>
      <sz val="10"/>
      <name val="Arial"/>
      <family val="2"/>
    </font>
    <font>
      <sz val="8"/>
      <name val="Calibri Light"/>
      <family val="1"/>
      <scheme val="major"/>
    </font>
    <font>
      <sz val="12"/>
      <color theme="4"/>
      <name val="Calibri"/>
      <family val="2"/>
      <scheme val="minor"/>
    </font>
    <font>
      <sz val="12"/>
      <color theme="4"/>
      <name val="Calibri Light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CC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ck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1" fillId="0" borderId="0"/>
  </cellStyleXfs>
  <cellXfs count="113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7" fillId="2" borderId="0" xfId="0" applyFont="1" applyFill="1" applyAlignment="1">
      <alignment horizontal="center" vertical="center"/>
    </xf>
    <xf numFmtId="167" fontId="7" fillId="2" borderId="0" xfId="0" applyNumberFormat="1" applyFont="1" applyFill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0" fontId="8" fillId="0" borderId="0" xfId="0" applyFont="1"/>
    <xf numFmtId="0" fontId="9" fillId="0" borderId="0" xfId="0" applyFont="1" applyAlignment="1"/>
    <xf numFmtId="0" fontId="10" fillId="0" borderId="0" xfId="0" applyFont="1" applyAlignment="1"/>
    <xf numFmtId="167" fontId="10" fillId="0" borderId="0" xfId="0" applyNumberFormat="1" applyFont="1"/>
    <xf numFmtId="49" fontId="10" fillId="0" borderId="0" xfId="0" applyNumberFormat="1" applyFont="1"/>
    <xf numFmtId="0" fontId="10" fillId="0" borderId="0" xfId="0" applyFont="1"/>
    <xf numFmtId="49" fontId="5" fillId="0" borderId="0" xfId="1" applyNumberFormat="1" applyFont="1" applyAlignment="1" applyProtection="1"/>
    <xf numFmtId="167" fontId="8" fillId="0" borderId="0" xfId="0" applyNumberFormat="1" applyFont="1"/>
    <xf numFmtId="49" fontId="8" fillId="0" borderId="0" xfId="0" applyNumberFormat="1" applyFont="1"/>
    <xf numFmtId="14" fontId="0" fillId="0" borderId="0" xfId="0" applyNumberFormat="1"/>
    <xf numFmtId="166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vertical="center"/>
    </xf>
    <xf numFmtId="0" fontId="4" fillId="0" borderId="0" xfId="0" applyFont="1" applyProtection="1"/>
    <xf numFmtId="14" fontId="6" fillId="2" borderId="0" xfId="0" applyNumberFormat="1" applyFont="1" applyFill="1" applyAlignment="1">
      <alignment horizontal="center" vertical="center"/>
    </xf>
    <xf numFmtId="166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6" fontId="11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2" fontId="11" fillId="2" borderId="2" xfId="0" applyNumberFormat="1" applyFont="1" applyFill="1" applyBorder="1" applyAlignment="1">
      <alignment horizontal="center" vertical="center"/>
    </xf>
    <xf numFmtId="166" fontId="5" fillId="0" borderId="0" xfId="1" applyNumberFormat="1" applyAlignment="1" applyProtection="1"/>
    <xf numFmtId="0" fontId="4" fillId="3" borderId="0" xfId="0" applyFont="1" applyFill="1" applyBorder="1" applyProtection="1"/>
    <xf numFmtId="0" fontId="18" fillId="0" borderId="0" xfId="2" applyFont="1" applyFill="1" applyBorder="1">
      <alignment vertical="center"/>
    </xf>
    <xf numFmtId="0" fontId="18" fillId="0" borderId="0" xfId="2" applyFont="1" applyFill="1">
      <alignment vertical="center"/>
    </xf>
    <xf numFmtId="166" fontId="20" fillId="0" borderId="0" xfId="2" applyNumberFormat="1" applyFont="1" applyFill="1" applyAlignment="1">
      <alignment vertical="center"/>
    </xf>
    <xf numFmtId="168" fontId="21" fillId="0" borderId="0" xfId="2" applyNumberFormat="1" applyFont="1" applyFill="1" applyBorder="1" applyAlignment="1">
      <alignment horizontal="center" vertical="center"/>
    </xf>
    <xf numFmtId="164" fontId="24" fillId="0" borderId="0" xfId="2" applyNumberFormat="1" applyFont="1" applyFill="1" applyBorder="1" applyAlignment="1">
      <alignment vertical="center"/>
    </xf>
    <xf numFmtId="165" fontId="23" fillId="0" borderId="0" xfId="0" applyNumberFormat="1" applyFont="1" applyAlignment="1">
      <alignment horizontal="right"/>
    </xf>
    <xf numFmtId="169" fontId="17" fillId="0" borderId="0" xfId="2" applyNumberFormat="1" applyFont="1" applyFill="1" applyAlignment="1">
      <alignment horizontal="right"/>
    </xf>
    <xf numFmtId="0" fontId="28" fillId="0" borderId="0" xfId="2" applyFont="1" applyFill="1" applyBorder="1" applyAlignment="1">
      <alignment horizontal="right" vertical="center" indent="1"/>
    </xf>
    <xf numFmtId="171" fontId="29" fillId="0" borderId="0" xfId="2" applyNumberFormat="1" applyFont="1" applyFill="1" applyBorder="1" applyAlignment="1">
      <alignment horizontal="right" vertical="center" indent="1"/>
    </xf>
    <xf numFmtId="171" fontId="30" fillId="0" borderId="0" xfId="2" applyNumberFormat="1" applyFont="1" applyFill="1" applyBorder="1" applyAlignment="1">
      <alignment horizontal="right" vertical="center" indent="1"/>
    </xf>
    <xf numFmtId="0" fontId="18" fillId="0" borderId="0" xfId="2" applyFont="1" applyFill="1" applyAlignment="1">
      <alignment vertical="top"/>
    </xf>
    <xf numFmtId="164" fontId="17" fillId="0" borderId="0" xfId="2" applyNumberFormat="1" applyFont="1" applyFill="1" applyAlignment="1">
      <alignment horizontal="right" vertical="center" indent="1"/>
    </xf>
    <xf numFmtId="172" fontId="17" fillId="0" borderId="0" xfId="2" applyNumberFormat="1" applyFont="1" applyFill="1" applyAlignment="1">
      <alignment horizontal="right" vertical="center" indent="1"/>
    </xf>
    <xf numFmtId="168" fontId="21" fillId="0" borderId="4" xfId="2" applyNumberFormat="1" applyFont="1" applyFill="1" applyBorder="1" applyAlignment="1">
      <alignment horizontal="center" vertical="center"/>
    </xf>
    <xf numFmtId="168" fontId="22" fillId="0" borderId="4" xfId="2" applyNumberFormat="1" applyFont="1" applyFill="1" applyBorder="1" applyAlignment="1">
      <alignment horizontal="center" vertical="center"/>
    </xf>
    <xf numFmtId="0" fontId="26" fillId="0" borderId="3" xfId="2" applyFont="1" applyFill="1" applyBorder="1" applyAlignment="1">
      <alignment horizontal="right" indent="1"/>
    </xf>
    <xf numFmtId="170" fontId="27" fillId="0" borderId="3" xfId="2" applyNumberFormat="1" applyFont="1" applyFill="1" applyBorder="1">
      <alignment vertical="center"/>
    </xf>
    <xf numFmtId="0" fontId="22" fillId="0" borderId="0" xfId="2" applyFont="1" applyFill="1">
      <alignment vertical="center"/>
    </xf>
    <xf numFmtId="0" fontId="22" fillId="0" borderId="5" xfId="2" applyFont="1" applyFill="1" applyBorder="1">
      <alignment vertical="center"/>
    </xf>
    <xf numFmtId="9" fontId="17" fillId="0" borderId="5" xfId="2" applyNumberFormat="1" applyFont="1" applyFill="1" applyBorder="1" applyAlignment="1">
      <alignment horizontal="right"/>
    </xf>
    <xf numFmtId="0" fontId="17" fillId="0" borderId="0" xfId="2" applyFont="1" applyFill="1" applyAlignment="1">
      <alignment horizontal="right" indent="1"/>
    </xf>
    <xf numFmtId="0" fontId="22" fillId="0" borderId="0" xfId="2" applyFont="1" applyFill="1" applyAlignment="1">
      <alignment vertical="top"/>
    </xf>
    <xf numFmtId="10" fontId="17" fillId="0" borderId="0" xfId="2" applyNumberFormat="1" applyFont="1" applyFill="1" applyAlignment="1">
      <alignment horizontal="right" indent="1"/>
    </xf>
    <xf numFmtId="0" fontId="18" fillId="0" borderId="6" xfId="2" applyFont="1" applyFill="1" applyBorder="1">
      <alignment vertical="center"/>
    </xf>
    <xf numFmtId="0" fontId="18" fillId="0" borderId="3" xfId="2" applyFont="1" applyFill="1" applyBorder="1">
      <alignment vertical="center"/>
    </xf>
    <xf numFmtId="0" fontId="18" fillId="0" borderId="7" xfId="2" applyFont="1" applyFill="1" applyBorder="1">
      <alignment vertical="center"/>
    </xf>
    <xf numFmtId="0" fontId="34" fillId="0" borderId="0" xfId="0" applyFont="1"/>
    <xf numFmtId="0" fontId="16" fillId="0" borderId="0" xfId="2" applyAlignment="1"/>
    <xf numFmtId="0" fontId="35" fillId="0" borderId="0" xfId="2" applyFont="1" applyAlignment="1" applyProtection="1">
      <alignment horizontal="right" vertical="top"/>
      <protection locked="0"/>
    </xf>
    <xf numFmtId="0" fontId="32" fillId="0" borderId="0" xfId="2" applyFont="1" applyFill="1" applyBorder="1" applyAlignment="1">
      <alignment horizontal="right" vertical="center"/>
    </xf>
    <xf numFmtId="0" fontId="18" fillId="0" borderId="0" xfId="2" applyFont="1" applyFill="1" applyAlignment="1">
      <alignment horizontal="left" vertical="center"/>
    </xf>
    <xf numFmtId="0" fontId="25" fillId="0" borderId="0" xfId="2" applyFont="1" applyFill="1" applyAlignment="1">
      <alignment horizontal="left" vertical="center"/>
    </xf>
    <xf numFmtId="0" fontId="22" fillId="0" borderId="0" xfId="2" applyFont="1" applyFill="1" applyAlignment="1">
      <alignment horizontal="left" vertical="center"/>
    </xf>
    <xf numFmtId="168" fontId="23" fillId="0" borderId="0" xfId="2" applyNumberFormat="1" applyFont="1" applyFill="1" applyBorder="1" applyAlignment="1">
      <alignment horizontal="center" vertical="center"/>
    </xf>
    <xf numFmtId="170" fontId="27" fillId="0" borderId="0" xfId="2" applyNumberFormat="1" applyFont="1" applyFill="1" applyBorder="1">
      <alignment vertical="center"/>
    </xf>
    <xf numFmtId="172" fontId="17" fillId="0" borderId="0" xfId="2" applyNumberFormat="1" applyFont="1" applyFill="1" applyBorder="1" applyAlignment="1">
      <alignment horizontal="right" vertical="center" indent="1"/>
    </xf>
    <xf numFmtId="164" fontId="31" fillId="0" borderId="0" xfId="2" applyNumberFormat="1" applyFont="1" applyFill="1" applyBorder="1" applyAlignment="1">
      <alignment horizontal="right" vertical="center" indent="1"/>
    </xf>
    <xf numFmtId="0" fontId="33" fillId="0" borderId="0" xfId="2" applyFont="1" applyFill="1" applyBorder="1" applyAlignment="1">
      <alignment horizontal="center" vertical="center" wrapText="1"/>
    </xf>
    <xf numFmtId="166" fontId="36" fillId="0" borderId="9" xfId="2" applyNumberFormat="1" applyFont="1" applyFill="1" applyBorder="1" applyAlignment="1">
      <alignment horizontal="center" vertical="center"/>
    </xf>
    <xf numFmtId="0" fontId="32" fillId="0" borderId="0" xfId="2" applyFont="1" applyFill="1" applyBorder="1" applyAlignment="1">
      <alignment horizontal="right" vertical="center"/>
    </xf>
    <xf numFmtId="0" fontId="18" fillId="0" borderId="0" xfId="2" applyFont="1" applyFill="1" applyAlignment="1">
      <alignment horizontal="left" vertical="center"/>
    </xf>
    <xf numFmtId="0" fontId="25" fillId="0" borderId="0" xfId="2" applyFont="1" applyFill="1" applyAlignment="1">
      <alignment horizontal="left" vertical="center"/>
    </xf>
    <xf numFmtId="0" fontId="22" fillId="0" borderId="0" xfId="2" applyFont="1" applyFill="1" applyAlignment="1">
      <alignment horizontal="left" vertical="center"/>
    </xf>
    <xf numFmtId="0" fontId="37" fillId="0" borderId="0" xfId="2" applyFont="1" applyFill="1" applyBorder="1">
      <alignment vertical="center"/>
    </xf>
    <xf numFmtId="164" fontId="37" fillId="0" borderId="0" xfId="2" applyNumberFormat="1" applyFont="1" applyFill="1" applyBorder="1" applyAlignment="1">
      <alignment horizontal="right" vertical="center"/>
    </xf>
    <xf numFmtId="166" fontId="20" fillId="0" borderId="0" xfId="2" applyNumberFormat="1" applyFont="1" applyFill="1" applyAlignment="1">
      <alignment horizontal="left" vertical="center"/>
    </xf>
    <xf numFmtId="14" fontId="37" fillId="0" borderId="4" xfId="2" applyNumberFormat="1" applyFont="1" applyFill="1" applyBorder="1" applyAlignment="1">
      <alignment horizontal="left" vertical="center"/>
    </xf>
    <xf numFmtId="173" fontId="37" fillId="0" borderId="0" xfId="0" applyNumberFormat="1" applyFont="1" applyAlignment="1">
      <alignment horizontal="left"/>
    </xf>
    <xf numFmtId="168" fontId="38" fillId="0" borderId="0" xfId="2" applyNumberFormat="1" applyFont="1" applyFill="1" applyBorder="1" applyAlignment="1">
      <alignment horizontal="left" vertical="center"/>
    </xf>
    <xf numFmtId="169" fontId="39" fillId="0" borderId="0" xfId="2" applyNumberFormat="1" applyFont="1" applyFill="1" applyBorder="1" applyAlignment="1">
      <alignment horizontal="left" vertical="center" indent="1"/>
    </xf>
    <xf numFmtId="169" fontId="39" fillId="0" borderId="0" xfId="2" applyNumberFormat="1" applyFont="1" applyFill="1" applyBorder="1" applyAlignment="1">
      <alignment horizontal="left" vertical="center" wrapText="1" indent="1"/>
    </xf>
    <xf numFmtId="171" fontId="39" fillId="0" borderId="0" xfId="2" applyNumberFormat="1" applyFont="1" applyFill="1" applyBorder="1" applyAlignment="1">
      <alignment horizontal="right" vertical="center" indent="1"/>
    </xf>
    <xf numFmtId="171" fontId="40" fillId="0" borderId="0" xfId="2" applyNumberFormat="1" applyFont="1" applyFill="1" applyBorder="1" applyAlignment="1">
      <alignment horizontal="right" vertical="center" indent="1"/>
    </xf>
    <xf numFmtId="0" fontId="41" fillId="0" borderId="5" xfId="2" applyFont="1" applyFill="1" applyBorder="1" applyAlignment="1">
      <alignment horizontal="right" vertical="center" indent="1"/>
    </xf>
    <xf numFmtId="172" fontId="41" fillId="0" borderId="5" xfId="2" applyNumberFormat="1" applyFont="1" applyFill="1" applyBorder="1" applyAlignment="1">
      <alignment horizontal="right" vertical="center" indent="1"/>
    </xf>
    <xf numFmtId="0" fontId="42" fillId="0" borderId="0" xfId="2" applyFont="1" applyFill="1" applyAlignment="1">
      <alignment horizontal="right" vertical="center" indent="1"/>
    </xf>
    <xf numFmtId="164" fontId="41" fillId="0" borderId="0" xfId="2" applyNumberFormat="1" applyFont="1" applyFill="1" applyAlignment="1">
      <alignment horizontal="right" vertical="center" indent="1"/>
    </xf>
    <xf numFmtId="172" fontId="41" fillId="0" borderId="0" xfId="2" applyNumberFormat="1" applyFont="1" applyFill="1" applyAlignment="1">
      <alignment horizontal="right" vertical="center" indent="1"/>
    </xf>
    <xf numFmtId="166" fontId="36" fillId="0" borderId="0" xfId="2" applyNumberFormat="1" applyFont="1" applyFill="1" applyBorder="1" applyAlignment="1">
      <alignment horizontal="center" vertical="center"/>
    </xf>
    <xf numFmtId="0" fontId="1" fillId="0" borderId="0" xfId="3" applyFill="1" applyAlignment="1">
      <alignment vertical="center"/>
    </xf>
    <xf numFmtId="0" fontId="43" fillId="0" borderId="0" xfId="0" applyFont="1"/>
    <xf numFmtId="0" fontId="32" fillId="0" borderId="0" xfId="2" applyFont="1" applyFill="1" applyBorder="1" applyAlignment="1">
      <alignment vertical="center" wrapText="1"/>
    </xf>
    <xf numFmtId="0" fontId="44" fillId="0" borderId="3" xfId="2" applyFont="1" applyFill="1" applyBorder="1" applyAlignment="1">
      <alignment vertical="center"/>
    </xf>
    <xf numFmtId="0" fontId="23" fillId="4" borderId="0" xfId="2" applyFont="1" applyFill="1">
      <alignment vertical="center"/>
    </xf>
    <xf numFmtId="0" fontId="18" fillId="0" borderId="0" xfId="2" applyFont="1" applyFill="1" applyAlignment="1">
      <alignment horizontal="left" vertical="center"/>
    </xf>
    <xf numFmtId="14" fontId="37" fillId="0" borderId="4" xfId="2" applyNumberFormat="1" applyFont="1" applyFill="1" applyBorder="1" applyAlignment="1">
      <alignment horizontal="right" vertical="center"/>
    </xf>
    <xf numFmtId="0" fontId="45" fillId="4" borderId="0" xfId="2" applyFont="1" applyFill="1">
      <alignment vertical="center"/>
    </xf>
    <xf numFmtId="0" fontId="46" fillId="0" borderId="0" xfId="2" applyFont="1" applyFill="1" applyBorder="1" applyAlignment="1">
      <alignment horizontal="left" vertical="center" indent="1"/>
    </xf>
    <xf numFmtId="0" fontId="46" fillId="0" borderId="0" xfId="2" applyFont="1" applyFill="1" applyBorder="1" applyAlignment="1">
      <alignment horizontal="center" vertical="center"/>
    </xf>
    <xf numFmtId="0" fontId="46" fillId="0" borderId="0" xfId="2" applyFont="1" applyFill="1" applyBorder="1" applyAlignment="1">
      <alignment horizontal="right" vertical="center" indent="1"/>
    </xf>
    <xf numFmtId="0" fontId="16" fillId="0" borderId="0" xfId="2" applyFill="1" applyAlignment="1">
      <alignment horizontal="center" vertical="center"/>
    </xf>
    <xf numFmtId="0" fontId="19" fillId="0" borderId="3" xfId="2" applyFont="1" applyFill="1" applyBorder="1" applyAlignment="1">
      <alignment horizontal="right" vertical="center"/>
    </xf>
    <xf numFmtId="0" fontId="25" fillId="0" borderId="0" xfId="2" applyFont="1" applyFill="1" applyAlignment="1">
      <alignment horizontal="left" vertical="center"/>
    </xf>
    <xf numFmtId="0" fontId="22" fillId="0" borderId="0" xfId="2" applyFont="1" applyFill="1" applyAlignment="1">
      <alignment horizontal="left" vertical="center"/>
    </xf>
    <xf numFmtId="0" fontId="18" fillId="0" borderId="0" xfId="2" applyFont="1" applyFill="1" applyAlignment="1">
      <alignment horizontal="left" vertical="center"/>
    </xf>
    <xf numFmtId="0" fontId="33" fillId="0" borderId="8" xfId="2" applyFont="1" applyFill="1" applyBorder="1" applyAlignment="1">
      <alignment horizontal="center" vertical="center" wrapText="1"/>
    </xf>
    <xf numFmtId="0" fontId="31" fillId="0" borderId="6" xfId="2" applyFont="1" applyFill="1" applyBorder="1" applyAlignment="1">
      <alignment horizontal="right" vertical="center" indent="1"/>
    </xf>
    <xf numFmtId="0" fontId="31" fillId="0" borderId="3" xfId="2" applyFont="1" applyFill="1" applyBorder="1" applyAlignment="1">
      <alignment horizontal="right" vertical="center" indent="1"/>
    </xf>
    <xf numFmtId="164" fontId="31" fillId="0" borderId="6" xfId="2" applyNumberFormat="1" applyFont="1" applyFill="1" applyBorder="1" applyAlignment="1">
      <alignment horizontal="right" vertical="center" indent="1"/>
    </xf>
    <xf numFmtId="164" fontId="31" fillId="0" borderId="3" xfId="2" applyNumberFormat="1" applyFont="1" applyFill="1" applyBorder="1" applyAlignment="1">
      <alignment horizontal="right" vertical="center" indent="1"/>
    </xf>
    <xf numFmtId="0" fontId="32" fillId="0" borderId="0" xfId="2" applyFont="1" applyFill="1" applyBorder="1" applyAlignment="1">
      <alignment horizontal="right" vertical="center"/>
    </xf>
    <xf numFmtId="0" fontId="18" fillId="0" borderId="0" xfId="2" applyFont="1" applyFill="1" applyAlignment="1">
      <alignment horizontal="center" vertical="top" wrapText="1"/>
    </xf>
  </cellXfs>
  <cellStyles count="4">
    <cellStyle name="Lien hypertexte" xfId="1" builtinId="8"/>
    <cellStyle name="Normal" xfId="0" builtinId="0"/>
    <cellStyle name="Normal 2" xfId="2"/>
    <cellStyle name="Normal 2 2" xfId="3"/>
  </cellStyles>
  <dxfs count="11">
    <dxf>
      <font>
        <strike/>
        <outline/>
        <shadow/>
        <u val="none"/>
        <vertAlign val="baseline"/>
        <sz val="10"/>
        <name val="Calibri"/>
        <scheme val="minor"/>
      </font>
      <numFmt numFmtId="171" formatCode="#,##0.00;;"/>
    </dxf>
    <dxf>
      <font>
        <strike/>
        <outline/>
        <shadow/>
        <u val="none"/>
        <vertAlign val="baseline"/>
        <sz val="10"/>
        <name val="Calibri"/>
        <scheme val="minor"/>
      </font>
      <numFmt numFmtId="169" formatCode="General;;"/>
    </dxf>
    <dxf>
      <font>
        <strike/>
        <outline/>
        <shadow/>
        <u val="none"/>
        <vertAlign val="baseline"/>
        <sz val="10"/>
        <name val="Calibri"/>
        <scheme val="minor"/>
      </font>
      <numFmt numFmtId="169" formatCode="General;;"/>
      <alignment horizontal="left" vertical="center" textRotation="0" wrapText="1" justifyLastLine="0" shrinkToFit="0" readingOrder="0"/>
    </dxf>
    <dxf>
      <font>
        <strike/>
        <outline/>
        <shadow/>
        <u val="none"/>
        <vertAlign val="baseline"/>
        <sz val="10"/>
        <name val="Calibri"/>
        <scheme val="minor"/>
      </font>
      <alignment horizontal="left" vertical="center" textRotation="0" wrapText="0" indent="1" justifyLastLine="0" shrinkToFit="0" readingOrder="0"/>
    </dxf>
    <dxf>
      <font>
        <u val="none"/>
        <vertAlign val="baseline"/>
        <sz val="10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2"/>
        <color theme="4"/>
        <name val="Calibri Light"/>
        <scheme val="major"/>
      </font>
    </dxf>
    <dxf>
      <font>
        <condense val="0"/>
        <extend val="0"/>
        <color indexed="9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Billing Invoice 9" pivot="0" count="4">
      <tableStyleElement type="wholeTable" dxfId="10"/>
      <tableStyleElement type="headerRow" dxfId="9"/>
      <tableStyleElement type="totalRow" dxfId="8"/>
      <tableStyleElement type="firstRowStripe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28575</xdr:rowOff>
        </xdr:from>
        <xdr:to>
          <xdr:col>2</xdr:col>
          <xdr:colOff>152400</xdr:colOff>
          <xdr:row>1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D4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3067050</xdr:colOff>
          <xdr:row>0</xdr:row>
          <xdr:rowOff>19050</xdr:rowOff>
        </xdr:from>
        <xdr:to>
          <xdr:col>3</xdr:col>
          <xdr:colOff>962025</xdr:colOff>
          <xdr:row>1</xdr:row>
          <xdr:rowOff>190500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1714500</xdr:colOff>
          <xdr:row>0</xdr:row>
          <xdr:rowOff>47625</xdr:rowOff>
        </xdr:from>
        <xdr:to>
          <xdr:col>2</xdr:col>
          <xdr:colOff>2924175</xdr:colOff>
          <xdr:row>2</xdr:row>
          <xdr:rowOff>9525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6411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381000</xdr:colOff>
          <xdr:row>0</xdr:row>
          <xdr:rowOff>47625</xdr:rowOff>
        </xdr:from>
        <xdr:to>
          <xdr:col>2</xdr:col>
          <xdr:colOff>1400175</xdr:colOff>
          <xdr:row>2</xdr:row>
          <xdr:rowOff>19050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Arial"/>
                  <a:cs typeface="Arial"/>
                </a:rPr>
                <a:t>OUVRIR DOSSIER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Arial"/>
                  <a:cs typeface="Arial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Détailsfacture" displayName="Détailsfacture" ref="B16:E34" headerRowDxfId="5" dataDxfId="4">
  <tableColumns count="4">
    <tableColumn id="1" name="Qté " dataDxfId="3"/>
    <tableColumn id="2" name="DÉSIGNATION" dataDxfId="2">
      <calculatedColumnFormula>IFERROR(INDEX(base1,MATCH($A17,base2,0),2),"")</calculatedColumnFormula>
    </tableColumn>
    <tableColumn id="9" name="PRIX UNITAIRE" dataDxfId="1"/>
    <tableColumn id="10" name="TOTAL " dataDxfId="0">
      <calculatedColumnFormula>IFERROR(D17*B17,"")</calculatedColumnFormula>
    </tableColumn>
  </tableColumns>
  <tableStyleInfo name="Billing Invoice 9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efsophie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3"/>
    <pageSetUpPr fitToPage="1"/>
  </sheetPr>
  <dimension ref="A3:J51"/>
  <sheetViews>
    <sheetView showGridLines="0" showZeros="0" tabSelected="1" zoomScaleNormal="75" workbookViewId="0">
      <pane ySplit="2" topLeftCell="A3" activePane="bottomLeft" state="frozen"/>
      <selection pane="bottomLeft" activeCell="B9" sqref="B6:B9"/>
    </sheetView>
  </sheetViews>
  <sheetFormatPr baseColWidth="10" defaultColWidth="0" defaultRowHeight="16.5" x14ac:dyDescent="0.25"/>
  <cols>
    <col min="1" max="1" width="4.85546875" style="20" bestFit="1" customWidth="1"/>
    <col min="2" max="2" width="9.7109375" style="20" customWidth="1"/>
    <col min="3" max="3" width="48.42578125" style="20" customWidth="1"/>
    <col min="4" max="4" width="16" style="20" customWidth="1"/>
    <col min="5" max="5" width="18.28515625" style="20" bestFit="1" customWidth="1"/>
    <col min="6" max="6" width="3.5703125" style="20" customWidth="1"/>
    <col min="7" max="7" width="21.7109375" style="20" customWidth="1"/>
    <col min="8" max="8" width="2.42578125" style="20" customWidth="1"/>
    <col min="9" max="9" width="23.5703125" style="20" customWidth="1"/>
    <col min="10" max="10" width="4" style="20" customWidth="1"/>
    <col min="11" max="16384" width="0" style="20" hidden="1"/>
  </cols>
  <sheetData>
    <row r="3" spans="1:10" ht="17.25" thickBot="1" x14ac:dyDescent="0.3">
      <c r="A3" s="32"/>
      <c r="B3" s="32"/>
      <c r="C3" s="32"/>
      <c r="D3" s="32"/>
      <c r="E3" s="32"/>
      <c r="F3" s="32"/>
      <c r="G3" s="32"/>
      <c r="H3" s="32"/>
      <c r="I3" s="93" t="str">
        <f ca="1">"DEVIS N° "&amp;YEAR(TODAY())&amp;"/"</f>
        <v>DEVIS N° 2014/</v>
      </c>
      <c r="J3" s="93"/>
    </row>
    <row r="4" spans="1:10" ht="27.75" thickTop="1" thickBot="1" x14ac:dyDescent="0.3">
      <c r="A4" s="32"/>
      <c r="B4" s="32"/>
      <c r="C4" s="102" t="str">
        <f ca="1">"DEVIS N° "&amp;YEAR(TODAY())&amp;"/"</f>
        <v>DEVIS N° 2014/</v>
      </c>
      <c r="D4" s="102"/>
      <c r="E4" s="76">
        <v>1</v>
      </c>
      <c r="F4" s="33"/>
      <c r="G4" s="69" t="s">
        <v>99</v>
      </c>
      <c r="H4" s="89"/>
      <c r="I4" s="89"/>
      <c r="J4" s="32"/>
    </row>
    <row r="5" spans="1:10" ht="17.25" thickTop="1" x14ac:dyDescent="0.25">
      <c r="A5" s="32"/>
      <c r="B5" s="44"/>
      <c r="C5" s="45"/>
      <c r="D5" s="96" t="s">
        <v>107</v>
      </c>
      <c r="E5" s="77">
        <v>41897</v>
      </c>
      <c r="F5" s="64"/>
      <c r="G5" s="64"/>
      <c r="H5" s="64"/>
      <c r="I5" s="64"/>
      <c r="J5" s="32" t="s">
        <v>22</v>
      </c>
    </row>
    <row r="6" spans="1:10" ht="16.5" customHeight="1" x14ac:dyDescent="0.25">
      <c r="A6" s="32"/>
      <c r="B6" s="79"/>
      <c r="C6" s="31"/>
      <c r="D6" s="75" t="s">
        <v>23</v>
      </c>
      <c r="E6" s="78">
        <f ca="1">TODAY()+(EDATE(A1,3))</f>
        <v>41988</v>
      </c>
      <c r="F6" s="35"/>
      <c r="G6" s="35"/>
      <c r="H6" s="35"/>
      <c r="I6" s="35"/>
      <c r="J6" s="32" t="s">
        <v>22</v>
      </c>
    </row>
    <row r="7" spans="1:10" x14ac:dyDescent="0.25">
      <c r="A7" s="32"/>
      <c r="B7" s="79"/>
      <c r="C7" s="32"/>
      <c r="F7" s="36"/>
      <c r="G7" s="36"/>
      <c r="H7" s="36"/>
      <c r="I7" s="36"/>
      <c r="J7" s="32"/>
    </row>
    <row r="8" spans="1:10" x14ac:dyDescent="0.25">
      <c r="A8" s="32"/>
      <c r="B8" s="79"/>
      <c r="C8" s="32"/>
      <c r="E8" s="62"/>
      <c r="J8" s="32"/>
    </row>
    <row r="9" spans="1:10" x14ac:dyDescent="0.25">
      <c r="A9" s="32"/>
      <c r="B9" s="79"/>
      <c r="C9" s="32"/>
      <c r="D9" s="103"/>
      <c r="E9" s="103"/>
      <c r="G9" s="62"/>
      <c r="H9" s="72"/>
      <c r="I9" s="72"/>
      <c r="J9" s="32"/>
    </row>
    <row r="10" spans="1:10" x14ac:dyDescent="0.25">
      <c r="A10" s="32"/>
      <c r="B10" s="74"/>
      <c r="C10" s="32"/>
      <c r="D10" s="104">
        <f ca="1">IF(ISERROR(VLOOKUP($D$9,TABLO_CLIENT,2,0)),0,VLOOKUP($D$9,TABLO_CLIENT,2,0))</f>
        <v>0</v>
      </c>
      <c r="E10" s="104"/>
      <c r="F10" s="63"/>
      <c r="G10" s="63"/>
      <c r="H10" s="73"/>
      <c r="I10" s="73"/>
      <c r="J10" s="32"/>
    </row>
    <row r="11" spans="1:10" x14ac:dyDescent="0.25">
      <c r="A11" s="32"/>
      <c r="B11" s="32"/>
      <c r="C11" s="32"/>
      <c r="D11" s="104">
        <f ca="1">IF(ISERROR(VLOOKUP($D$9,TABLO_CLIENT,3,0)),0,VLOOKUP($D$9,TABLO_CLIENT,3,0))</f>
        <v>0</v>
      </c>
      <c r="E11" s="104"/>
      <c r="F11" s="63"/>
      <c r="G11" s="63"/>
      <c r="H11" s="73"/>
      <c r="I11" s="73"/>
      <c r="J11" s="32"/>
    </row>
    <row r="12" spans="1:10" x14ac:dyDescent="0.25">
      <c r="A12" s="32"/>
      <c r="B12" s="32"/>
      <c r="C12" s="32"/>
      <c r="D12" s="105">
        <f ca="1">IF(ISERROR(VLOOKUP($D$9,TABLO_CLIENT,4,0)),0,VLOOKUP($D$9,TABLO_CLIENT,4,0))</f>
        <v>0</v>
      </c>
      <c r="E12" s="105"/>
      <c r="F12" s="61"/>
      <c r="G12" s="61"/>
      <c r="H12" s="71"/>
      <c r="I12" s="71"/>
      <c r="J12" s="32"/>
    </row>
    <row r="13" spans="1:10" x14ac:dyDescent="0.25">
      <c r="A13" s="32"/>
      <c r="B13" s="101"/>
      <c r="C13" s="101"/>
      <c r="D13" s="32"/>
      <c r="E13" s="37"/>
      <c r="F13" s="37"/>
      <c r="G13" s="37"/>
      <c r="H13" s="37"/>
      <c r="I13" s="37"/>
      <c r="J13" s="32"/>
    </row>
    <row r="14" spans="1:10" ht="21.75" thickBot="1" x14ac:dyDescent="0.4">
      <c r="A14" s="32"/>
      <c r="B14" s="101"/>
      <c r="C14" s="101"/>
      <c r="D14" s="46"/>
      <c r="E14" s="47"/>
      <c r="F14" s="65"/>
      <c r="G14" s="65"/>
      <c r="H14" s="65"/>
      <c r="I14" s="65"/>
      <c r="J14" s="32"/>
    </row>
    <row r="15" spans="1:10" ht="17.25" thickTop="1" x14ac:dyDescent="0.25">
      <c r="A15" s="32"/>
      <c r="B15" s="37"/>
      <c r="C15" s="32"/>
      <c r="D15" s="32"/>
      <c r="E15" s="32"/>
      <c r="F15" s="32"/>
      <c r="G15" s="32"/>
      <c r="H15" s="32"/>
      <c r="I15" s="32"/>
      <c r="J15" s="32"/>
    </row>
    <row r="16" spans="1:10" x14ac:dyDescent="0.25">
      <c r="A16" s="97" t="s">
        <v>24</v>
      </c>
      <c r="B16" s="98" t="s">
        <v>100</v>
      </c>
      <c r="C16" s="99" t="s">
        <v>25</v>
      </c>
      <c r="D16" s="100" t="s">
        <v>26</v>
      </c>
      <c r="E16" s="100" t="s">
        <v>27</v>
      </c>
      <c r="F16" s="38"/>
      <c r="G16" s="38"/>
      <c r="H16" s="38"/>
      <c r="I16" s="38"/>
      <c r="J16" s="32"/>
    </row>
    <row r="17" spans="1:10" x14ac:dyDescent="0.25">
      <c r="A17" s="94"/>
      <c r="B17" s="80"/>
      <c r="C17" s="81" t="str">
        <f t="shared" ref="C17:C34" ca="1" si="0">IFERROR(INDEX(base1,MATCH($A17,base2,0),2),"")</f>
        <v/>
      </c>
      <c r="D17" s="81" t="str">
        <f t="shared" ref="D17:D34" ca="1" si="1">IFERROR(INDEX(base1,MATCH($A17,base2,0),3),"")</f>
        <v/>
      </c>
      <c r="E17" s="82" t="str">
        <f t="shared" ref="E17:E34" ca="1" si="2">IFERROR(D17*B17,"")</f>
        <v/>
      </c>
      <c r="F17" s="39"/>
      <c r="G17" s="39"/>
      <c r="H17" s="39"/>
      <c r="I17" s="39"/>
      <c r="J17" s="32"/>
    </row>
    <row r="18" spans="1:10" x14ac:dyDescent="0.25">
      <c r="A18" s="94"/>
      <c r="B18" s="80"/>
      <c r="C18" s="81" t="str">
        <f t="shared" ca="1" si="0"/>
        <v/>
      </c>
      <c r="D18" s="81" t="str">
        <f t="shared" ca="1" si="1"/>
        <v/>
      </c>
      <c r="E18" s="82" t="str">
        <f t="shared" ca="1" si="2"/>
        <v/>
      </c>
      <c r="F18" s="39"/>
      <c r="G18" s="39"/>
      <c r="H18" s="39"/>
      <c r="I18" s="39"/>
      <c r="J18" s="32"/>
    </row>
    <row r="19" spans="1:10" x14ac:dyDescent="0.25">
      <c r="A19" s="94"/>
      <c r="B19" s="80"/>
      <c r="C19" s="81" t="str">
        <f t="shared" ca="1" si="0"/>
        <v/>
      </c>
      <c r="D19" s="81" t="str">
        <f t="shared" ca="1" si="1"/>
        <v/>
      </c>
      <c r="E19" s="82" t="str">
        <f t="shared" ca="1" si="2"/>
        <v/>
      </c>
      <c r="F19" s="39"/>
      <c r="G19" s="39"/>
      <c r="H19" s="39"/>
      <c r="I19" s="39"/>
      <c r="J19" s="32"/>
    </row>
    <row r="20" spans="1:10" x14ac:dyDescent="0.25">
      <c r="A20" s="94"/>
      <c r="B20" s="80"/>
      <c r="C20" s="81" t="str">
        <f t="shared" ca="1" si="0"/>
        <v/>
      </c>
      <c r="D20" s="81" t="str">
        <f t="shared" ca="1" si="1"/>
        <v/>
      </c>
      <c r="E20" s="82" t="str">
        <f t="shared" ca="1" si="2"/>
        <v/>
      </c>
      <c r="F20" s="39"/>
      <c r="G20" s="39"/>
      <c r="H20" s="39"/>
      <c r="I20" s="39"/>
      <c r="J20" s="32"/>
    </row>
    <row r="21" spans="1:10" x14ac:dyDescent="0.25">
      <c r="A21" s="94"/>
      <c r="B21" s="80"/>
      <c r="C21" s="81" t="str">
        <f t="shared" ca="1" si="0"/>
        <v/>
      </c>
      <c r="D21" s="81" t="str">
        <f t="shared" ca="1" si="1"/>
        <v/>
      </c>
      <c r="E21" s="83" t="str">
        <f t="shared" ca="1" si="2"/>
        <v/>
      </c>
      <c r="F21" s="40"/>
      <c r="G21" s="40"/>
      <c r="H21" s="40"/>
      <c r="I21" s="40"/>
      <c r="J21" s="32"/>
    </row>
    <row r="22" spans="1:10" x14ac:dyDescent="0.25">
      <c r="A22" s="94"/>
      <c r="B22" s="80"/>
      <c r="C22" s="81" t="str">
        <f t="shared" ca="1" si="0"/>
        <v/>
      </c>
      <c r="D22" s="81" t="str">
        <f t="shared" ca="1" si="1"/>
        <v/>
      </c>
      <c r="E22" s="83" t="str">
        <f t="shared" ca="1" si="2"/>
        <v/>
      </c>
      <c r="F22" s="40"/>
      <c r="G22" s="40"/>
      <c r="H22" s="40"/>
      <c r="I22" s="40"/>
      <c r="J22" s="32"/>
    </row>
    <row r="23" spans="1:10" x14ac:dyDescent="0.25">
      <c r="A23" s="94"/>
      <c r="B23" s="80"/>
      <c r="C23" s="81" t="str">
        <f t="shared" ca="1" si="0"/>
        <v/>
      </c>
      <c r="D23" s="81" t="str">
        <f t="shared" ca="1" si="1"/>
        <v/>
      </c>
      <c r="E23" s="83" t="str">
        <f t="shared" ca="1" si="2"/>
        <v/>
      </c>
      <c r="F23" s="40"/>
      <c r="G23" s="40"/>
      <c r="H23" s="40"/>
      <c r="I23" s="40"/>
      <c r="J23" s="32"/>
    </row>
    <row r="24" spans="1:10" x14ac:dyDescent="0.25">
      <c r="A24" s="94"/>
      <c r="B24" s="80"/>
      <c r="C24" s="81" t="str">
        <f t="shared" ca="1" si="0"/>
        <v/>
      </c>
      <c r="D24" s="81" t="str">
        <f t="shared" ca="1" si="1"/>
        <v/>
      </c>
      <c r="E24" s="83" t="str">
        <f t="shared" ca="1" si="2"/>
        <v/>
      </c>
      <c r="F24" s="40"/>
      <c r="G24" s="40"/>
      <c r="H24" s="40"/>
      <c r="I24" s="40"/>
      <c r="J24" s="32"/>
    </row>
    <row r="25" spans="1:10" x14ac:dyDescent="0.25">
      <c r="A25" s="94"/>
      <c r="B25" s="80"/>
      <c r="C25" s="81" t="str">
        <f t="shared" ca="1" si="0"/>
        <v/>
      </c>
      <c r="D25" s="81" t="str">
        <f t="shared" ca="1" si="1"/>
        <v/>
      </c>
      <c r="E25" s="83" t="str">
        <f t="shared" ca="1" si="2"/>
        <v/>
      </c>
      <c r="F25" s="40"/>
      <c r="G25" s="40"/>
      <c r="H25" s="40"/>
      <c r="I25" s="40"/>
      <c r="J25" s="32"/>
    </row>
    <row r="26" spans="1:10" x14ac:dyDescent="0.25">
      <c r="A26" s="94"/>
      <c r="B26" s="80"/>
      <c r="C26" s="81" t="str">
        <f t="shared" ca="1" si="0"/>
        <v/>
      </c>
      <c r="D26" s="81" t="str">
        <f t="shared" ca="1" si="1"/>
        <v/>
      </c>
      <c r="E26" s="82" t="str">
        <f t="shared" ca="1" si="2"/>
        <v/>
      </c>
      <c r="F26" s="39"/>
      <c r="G26" s="39"/>
      <c r="H26" s="39"/>
      <c r="I26" s="39"/>
      <c r="J26" s="32"/>
    </row>
    <row r="27" spans="1:10" x14ac:dyDescent="0.25">
      <c r="A27" s="94"/>
      <c r="B27" s="80"/>
      <c r="C27" s="81" t="str">
        <f t="shared" ca="1" si="0"/>
        <v/>
      </c>
      <c r="D27" s="81" t="str">
        <f t="shared" ca="1" si="1"/>
        <v/>
      </c>
      <c r="E27" s="82" t="str">
        <f t="shared" ca="1" si="2"/>
        <v/>
      </c>
      <c r="F27" s="39"/>
      <c r="G27" s="39"/>
      <c r="H27" s="39"/>
      <c r="I27" s="39"/>
      <c r="J27" s="32"/>
    </row>
    <row r="28" spans="1:10" x14ac:dyDescent="0.25">
      <c r="A28" s="94"/>
      <c r="B28" s="80"/>
      <c r="C28" s="81" t="str">
        <f t="shared" ca="1" si="0"/>
        <v/>
      </c>
      <c r="D28" s="81" t="str">
        <f t="shared" ca="1" si="1"/>
        <v/>
      </c>
      <c r="E28" s="82" t="str">
        <f t="shared" ca="1" si="2"/>
        <v/>
      </c>
      <c r="F28" s="39"/>
      <c r="G28" s="39"/>
      <c r="H28" s="39"/>
      <c r="I28" s="39"/>
      <c r="J28" s="32"/>
    </row>
    <row r="29" spans="1:10" x14ac:dyDescent="0.25">
      <c r="A29" s="94"/>
      <c r="B29" s="80"/>
      <c r="C29" s="81" t="str">
        <f t="shared" ca="1" si="0"/>
        <v/>
      </c>
      <c r="D29" s="81" t="str">
        <f t="shared" ca="1" si="1"/>
        <v/>
      </c>
      <c r="E29" s="82" t="str">
        <f t="shared" ca="1" si="2"/>
        <v/>
      </c>
      <c r="F29" s="39"/>
      <c r="G29" s="39"/>
      <c r="H29" s="39"/>
      <c r="I29" s="39"/>
      <c r="J29" s="32"/>
    </row>
    <row r="30" spans="1:10" x14ac:dyDescent="0.25">
      <c r="A30" s="94"/>
      <c r="B30" s="80"/>
      <c r="C30" s="81" t="str">
        <f t="shared" ca="1" si="0"/>
        <v/>
      </c>
      <c r="D30" s="81" t="str">
        <f t="shared" ca="1" si="1"/>
        <v/>
      </c>
      <c r="E30" s="82" t="str">
        <f t="shared" ca="1" si="2"/>
        <v/>
      </c>
      <c r="F30" s="39"/>
      <c r="G30" s="39"/>
      <c r="H30" s="39"/>
      <c r="I30" s="39"/>
      <c r="J30" s="32"/>
    </row>
    <row r="31" spans="1:10" x14ac:dyDescent="0.25">
      <c r="A31" s="94"/>
      <c r="B31" s="80"/>
      <c r="C31" s="81" t="str">
        <f t="shared" ca="1" si="0"/>
        <v/>
      </c>
      <c r="D31" s="81" t="str">
        <f t="shared" ca="1" si="1"/>
        <v/>
      </c>
      <c r="E31" s="82" t="str">
        <f t="shared" ca="1" si="2"/>
        <v/>
      </c>
      <c r="F31" s="39"/>
      <c r="G31" s="39"/>
      <c r="H31" s="39"/>
      <c r="I31" s="39"/>
      <c r="J31" s="32"/>
    </row>
    <row r="32" spans="1:10" x14ac:dyDescent="0.25">
      <c r="A32" s="94"/>
      <c r="B32" s="80"/>
      <c r="C32" s="81" t="str">
        <f t="shared" ca="1" si="0"/>
        <v/>
      </c>
      <c r="D32" s="81" t="str">
        <f t="shared" ca="1" si="1"/>
        <v/>
      </c>
      <c r="E32" s="82" t="str">
        <f t="shared" ca="1" si="2"/>
        <v/>
      </c>
      <c r="F32" s="39"/>
      <c r="G32" s="39"/>
      <c r="H32" s="39"/>
      <c r="I32" s="39"/>
      <c r="J32" s="32"/>
    </row>
    <row r="33" spans="1:10" x14ac:dyDescent="0.25">
      <c r="A33" s="94"/>
      <c r="B33" s="80"/>
      <c r="C33" s="81" t="str">
        <f t="shared" ca="1" si="0"/>
        <v/>
      </c>
      <c r="D33" s="81" t="str">
        <f t="shared" ca="1" si="1"/>
        <v/>
      </c>
      <c r="E33" s="82" t="str">
        <f t="shared" ca="1" si="2"/>
        <v/>
      </c>
      <c r="F33" s="39"/>
      <c r="G33" s="39"/>
      <c r="H33" s="39"/>
      <c r="I33" s="39"/>
      <c r="J33" s="32"/>
    </row>
    <row r="34" spans="1:10" x14ac:dyDescent="0.25">
      <c r="A34" s="94"/>
      <c r="B34" s="80"/>
      <c r="C34" s="81" t="str">
        <f t="shared" ca="1" si="0"/>
        <v/>
      </c>
      <c r="D34" s="81" t="str">
        <f t="shared" ca="1" si="1"/>
        <v/>
      </c>
      <c r="E34" s="82" t="str">
        <f t="shared" ca="1" si="2"/>
        <v/>
      </c>
      <c r="F34" s="39"/>
      <c r="G34" s="39"/>
      <c r="H34" s="39"/>
      <c r="I34" s="39"/>
      <c r="J34" s="32"/>
    </row>
    <row r="35" spans="1:10" x14ac:dyDescent="0.25">
      <c r="A35" s="32"/>
      <c r="B35" s="49"/>
      <c r="C35" s="50"/>
      <c r="D35" s="84" t="s">
        <v>28</v>
      </c>
      <c r="E35" s="85"/>
      <c r="F35" s="66"/>
      <c r="G35" s="66"/>
      <c r="H35" s="66"/>
      <c r="I35" s="66"/>
      <c r="J35" s="41"/>
    </row>
    <row r="36" spans="1:10" x14ac:dyDescent="0.25">
      <c r="A36" s="41"/>
      <c r="B36" s="48"/>
      <c r="C36" s="51"/>
      <c r="D36" s="86" t="s">
        <v>29</v>
      </c>
      <c r="E36" s="87">
        <f ca="1">SUM(Détailsfacture[[TOTAL ]])-E35</f>
        <v>0</v>
      </c>
      <c r="F36" s="42"/>
      <c r="G36" s="42"/>
      <c r="H36" s="42"/>
      <c r="I36" s="42"/>
      <c r="J36" s="32"/>
    </row>
    <row r="37" spans="1:10" x14ac:dyDescent="0.25">
      <c r="A37" s="32"/>
      <c r="B37" s="52"/>
      <c r="C37" s="53"/>
      <c r="D37" s="86" t="s">
        <v>30</v>
      </c>
      <c r="E37" s="88"/>
      <c r="F37" s="43"/>
      <c r="G37" s="43"/>
      <c r="H37" s="43"/>
      <c r="I37" s="43"/>
      <c r="J37" s="32"/>
    </row>
    <row r="38" spans="1:10" x14ac:dyDescent="0.25">
      <c r="A38" s="32"/>
      <c r="B38" s="54"/>
      <c r="C38" s="54"/>
      <c r="D38" s="107" t="s">
        <v>31</v>
      </c>
      <c r="E38" s="109">
        <f ca="1">E36-E37</f>
        <v>0</v>
      </c>
      <c r="F38" s="67"/>
      <c r="G38" s="67"/>
      <c r="H38" s="67"/>
      <c r="I38" s="67"/>
      <c r="J38" s="32"/>
    </row>
    <row r="39" spans="1:10" ht="17.25" thickBot="1" x14ac:dyDescent="0.3">
      <c r="A39" s="32"/>
      <c r="B39" s="55"/>
      <c r="C39" s="55"/>
      <c r="D39" s="108"/>
      <c r="E39" s="110"/>
      <c r="F39" s="67"/>
      <c r="G39" s="67"/>
      <c r="H39" s="67"/>
      <c r="I39" s="67"/>
      <c r="J39" s="32"/>
    </row>
    <row r="40" spans="1:10" ht="17.25" thickTop="1" x14ac:dyDescent="0.25">
      <c r="A40" s="32"/>
      <c r="B40" s="48" t="s">
        <v>104</v>
      </c>
      <c r="C40" s="32"/>
      <c r="D40" s="32"/>
      <c r="E40" s="32"/>
      <c r="F40" s="32"/>
      <c r="G40" s="32"/>
      <c r="H40" s="32"/>
      <c r="I40" s="32"/>
      <c r="J40" s="32"/>
    </row>
    <row r="41" spans="1:10" x14ac:dyDescent="0.25">
      <c r="A41" s="32"/>
      <c r="B41" s="34"/>
      <c r="C41" s="111" t="str">
        <f ca="1">IF(C4=I3,Configuration!A3,"")</f>
        <v>Acompte de 30% à l'acceptation du present devis</v>
      </c>
      <c r="D41" s="111"/>
      <c r="E41" s="111"/>
      <c r="F41" s="60"/>
      <c r="G41" s="60"/>
      <c r="H41" s="70"/>
      <c r="I41" s="70"/>
      <c r="J41" s="32"/>
    </row>
    <row r="42" spans="1:10" x14ac:dyDescent="0.25">
      <c r="A42" s="32"/>
      <c r="B42" s="32"/>
      <c r="C42" s="32"/>
      <c r="D42" s="32"/>
      <c r="E42" s="32"/>
      <c r="F42" s="32"/>
      <c r="G42" s="32"/>
      <c r="H42" s="32"/>
      <c r="I42" s="32"/>
      <c r="J42" s="32"/>
    </row>
    <row r="43" spans="1:10" x14ac:dyDescent="0.25">
      <c r="A43" s="32"/>
      <c r="B43" s="105"/>
      <c r="C43" s="105"/>
      <c r="D43" s="32"/>
      <c r="E43" s="32"/>
      <c r="F43" s="32"/>
      <c r="G43" s="32"/>
      <c r="H43" s="32"/>
      <c r="I43" s="32"/>
      <c r="J43" s="32"/>
    </row>
    <row r="44" spans="1:10" ht="20.100000000000001" customHeight="1" x14ac:dyDescent="0.25">
      <c r="A44" s="32"/>
      <c r="C44" s="95" t="str">
        <f>Configuration!A5</f>
        <v xml:space="preserve">SP PLATRERIE </v>
      </c>
      <c r="D44" s="112" t="str">
        <f ca="1">IF(C4=I3,Configuration!A4,"")</f>
        <v>Pour le client (signature précédée de la mention: Lu et approuvé, bon pour accord)</v>
      </c>
      <c r="E44" s="112"/>
      <c r="F44" s="32"/>
      <c r="G44" s="32"/>
      <c r="H44" s="32"/>
      <c r="I44" s="32"/>
      <c r="J44" s="32"/>
    </row>
    <row r="45" spans="1:10" x14ac:dyDescent="0.25">
      <c r="A45" s="32"/>
      <c r="C45" s="95" t="str">
        <f>Configuration!A6</f>
        <v>Pascal SEGARD</v>
      </c>
      <c r="D45" s="112"/>
      <c r="E45" s="112"/>
      <c r="F45" s="92"/>
      <c r="G45" s="92"/>
      <c r="H45" s="92"/>
      <c r="I45" s="92"/>
      <c r="J45" s="92"/>
    </row>
    <row r="46" spans="1:10" x14ac:dyDescent="0.25">
      <c r="A46" s="32"/>
      <c r="B46" s="32"/>
      <c r="C46" s="32"/>
      <c r="D46" s="112"/>
      <c r="E46" s="112"/>
      <c r="F46" s="32"/>
      <c r="G46" s="32"/>
      <c r="H46" s="32"/>
      <c r="I46" s="32"/>
      <c r="J46" s="32"/>
    </row>
    <row r="47" spans="1:10" x14ac:dyDescent="0.25">
      <c r="A47" s="32"/>
      <c r="B47" s="32"/>
      <c r="C47" s="32"/>
      <c r="D47" s="112"/>
      <c r="E47" s="112"/>
      <c r="F47" s="32"/>
      <c r="G47" s="32"/>
      <c r="H47" s="32"/>
      <c r="I47" s="32"/>
      <c r="J47" s="32"/>
    </row>
    <row r="48" spans="1:10" x14ac:dyDescent="0.25">
      <c r="A48" s="32"/>
      <c r="B48" s="56"/>
      <c r="C48" s="56"/>
      <c r="D48" s="56"/>
      <c r="E48" s="56"/>
      <c r="F48" s="31"/>
      <c r="G48" s="31"/>
      <c r="H48" s="31"/>
      <c r="I48" s="31"/>
      <c r="J48" s="32"/>
    </row>
    <row r="49" spans="1:10" ht="16.5" customHeight="1" x14ac:dyDescent="0.25">
      <c r="A49" s="32"/>
      <c r="B49" s="106" t="s">
        <v>32</v>
      </c>
      <c r="C49" s="106"/>
      <c r="D49" s="106"/>
      <c r="E49" s="106"/>
      <c r="F49" s="68"/>
      <c r="G49" s="68"/>
      <c r="H49" s="68"/>
      <c r="I49" s="68"/>
      <c r="J49" s="32"/>
    </row>
    <row r="50" spans="1:10" x14ac:dyDescent="0.25">
      <c r="A50" s="30"/>
      <c r="B50" s="30"/>
      <c r="C50" s="30"/>
      <c r="D50" s="30"/>
    </row>
    <row r="51" spans="1:10" x14ac:dyDescent="0.25">
      <c r="A51" s="30"/>
      <c r="B51" s="30"/>
      <c r="C51" s="30"/>
      <c r="D51" s="30"/>
    </row>
  </sheetData>
  <sheetProtection selectLockedCells="1"/>
  <mergeCells count="13">
    <mergeCell ref="B49:E49"/>
    <mergeCell ref="B14:C14"/>
    <mergeCell ref="D38:D39"/>
    <mergeCell ref="E38:E39"/>
    <mergeCell ref="C41:E41"/>
    <mergeCell ref="B43:C43"/>
    <mergeCell ref="D44:E47"/>
    <mergeCell ref="B13:C13"/>
    <mergeCell ref="C4:D4"/>
    <mergeCell ref="D9:E9"/>
    <mergeCell ref="D10:E10"/>
    <mergeCell ref="D11:E11"/>
    <mergeCell ref="D12:E12"/>
  </mergeCells>
  <phoneticPr fontId="3" type="noConversion"/>
  <conditionalFormatting sqref="C35:C43">
    <cfRule type="expression" dxfId="6" priority="1" stopIfTrue="1">
      <formula>ISERROR(C35)</formula>
    </cfRule>
  </conditionalFormatting>
  <dataValidations count="1">
    <dataValidation type="list" allowBlank="1" showInputMessage="1" showErrorMessage="1" sqref="D9:E9 G9:I9">
      <formula1>CLIENT</formula1>
    </dataValidation>
  </dataValidations>
  <pageMargins left="0.52" right="0.44" top="0.34" bottom="0.98425196850393704" header="0.2" footer="0.51181102362204722"/>
  <pageSetup paperSize="9" scale="86" orientation="portrait" blackAndWhite="1" r:id="rId1"/>
  <headerFooter alignWithMargins="0"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ime_MODELE">
                <anchor moveWithCells="1" sizeWithCells="1">
                  <from>
                    <xdr:col>0</xdr:col>
                    <xdr:colOff>9525</xdr:colOff>
                    <xdr:row>0</xdr:row>
                    <xdr:rowOff>28575</xdr:rowOff>
                  </from>
                  <to>
                    <xdr:col>2</xdr:col>
                    <xdr:colOff>152400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5" name="Button 22">
              <controlPr defaultSize="0" print="0" autoFill="0" autoPict="0" macro="[0]!Archiver">
                <anchor moveWithCells="1" sizeWithCells="1">
                  <from>
                    <xdr:col>2</xdr:col>
                    <xdr:colOff>3067050</xdr:colOff>
                    <xdr:row>0</xdr:row>
                    <xdr:rowOff>19050</xdr:rowOff>
                  </from>
                  <to>
                    <xdr:col>3</xdr:col>
                    <xdr:colOff>962025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Button 24">
              <controlPr defaultSize="0" print="0" autoFill="0" autoPict="0" macro="[0]!Effacer">
                <anchor moveWithCells="1" sizeWithCells="1">
                  <from>
                    <xdr:col>2</xdr:col>
                    <xdr:colOff>1714500</xdr:colOff>
                    <xdr:row>0</xdr:row>
                    <xdr:rowOff>47625</xdr:rowOff>
                  </from>
                  <to>
                    <xdr:col>2</xdr:col>
                    <xdr:colOff>2924175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7" name="Button 40">
              <controlPr defaultSize="0" print="0" autoFill="0" autoPict="0" macro="[0]!DossierClient">
                <anchor moveWithCells="1" sizeWithCells="1">
                  <from>
                    <xdr:col>2</xdr:col>
                    <xdr:colOff>381000</xdr:colOff>
                    <xdr:row>0</xdr:row>
                    <xdr:rowOff>47625</xdr:rowOff>
                  </from>
                  <to>
                    <xdr:col>2</xdr:col>
                    <xdr:colOff>1400175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7"/>
  </sheetPr>
  <dimension ref="A1:C67"/>
  <sheetViews>
    <sheetView workbookViewId="0">
      <pane ySplit="1" topLeftCell="A2" activePane="bottomLeft" state="frozen"/>
      <selection pane="bottomLeft" activeCell="E16" sqref="E16"/>
    </sheetView>
  </sheetViews>
  <sheetFormatPr baseColWidth="10" defaultRowHeight="12.75" x14ac:dyDescent="0.2"/>
  <cols>
    <col min="2" max="2" width="57.140625" bestFit="1" customWidth="1"/>
  </cols>
  <sheetData>
    <row r="1" spans="1:3" ht="20.100000000000001" customHeight="1" x14ac:dyDescent="0.2">
      <c r="A1" s="23" t="s">
        <v>24</v>
      </c>
      <c r="B1" s="23" t="s">
        <v>14</v>
      </c>
      <c r="C1" s="23" t="s">
        <v>15</v>
      </c>
    </row>
    <row r="2" spans="1:3" s="1" customFormat="1" ht="18.75" x14ac:dyDescent="0.3">
      <c r="A2" s="57" t="s">
        <v>33</v>
      </c>
      <c r="B2" s="58" t="s">
        <v>108</v>
      </c>
      <c r="C2" s="59">
        <v>30.83</v>
      </c>
    </row>
    <row r="3" spans="1:3" s="1" customFormat="1" ht="18.75" x14ac:dyDescent="0.3">
      <c r="A3" s="57" t="s">
        <v>34</v>
      </c>
      <c r="B3" s="58" t="s">
        <v>109</v>
      </c>
      <c r="C3" s="59">
        <v>37.79</v>
      </c>
    </row>
    <row r="4" spans="1:3" s="1" customFormat="1" ht="18.75" x14ac:dyDescent="0.3">
      <c r="A4" s="57" t="s">
        <v>35</v>
      </c>
      <c r="B4" s="58" t="s">
        <v>110</v>
      </c>
      <c r="C4" s="59">
        <v>41.25</v>
      </c>
    </row>
    <row r="5" spans="1:3" s="1" customFormat="1" ht="18.75" x14ac:dyDescent="0.3">
      <c r="A5" s="57" t="s">
        <v>36</v>
      </c>
      <c r="B5" s="58" t="s">
        <v>108</v>
      </c>
      <c r="C5" s="59">
        <v>32.229999999999997</v>
      </c>
    </row>
    <row r="6" spans="1:3" s="1" customFormat="1" ht="18.75" x14ac:dyDescent="0.3">
      <c r="A6" s="57" t="s">
        <v>37</v>
      </c>
      <c r="B6" s="58" t="s">
        <v>109</v>
      </c>
      <c r="C6" s="59">
        <v>29.31</v>
      </c>
    </row>
    <row r="7" spans="1:3" x14ac:dyDescent="0.2">
      <c r="A7" s="57" t="s">
        <v>38</v>
      </c>
      <c r="B7" s="58" t="s">
        <v>110</v>
      </c>
      <c r="C7" s="59">
        <v>36.270000000000003</v>
      </c>
    </row>
    <row r="8" spans="1:3" x14ac:dyDescent="0.2">
      <c r="A8" s="57" t="s">
        <v>39</v>
      </c>
      <c r="B8" s="58" t="s">
        <v>108</v>
      </c>
      <c r="C8" s="59">
        <v>39.74</v>
      </c>
    </row>
    <row r="9" spans="1:3" x14ac:dyDescent="0.2">
      <c r="A9" s="57" t="s">
        <v>40</v>
      </c>
      <c r="B9" s="58" t="s">
        <v>109</v>
      </c>
      <c r="C9" s="59">
        <v>30.85</v>
      </c>
    </row>
    <row r="10" spans="1:3" x14ac:dyDescent="0.2">
      <c r="A10" s="57" t="s">
        <v>41</v>
      </c>
      <c r="B10" s="58" t="s">
        <v>110</v>
      </c>
      <c r="C10" s="59">
        <v>36.5</v>
      </c>
    </row>
    <row r="11" spans="1:3" x14ac:dyDescent="0.2">
      <c r="A11" s="57" t="s">
        <v>42</v>
      </c>
      <c r="B11" s="58" t="s">
        <v>108</v>
      </c>
      <c r="C11" s="59">
        <v>43.46</v>
      </c>
    </row>
    <row r="12" spans="1:3" x14ac:dyDescent="0.2">
      <c r="A12" s="57" t="s">
        <v>43</v>
      </c>
      <c r="B12" s="58" t="s">
        <v>109</v>
      </c>
      <c r="C12" s="59">
        <v>46.92</v>
      </c>
    </row>
    <row r="13" spans="1:3" x14ac:dyDescent="0.2">
      <c r="A13" s="57" t="s">
        <v>44</v>
      </c>
      <c r="B13" s="58" t="s">
        <v>110</v>
      </c>
      <c r="C13" s="59">
        <v>42.77</v>
      </c>
    </row>
    <row r="14" spans="1:3" x14ac:dyDescent="0.2">
      <c r="A14" s="57" t="s">
        <v>45</v>
      </c>
      <c r="B14" s="58" t="s">
        <v>108</v>
      </c>
      <c r="C14" s="59">
        <v>37.950000000000003</v>
      </c>
    </row>
    <row r="15" spans="1:3" x14ac:dyDescent="0.2">
      <c r="A15" s="57" t="s">
        <v>46</v>
      </c>
      <c r="B15" s="58" t="s">
        <v>109</v>
      </c>
      <c r="C15" s="59">
        <v>36.630000000000003</v>
      </c>
    </row>
    <row r="16" spans="1:3" x14ac:dyDescent="0.2">
      <c r="A16" s="57" t="s">
        <v>47</v>
      </c>
      <c r="B16" s="58" t="s">
        <v>110</v>
      </c>
      <c r="C16" s="59">
        <v>43.59</v>
      </c>
    </row>
    <row r="17" spans="1:3" x14ac:dyDescent="0.2">
      <c r="A17" s="57" t="s">
        <v>48</v>
      </c>
      <c r="B17" s="58" t="s">
        <v>108</v>
      </c>
      <c r="C17" s="59">
        <v>47.05</v>
      </c>
    </row>
    <row r="18" spans="1:3" x14ac:dyDescent="0.2">
      <c r="A18" s="57" t="s">
        <v>49</v>
      </c>
      <c r="B18" s="58" t="s">
        <v>109</v>
      </c>
      <c r="C18" s="59">
        <v>42.9</v>
      </c>
    </row>
    <row r="19" spans="1:3" x14ac:dyDescent="0.2">
      <c r="A19" s="57" t="s">
        <v>50</v>
      </c>
      <c r="B19" s="58" t="s">
        <v>110</v>
      </c>
      <c r="C19" s="59">
        <v>38.07</v>
      </c>
    </row>
    <row r="20" spans="1:3" x14ac:dyDescent="0.2">
      <c r="A20" s="57" t="s">
        <v>51</v>
      </c>
      <c r="B20" s="58" t="s">
        <v>108</v>
      </c>
      <c r="C20" s="59">
        <v>47.92</v>
      </c>
    </row>
    <row r="21" spans="1:3" x14ac:dyDescent="0.2">
      <c r="A21" s="57" t="s">
        <v>52</v>
      </c>
      <c r="B21" s="58" t="s">
        <v>109</v>
      </c>
      <c r="C21" s="59">
        <v>54.88</v>
      </c>
    </row>
    <row r="22" spans="1:3" x14ac:dyDescent="0.2">
      <c r="A22" s="57" t="s">
        <v>53</v>
      </c>
      <c r="B22" s="58" t="s">
        <v>110</v>
      </c>
      <c r="C22" s="59">
        <v>58.35</v>
      </c>
    </row>
    <row r="23" spans="1:3" x14ac:dyDescent="0.2">
      <c r="A23" s="57" t="s">
        <v>54</v>
      </c>
      <c r="B23" s="58" t="s">
        <v>108</v>
      </c>
      <c r="C23" s="59">
        <v>54.19</v>
      </c>
    </row>
    <row r="24" spans="1:3" x14ac:dyDescent="0.2">
      <c r="A24" s="57" t="s">
        <v>55</v>
      </c>
      <c r="B24" s="58" t="s">
        <v>109</v>
      </c>
      <c r="C24" s="59">
        <v>51.41</v>
      </c>
    </row>
    <row r="25" spans="1:3" x14ac:dyDescent="0.2">
      <c r="A25" s="57" t="s">
        <v>56</v>
      </c>
      <c r="B25" s="58" t="s">
        <v>110</v>
      </c>
      <c r="C25" s="59">
        <v>54.56</v>
      </c>
    </row>
    <row r="26" spans="1:3" x14ac:dyDescent="0.2">
      <c r="A26" s="57" t="s">
        <v>57</v>
      </c>
      <c r="B26" s="58" t="s">
        <v>108</v>
      </c>
      <c r="C26" s="59">
        <v>61.52</v>
      </c>
    </row>
    <row r="27" spans="1:3" x14ac:dyDescent="0.2">
      <c r="A27" s="57" t="s">
        <v>58</v>
      </c>
      <c r="B27" s="58" t="s">
        <v>109</v>
      </c>
      <c r="C27" s="59">
        <v>64.989999999999995</v>
      </c>
    </row>
    <row r="28" spans="1:3" x14ac:dyDescent="0.2">
      <c r="A28" s="57" t="s">
        <v>59</v>
      </c>
      <c r="B28" s="58" t="s">
        <v>110</v>
      </c>
      <c r="C28" s="59">
        <v>60.83</v>
      </c>
    </row>
    <row r="29" spans="1:3" x14ac:dyDescent="0.2">
      <c r="A29" s="57" t="s">
        <v>60</v>
      </c>
      <c r="B29" s="58" t="s">
        <v>108</v>
      </c>
      <c r="C29" s="59">
        <v>57.46</v>
      </c>
    </row>
    <row r="30" spans="1:3" x14ac:dyDescent="0.2">
      <c r="A30" s="57" t="s">
        <v>61</v>
      </c>
      <c r="B30" s="58" t="s">
        <v>109</v>
      </c>
      <c r="C30" s="59">
        <v>46.32</v>
      </c>
    </row>
    <row r="31" spans="1:3" x14ac:dyDescent="0.2">
      <c r="A31" s="57" t="s">
        <v>62</v>
      </c>
      <c r="B31" s="58" t="s">
        <v>110</v>
      </c>
      <c r="C31" s="59">
        <v>53.66</v>
      </c>
    </row>
    <row r="32" spans="1:3" x14ac:dyDescent="0.2">
      <c r="A32" s="57" t="s">
        <v>63</v>
      </c>
      <c r="B32" s="58" t="s">
        <v>108</v>
      </c>
      <c r="C32" s="59">
        <v>48.68</v>
      </c>
    </row>
    <row r="33" spans="1:3" x14ac:dyDescent="0.2">
      <c r="A33" s="57" t="s">
        <v>64</v>
      </c>
      <c r="B33" s="58" t="s">
        <v>109</v>
      </c>
      <c r="C33" s="59">
        <v>56.2</v>
      </c>
    </row>
    <row r="34" spans="1:3" x14ac:dyDescent="0.2">
      <c r="A34" s="57" t="s">
        <v>65</v>
      </c>
      <c r="B34" s="58" t="s">
        <v>110</v>
      </c>
      <c r="C34" s="59">
        <v>64.13</v>
      </c>
    </row>
    <row r="35" spans="1:3" x14ac:dyDescent="0.2">
      <c r="A35" s="57" t="s">
        <v>66</v>
      </c>
      <c r="B35" s="58" t="s">
        <v>108</v>
      </c>
      <c r="C35" s="59">
        <v>75.23</v>
      </c>
    </row>
    <row r="36" spans="1:3" x14ac:dyDescent="0.2">
      <c r="A36" s="57" t="s">
        <v>67</v>
      </c>
      <c r="B36" s="58" t="s">
        <v>109</v>
      </c>
      <c r="C36" s="59">
        <v>19.95</v>
      </c>
    </row>
    <row r="37" spans="1:3" x14ac:dyDescent="0.2">
      <c r="A37" s="57" t="s">
        <v>68</v>
      </c>
      <c r="B37" s="58" t="s">
        <v>110</v>
      </c>
      <c r="C37" s="59">
        <v>26.91</v>
      </c>
    </row>
    <row r="38" spans="1:3" x14ac:dyDescent="0.2">
      <c r="A38" s="57" t="s">
        <v>69</v>
      </c>
      <c r="B38" s="58" t="s">
        <v>108</v>
      </c>
      <c r="C38" s="59">
        <v>30.37</v>
      </c>
    </row>
    <row r="39" spans="1:3" x14ac:dyDescent="0.2">
      <c r="A39" s="57" t="s">
        <v>70</v>
      </c>
      <c r="B39" s="58" t="s">
        <v>109</v>
      </c>
      <c r="C39" s="59">
        <v>26.22</v>
      </c>
    </row>
    <row r="40" spans="1:3" x14ac:dyDescent="0.2">
      <c r="A40" s="57" t="s">
        <v>71</v>
      </c>
      <c r="B40" s="58" t="s">
        <v>110</v>
      </c>
      <c r="C40" s="59">
        <v>26.22</v>
      </c>
    </row>
    <row r="41" spans="1:3" x14ac:dyDescent="0.2">
      <c r="A41" s="57" t="s">
        <v>72</v>
      </c>
      <c r="B41" s="58" t="s">
        <v>108</v>
      </c>
      <c r="C41" s="59">
        <v>3.85</v>
      </c>
    </row>
    <row r="42" spans="1:3" x14ac:dyDescent="0.2">
      <c r="A42" s="57" t="s">
        <v>73</v>
      </c>
      <c r="B42" s="58" t="s">
        <v>109</v>
      </c>
      <c r="C42" s="59">
        <v>5.23</v>
      </c>
    </row>
    <row r="43" spans="1:3" x14ac:dyDescent="0.2">
      <c r="A43" s="57" t="s">
        <v>74</v>
      </c>
      <c r="B43" s="58" t="s">
        <v>110</v>
      </c>
      <c r="C43" s="59">
        <v>26.52</v>
      </c>
    </row>
    <row r="44" spans="1:3" x14ac:dyDescent="0.2">
      <c r="A44" s="57" t="s">
        <v>75</v>
      </c>
      <c r="B44" s="58" t="s">
        <v>108</v>
      </c>
      <c r="C44" s="59">
        <v>21.96</v>
      </c>
    </row>
    <row r="45" spans="1:3" x14ac:dyDescent="0.2">
      <c r="A45" s="57" t="s">
        <v>76</v>
      </c>
      <c r="B45" s="58" t="s">
        <v>109</v>
      </c>
      <c r="C45" s="59">
        <v>25.79</v>
      </c>
    </row>
    <row r="46" spans="1:3" x14ac:dyDescent="0.2">
      <c r="A46" s="57" t="s">
        <v>77</v>
      </c>
      <c r="B46" s="58" t="s">
        <v>110</v>
      </c>
      <c r="C46" s="59">
        <v>28.36</v>
      </c>
    </row>
    <row r="47" spans="1:3" x14ac:dyDescent="0.2">
      <c r="A47" s="57" t="s">
        <v>78</v>
      </c>
      <c r="B47" s="58" t="s">
        <v>108</v>
      </c>
      <c r="C47" s="59">
        <v>30.92</v>
      </c>
    </row>
    <row r="48" spans="1:3" x14ac:dyDescent="0.2">
      <c r="A48" s="57" t="s">
        <v>79</v>
      </c>
      <c r="B48" s="58" t="s">
        <v>109</v>
      </c>
      <c r="C48" s="59">
        <v>33.67</v>
      </c>
    </row>
    <row r="49" spans="1:3" x14ac:dyDescent="0.2">
      <c r="A49" s="57" t="s">
        <v>80</v>
      </c>
      <c r="B49" s="58" t="s">
        <v>110</v>
      </c>
      <c r="C49" s="59">
        <v>23.91</v>
      </c>
    </row>
    <row r="50" spans="1:3" x14ac:dyDescent="0.2">
      <c r="A50" s="57" t="s">
        <v>81</v>
      </c>
      <c r="B50" s="58" t="s">
        <v>108</v>
      </c>
      <c r="C50" s="59">
        <v>14.6</v>
      </c>
    </row>
    <row r="51" spans="1:3" x14ac:dyDescent="0.2">
      <c r="A51" s="57" t="s">
        <v>82</v>
      </c>
      <c r="B51" s="58" t="s">
        <v>109</v>
      </c>
      <c r="C51" s="59">
        <v>13.34</v>
      </c>
    </row>
    <row r="52" spans="1:3" x14ac:dyDescent="0.2">
      <c r="A52" s="57" t="s">
        <v>83</v>
      </c>
      <c r="B52" s="58" t="s">
        <v>110</v>
      </c>
      <c r="C52" s="59">
        <v>20.38</v>
      </c>
    </row>
    <row r="53" spans="1:3" x14ac:dyDescent="0.2">
      <c r="A53" s="57" t="s">
        <v>84</v>
      </c>
      <c r="B53" s="58" t="s">
        <v>108</v>
      </c>
      <c r="C53" s="59">
        <v>15.32</v>
      </c>
    </row>
    <row r="54" spans="1:3" x14ac:dyDescent="0.2">
      <c r="A54" s="57" t="s">
        <v>85</v>
      </c>
      <c r="B54" s="58" t="s">
        <v>109</v>
      </c>
      <c r="C54" s="59">
        <v>17.98</v>
      </c>
    </row>
    <row r="55" spans="1:3" x14ac:dyDescent="0.2">
      <c r="A55" s="57" t="s">
        <v>86</v>
      </c>
      <c r="B55" s="58" t="s">
        <v>110</v>
      </c>
      <c r="C55" s="59">
        <v>14.61</v>
      </c>
    </row>
    <row r="56" spans="1:3" x14ac:dyDescent="0.2">
      <c r="A56" s="57" t="s">
        <v>87</v>
      </c>
      <c r="B56" s="58" t="s">
        <v>108</v>
      </c>
      <c r="C56" s="59">
        <v>13.33</v>
      </c>
    </row>
    <row r="57" spans="1:3" x14ac:dyDescent="0.2">
      <c r="A57" s="57" t="s">
        <v>88</v>
      </c>
      <c r="B57" s="58" t="s">
        <v>109</v>
      </c>
      <c r="C57" s="59">
        <v>7.61</v>
      </c>
    </row>
    <row r="58" spans="1:3" x14ac:dyDescent="0.2">
      <c r="A58" s="57" t="s">
        <v>89</v>
      </c>
      <c r="B58" s="58" t="s">
        <v>110</v>
      </c>
      <c r="C58" s="59">
        <v>179.4</v>
      </c>
    </row>
    <row r="59" spans="1:3" x14ac:dyDescent="0.2">
      <c r="A59" s="57" t="s">
        <v>90</v>
      </c>
      <c r="B59" s="58" t="s">
        <v>108</v>
      </c>
      <c r="C59" s="59">
        <v>239.2</v>
      </c>
    </row>
    <row r="60" spans="1:3" x14ac:dyDescent="0.2">
      <c r="A60" s="57" t="s">
        <v>91</v>
      </c>
      <c r="B60" s="58" t="s">
        <v>109</v>
      </c>
      <c r="C60" s="59">
        <v>118.8</v>
      </c>
    </row>
    <row r="61" spans="1:3" x14ac:dyDescent="0.2">
      <c r="A61" s="57" t="s">
        <v>92</v>
      </c>
      <c r="B61" s="58" t="s">
        <v>110</v>
      </c>
      <c r="C61" s="59">
        <v>150.36000000000001</v>
      </c>
    </row>
    <row r="62" spans="1:3" x14ac:dyDescent="0.2">
      <c r="A62" s="57" t="s">
        <v>93</v>
      </c>
      <c r="B62" s="58" t="s">
        <v>108</v>
      </c>
      <c r="C62" s="59">
        <v>17.66</v>
      </c>
    </row>
    <row r="63" spans="1:3" x14ac:dyDescent="0.2">
      <c r="A63" s="57" t="s">
        <v>94</v>
      </c>
      <c r="B63" s="58" t="s">
        <v>109</v>
      </c>
      <c r="C63" s="59">
        <v>0</v>
      </c>
    </row>
    <row r="64" spans="1:3" x14ac:dyDescent="0.2">
      <c r="A64" s="57" t="s">
        <v>95</v>
      </c>
      <c r="B64" s="58" t="s">
        <v>110</v>
      </c>
      <c r="C64" s="59">
        <v>0</v>
      </c>
    </row>
    <row r="65" spans="1:3" x14ac:dyDescent="0.2">
      <c r="A65" s="57" t="s">
        <v>96</v>
      </c>
      <c r="B65" s="58" t="s">
        <v>108</v>
      </c>
      <c r="C65" s="59">
        <v>18.850000000000001</v>
      </c>
    </row>
    <row r="66" spans="1:3" x14ac:dyDescent="0.2">
      <c r="A66" s="57" t="s">
        <v>97</v>
      </c>
      <c r="B66" s="58" t="s">
        <v>109</v>
      </c>
      <c r="C66" s="59">
        <v>160</v>
      </c>
    </row>
    <row r="67" spans="1:3" x14ac:dyDescent="0.2">
      <c r="A67" s="57" t="s">
        <v>98</v>
      </c>
      <c r="B67" s="58" t="s">
        <v>110</v>
      </c>
      <c r="C67" s="59">
        <v>15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29"/>
  </sheetPr>
  <dimension ref="A1:F3"/>
  <sheetViews>
    <sheetView workbookViewId="0">
      <pane ySplit="1" topLeftCell="A2" activePane="bottomLeft" state="frozen"/>
      <selection pane="bottomLeft" activeCell="A4" sqref="A4"/>
    </sheetView>
  </sheetViews>
  <sheetFormatPr baseColWidth="10" defaultRowHeight="12.75" x14ac:dyDescent="0.2"/>
  <cols>
    <col min="1" max="1" width="29" style="7" customWidth="1"/>
    <col min="2" max="2" width="23.85546875" style="7" customWidth="1"/>
    <col min="3" max="3" width="26.28515625" style="7" bestFit="1" customWidth="1"/>
    <col min="4" max="4" width="21.28515625" style="7" customWidth="1"/>
    <col min="5" max="5" width="13.28515625" style="14" bestFit="1" customWidth="1"/>
    <col min="6" max="6" width="14.28515625" style="15" bestFit="1" customWidth="1"/>
    <col min="7" max="16384" width="11.42578125" style="7"/>
  </cols>
  <sheetData>
    <row r="1" spans="1:6" ht="20.100000000000001" customHeight="1" x14ac:dyDescent="0.2">
      <c r="A1" s="4" t="s">
        <v>6</v>
      </c>
      <c r="B1" s="4" t="s">
        <v>3</v>
      </c>
      <c r="C1" s="4" t="s">
        <v>4</v>
      </c>
      <c r="D1" s="4" t="s">
        <v>10</v>
      </c>
      <c r="E1" s="5" t="s">
        <v>1</v>
      </c>
      <c r="F1" s="6" t="s">
        <v>2</v>
      </c>
    </row>
    <row r="2" spans="1:6" s="12" customFormat="1" x14ac:dyDescent="0.2">
      <c r="A2" s="7" t="s">
        <v>5</v>
      </c>
      <c r="B2" s="8"/>
      <c r="C2" s="9" t="s">
        <v>0</v>
      </c>
      <c r="D2" s="9" t="s">
        <v>13</v>
      </c>
      <c r="E2" s="10"/>
      <c r="F2" s="11"/>
    </row>
    <row r="3" spans="1:6" x14ac:dyDescent="0.2">
      <c r="A3" s="12" t="s">
        <v>7</v>
      </c>
      <c r="B3" s="8" t="s">
        <v>8</v>
      </c>
      <c r="C3" s="8" t="s">
        <v>9</v>
      </c>
      <c r="D3" s="12" t="s">
        <v>11</v>
      </c>
      <c r="E3" s="10">
        <v>679601894</v>
      </c>
      <c r="F3" s="13" t="s">
        <v>12</v>
      </c>
    </row>
  </sheetData>
  <phoneticPr fontId="3" type="noConversion"/>
  <hyperlinks>
    <hyperlink ref="F3" r:id="rId1"/>
  </hyperlinks>
  <pageMargins left="0.78740157499999996" right="0.78740157499999996" top="0.984251969" bottom="0.984251969" header="0.4921259845" footer="0.4921259845"/>
  <pageSetup paperSize="9" orientation="portrait" horizontalDpi="0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41"/>
  </sheetPr>
  <dimension ref="A1:E1"/>
  <sheetViews>
    <sheetView workbookViewId="0">
      <pane ySplit="1" topLeftCell="A2" activePane="bottomLeft" state="frozen"/>
      <selection pane="bottomLeft" activeCell="B14" sqref="B14"/>
    </sheetView>
  </sheetViews>
  <sheetFormatPr baseColWidth="10" defaultColWidth="10.85546875" defaultRowHeight="12.75" x14ac:dyDescent="0.2"/>
  <cols>
    <col min="1" max="1" width="11.28515625" style="2" bestFit="1" customWidth="1"/>
    <col min="2" max="2" width="11.42578125" style="3" customWidth="1"/>
    <col min="3" max="3" width="20.7109375" style="2" customWidth="1"/>
    <col min="4" max="4" width="11.7109375" style="19" bestFit="1" customWidth="1"/>
    <col min="5" max="5" width="13.140625" style="19" bestFit="1" customWidth="1"/>
    <col min="6" max="16384" width="10.85546875" style="2"/>
  </cols>
  <sheetData>
    <row r="1" spans="1:5" ht="20.100000000000001" customHeight="1" thickTop="1" x14ac:dyDescent="0.2">
      <c r="A1" s="25" t="s">
        <v>16</v>
      </c>
      <c r="B1" s="26" t="s">
        <v>17</v>
      </c>
      <c r="C1" s="27" t="s">
        <v>18</v>
      </c>
      <c r="D1" s="28" t="s">
        <v>19</v>
      </c>
      <c r="E1" s="28" t="s">
        <v>20</v>
      </c>
    </row>
  </sheetData>
  <sortState ref="A2:E2">
    <sortCondition ref="B1"/>
  </sortState>
  <phoneticPr fontId="3" type="noConversion"/>
  <pageMargins left="0.78740157499999996" right="0.78740157499999996" top="0.984251969" bottom="0.984251969" header="0.4921259845" footer="0.4921259845"/>
  <pageSetup paperSize="9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0"/>
  </sheetPr>
  <dimension ref="A1:F6"/>
  <sheetViews>
    <sheetView workbookViewId="0">
      <pane ySplit="1" topLeftCell="A2" activePane="bottomLeft" state="frozen"/>
      <selection pane="bottomLeft" activeCell="C2" sqref="C2"/>
    </sheetView>
  </sheetViews>
  <sheetFormatPr baseColWidth="10" defaultRowHeight="12.75" x14ac:dyDescent="0.2"/>
  <cols>
    <col min="1" max="1" width="11.42578125" style="16"/>
    <col min="2" max="2" width="11.42578125" style="17"/>
    <col min="3" max="3" width="20.7109375" customWidth="1"/>
    <col min="4" max="5" width="11.42578125" style="18"/>
    <col min="6" max="6" width="15.42578125" bestFit="1" customWidth="1"/>
  </cols>
  <sheetData>
    <row r="1" spans="1:6" ht="20.100000000000001" customHeight="1" x14ac:dyDescent="0.2">
      <c r="A1" s="21" t="s">
        <v>16</v>
      </c>
      <c r="B1" s="22" t="s">
        <v>17</v>
      </c>
      <c r="C1" s="23" t="s">
        <v>18</v>
      </c>
      <c r="D1" s="24" t="s">
        <v>19</v>
      </c>
      <c r="E1" s="24" t="s">
        <v>20</v>
      </c>
      <c r="F1" s="23" t="s">
        <v>21</v>
      </c>
    </row>
    <row r="2" spans="1:6" x14ac:dyDescent="0.2">
      <c r="B2" s="29">
        <v>0</v>
      </c>
    </row>
    <row r="3" spans="1:6" x14ac:dyDescent="0.2">
      <c r="B3" s="29"/>
    </row>
    <row r="4" spans="1:6" x14ac:dyDescent="0.2">
      <c r="B4" s="29"/>
    </row>
    <row r="5" spans="1:6" x14ac:dyDescent="0.2">
      <c r="B5" s="29"/>
    </row>
    <row r="6" spans="1:6" x14ac:dyDescent="0.2">
      <c r="B6" s="29"/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6"/>
  <sheetViews>
    <sheetView workbookViewId="0">
      <selection activeCell="A6" sqref="A6"/>
    </sheetView>
  </sheetViews>
  <sheetFormatPr baseColWidth="10" defaultRowHeight="12.75" x14ac:dyDescent="0.2"/>
  <cols>
    <col min="1" max="1" width="13" bestFit="1" customWidth="1"/>
  </cols>
  <sheetData>
    <row r="2" spans="1:1" x14ac:dyDescent="0.2">
      <c r="A2" s="91" t="s">
        <v>103</v>
      </c>
    </row>
    <row r="3" spans="1:1" ht="15" x14ac:dyDescent="0.2">
      <c r="A3" s="90" t="s">
        <v>101</v>
      </c>
    </row>
    <row r="4" spans="1:1" ht="15" x14ac:dyDescent="0.2">
      <c r="A4" s="90" t="s">
        <v>102</v>
      </c>
    </row>
    <row r="5" spans="1:1" x14ac:dyDescent="0.2">
      <c r="A5" s="91" t="s">
        <v>105</v>
      </c>
    </row>
    <row r="6" spans="1:1" x14ac:dyDescent="0.2">
      <c r="A6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MODELE</vt:lpstr>
      <vt:lpstr>Designation</vt:lpstr>
      <vt:lpstr>Client</vt:lpstr>
      <vt:lpstr>RecapDevis</vt:lpstr>
      <vt:lpstr>RecapFacture</vt:lpstr>
      <vt:lpstr>Configuration</vt:lpstr>
      <vt:lpstr>MODELE!Zone_d_impression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Nad-Dan</dc:creator>
  <dc:description>naddan_6154@yahoo.fr</dc:description>
  <cp:lastModifiedBy>SP.PLATRERIE</cp:lastModifiedBy>
  <cp:lastPrinted>2014-09-15T17:18:18Z</cp:lastPrinted>
  <dcterms:created xsi:type="dcterms:W3CDTF">2008-03-10T10:02:57Z</dcterms:created>
  <dcterms:modified xsi:type="dcterms:W3CDTF">2014-09-15T20:01:33Z</dcterms:modified>
</cp:coreProperties>
</file>