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P.PLATRERIE\Desktop\"/>
    </mc:Choice>
  </mc:AlternateContent>
  <bookViews>
    <workbookView xWindow="3840" yWindow="0" windowWidth="18240" windowHeight="10620"/>
  </bookViews>
  <sheets>
    <sheet name="Feuil1" sheetId="1" r:id="rId1"/>
    <sheet name="Feuil2" sheetId="2" r:id="rId2"/>
    <sheet name="Feuil3" sheetId="3" r:id="rId3"/>
  </sheets>
  <calcPr calcId="152511"/>
</workbook>
</file>

<file path=xl/calcChain.xml><?xml version="1.0" encoding="utf-8"?>
<calcChain xmlns="http://schemas.openxmlformats.org/spreadsheetml/2006/main">
  <c r="J2" i="1" l="1"/>
  <c r="J3" i="1"/>
  <c r="J4" i="1"/>
  <c r="J5" i="1"/>
  <c r="J6" i="1"/>
  <c r="J7" i="1"/>
  <c r="J8" i="1"/>
  <c r="J9" i="1"/>
  <c r="J10" i="1"/>
  <c r="J1" i="1"/>
  <c r="J27" i="1"/>
  <c r="J28" i="1"/>
  <c r="J29" i="1"/>
  <c r="J30" i="1"/>
  <c r="J31" i="1"/>
  <c r="J32" i="1"/>
  <c r="J33" i="1"/>
  <c r="J34" i="1"/>
  <c r="J35" i="1"/>
  <c r="J36" i="1"/>
  <c r="J37" i="1"/>
  <c r="J38" i="1"/>
  <c r="J39" i="1"/>
  <c r="J40" i="1"/>
  <c r="J41" i="1"/>
  <c r="J42" i="1"/>
  <c r="J43" i="1"/>
  <c r="J44" i="1"/>
  <c r="J45" i="1"/>
  <c r="J46" i="1"/>
  <c r="J47" i="1"/>
  <c r="J48" i="1"/>
  <c r="J49" i="1"/>
  <c r="J50" i="1"/>
  <c r="J51" i="1"/>
  <c r="J52" i="1"/>
  <c r="J53" i="1"/>
  <c r="J54" i="1"/>
  <c r="J55" i="1"/>
  <c r="J56" i="1"/>
  <c r="J57" i="1"/>
  <c r="J58" i="1"/>
  <c r="J59" i="1"/>
  <c r="J60" i="1"/>
  <c r="J61" i="1"/>
  <c r="J62" i="1"/>
  <c r="J63" i="1"/>
  <c r="J64" i="1"/>
  <c r="J65" i="1"/>
  <c r="J66" i="1"/>
  <c r="J67" i="1"/>
  <c r="J68" i="1"/>
  <c r="J69" i="1"/>
  <c r="J70" i="1"/>
  <c r="J71" i="1"/>
  <c r="J72" i="1"/>
  <c r="J73" i="1"/>
  <c r="J74" i="1"/>
  <c r="J75" i="1"/>
  <c r="J76" i="1"/>
  <c r="J77" i="1"/>
  <c r="J78" i="1"/>
  <c r="J79" i="1"/>
  <c r="J80" i="1"/>
  <c r="J81" i="1"/>
  <c r="J82" i="1"/>
  <c r="J83" i="1"/>
</calcChain>
</file>

<file path=xl/sharedStrings.xml><?xml version="1.0" encoding="utf-8"?>
<sst xmlns="http://schemas.openxmlformats.org/spreadsheetml/2006/main" count="145" uniqueCount="83">
  <si>
    <t>Adhésif Vario KB 1 60 rouleau de 40m</t>
  </si>
  <si>
    <t>Mastic Vario DS cartouche de 310ml</t>
  </si>
  <si>
    <t>Membrane Vario Duplex 40x1,5m</t>
  </si>
  <si>
    <t>Adhésif Vario Multitape largeur 60mm rouleau de 35m</t>
  </si>
  <si>
    <t>Fixation acrylique DELTAPRO cartouche de 310ml</t>
  </si>
  <si>
    <t>Carreau de plâtre Caroplâtre plein 66x50x5cm (3 carreaux par m2) R=0,14 m².k/w</t>
  </si>
  <si>
    <t>Carreau de plâtre Caroplâtre plein 66x50x7cm (3 carreaux par m²)</t>
  </si>
  <si>
    <t>Carreau de plâtre Caroplâtre plein 66x50x10cm (3 carreaux par m2) R=0,28 m².k/w</t>
  </si>
  <si>
    <t>Carreau de plâtre Caroplâtre plein hydro 66x50x7cm (3 carreaux par m2) R=0,2 m².k/w</t>
  </si>
  <si>
    <t>Carreau de plâtre Caroplâtre plein hydro 66x50x10cm (3 carreaux par m2) R=0,2 m².k/w</t>
  </si>
  <si>
    <t>Mortier adhésif Mass1 S201 sac de 25kg</t>
  </si>
  <si>
    <t>Colle Placol 2 heures sac de 25kg</t>
  </si>
  <si>
    <t>Raccord 18/45 boîte de 50 pièces</t>
  </si>
  <si>
    <t>Cavalier pivot pour fourrure 18/45 boîte de 100 pièces</t>
  </si>
  <si>
    <t>Appui Optima 2 75 boîte de 50</t>
  </si>
  <si>
    <t>Appui Optima 2 100 boîte de 50</t>
  </si>
  <si>
    <t>Appui Optima 2 120 boîte de 50</t>
  </si>
  <si>
    <t>Eclisse Optima 30</t>
  </si>
  <si>
    <t>Cheville métallique à frapper EA II M 6 boîte de 100</t>
  </si>
  <si>
    <t>Laine de roche Jetrock 005 sac de 20kg ACERMI 01/D/15/665</t>
  </si>
  <si>
    <t>Laine de verre Par Confort revêtu voile polyester 70mm 10x0,6m R=1,75 m².k/w ACERMI N 06/018/438</t>
  </si>
  <si>
    <t>Laine de verre revêtue kraft GR 32 roulé 100 2,7x1,2m R=3,15 m².k/w ACERMI N 02/018/100</t>
  </si>
  <si>
    <t>Laine de verre revêtue kraft Monospace 35 _85 5,4x1,2m R=2,4 m².k/w ACERMI N 05/018/408</t>
  </si>
  <si>
    <t>Laine de verre revêtue kraft IBR Revêtu Kraft 200 4,5x1,2m R=5,0 m².k/w ACERMI N 02/018/052</t>
  </si>
  <si>
    <t>Laine de verre revêtue kraft GR 32 roulé épaisseur 120mm 2,7x1,2m R=3,75 m².k/w ACERMI N 02/018/100</t>
  </si>
  <si>
    <t>Laine de verre revêtue kraft IBR Revêtu Kraft 300 2,6x1,2m R=7,5 m².k/w ACERMI N 02/018/052</t>
  </si>
  <si>
    <t>Laine de verre revêtue kraft IBR Revêtu Kraft 240 3,5x1,2m R=6 m².k/w ACERMI N 02/018/052</t>
  </si>
  <si>
    <t>Bande armée PLACO 50 rouleau de 30m</t>
  </si>
  <si>
    <t>Cornière d'angle métal 2,5m</t>
  </si>
  <si>
    <t>Enduit à joint prise normal PN24 S211 sac de 25kg</t>
  </si>
  <si>
    <t>Enduit Placojoint PR 2 sac de 25kg</t>
  </si>
  <si>
    <t>Bande à joint pour plaques de plâtre microperforée et prépliée DELTAPRO rouleau de 150m</t>
  </si>
  <si>
    <t>Enduit Placojoint PR 4 sac de 25kg</t>
  </si>
  <si>
    <t>Rail Placo Stil R 48 3m</t>
  </si>
  <si>
    <t>Cornière Stil CR2 3m</t>
  </si>
  <si>
    <t>Fourrure Placo Stil F 530 5,3m</t>
  </si>
  <si>
    <t>Rail Placo Stil R 36 3m</t>
  </si>
  <si>
    <t>Montant Placo Stil M 36 2,59m</t>
  </si>
  <si>
    <t>Montant Placo Stil M 48 2,49m</t>
  </si>
  <si>
    <t>Montant Placo Stil M 48 2,59m</t>
  </si>
  <si>
    <t>Montant Placo Stil M 48 2,99m</t>
  </si>
  <si>
    <t>Montant Placo Stil M 70 2,59m</t>
  </si>
  <si>
    <t>Lisse Clip'Optima 2,35m</t>
  </si>
  <si>
    <t>Rail Placo Stil R 70 3m</t>
  </si>
  <si>
    <t>Fourrure Optima 240</t>
  </si>
  <si>
    <t>Tige filetée acier zinguée _6x1m rouge</t>
  </si>
  <si>
    <t>Attache Oméga boîte de 100</t>
  </si>
  <si>
    <t>Suspente Intégra Fermette boîte de 50</t>
  </si>
  <si>
    <t>Rondelle plate moyenne acier zingué 6mm boîte de 280</t>
  </si>
  <si>
    <t>Suspente super longue 400mm 18/45 boîte de 50</t>
  </si>
  <si>
    <t>Suspente super longue 310mm boîte de 50</t>
  </si>
  <si>
    <t>Suspente super longue 240mm boîte de 50 pièces</t>
  </si>
  <si>
    <t>Suspente Intégra 2 16 - 20 boîte de 50</t>
  </si>
  <si>
    <t>Suspente longue 45NT 18/45 longueur 170mm boîte de 100</t>
  </si>
  <si>
    <t>Suspente Maxi Stil F 530 boîte de 100 H85400000</t>
  </si>
  <si>
    <t>Suspente Longue Stil F 530 boîte de 100 E01500100</t>
  </si>
  <si>
    <t>Suspente Intégra 2 12-16 boîte de 50</t>
  </si>
  <si>
    <t>Vis tête trompette pointe clou 25x3,5 NOVIPro boîte de 1000</t>
  </si>
  <si>
    <t>Vis tête trompette pointe clou 35x3,5 NOVIPro boîte de 1000</t>
  </si>
  <si>
    <t>Vis tête trompette pointe clou 45x3,5 NOVIPro boîte de 1000</t>
  </si>
  <si>
    <t>Vis tête trompette pointe clou _25mm boîte de 1500 E60261500</t>
  </si>
  <si>
    <t>Pointe tête clou 35x2,3 carton de 5kg réf. H81400035</t>
  </si>
  <si>
    <t>Ecrou 6 pans zinc diamètre 6 boîte de 100</t>
  </si>
  <si>
    <t>Vis tête trompette pointe clou _45mm boîte de 1500 E60461500</t>
  </si>
  <si>
    <t>Vis tête trompette pointe clou _35mm boîte de 1500</t>
  </si>
  <si>
    <t>Plaque de plâtre BA13 Placoplatre 2,50x1,2m R=0,04 m².k/w</t>
  </si>
  <si>
    <t>Plaque de plâtre BA13 Placoplatre 2,60x1,2m R=0,04 m².k/w</t>
  </si>
  <si>
    <t>Plaque de plâtre BA13 Placoplatre 3,00x1,2m R=0,04 m².k/w</t>
  </si>
  <si>
    <t>Plaque de plâtre BA13 Placomarine 2,5x1,2m R=0,04 m².k/w</t>
  </si>
  <si>
    <t>Plaque de plâtre BA13 Placomarine 2,6x1,2m R=0,04 m².k/w</t>
  </si>
  <si>
    <t>Plaque de plâtre BA13 Placomarine 2,8x1,2m</t>
  </si>
  <si>
    <t>Plaque de plâtre BA13 Placomarine 3,0x1,2m R=0,04 m².k/w</t>
  </si>
  <si>
    <t>Plaque de plâtre BA13 Placoflam M1 2,5x1,2m R=0,04 m².k/w</t>
  </si>
  <si>
    <t>Plaque acoustique BA13 Phonique 2,5x1,2m</t>
  </si>
  <si>
    <t>Plaque acoustique BA13 Phonique 2,6x1,2m R=0,04 m².k/w</t>
  </si>
  <si>
    <t>Plaque de plâtre BA13 PREGYPLAC déco 2,5x1,2m R=0,04 m².k/w</t>
  </si>
  <si>
    <t>Trappe de visite BBC (basse consommation) 490x590mm avec rehausse 300mm</t>
  </si>
  <si>
    <t>Colle à carreaux plâtre DELTAPRO sac de 25kg</t>
  </si>
  <si>
    <t>Carreau de plâtre Caroplâtre plein hydro 66x50x5cm (3 carreaux par m2) R=0,14 m².k/w</t>
  </si>
  <si>
    <t>Trappe de visite cadre alu et plaque hydro 500x500mm</t>
  </si>
  <si>
    <t>Suspente Intégra 2 20-24 boîte de 50</t>
  </si>
  <si>
    <t>Montant Placo Stil M 70 2,99m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</si>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</sst>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/>
  </cellStyleXfs>
  <cellXfs count="6">
    <xf numFmtId="0" fontId="0" fillId="0" borderId="0" xfId="0"/>
    <xf numFmtId="1" fontId="1" fillId="0" borderId="0" xfId="1" applyNumberFormat="1"/>
    <xf numFmtId="0" fontId="1" fillId="0" borderId="0" xfId="1" applyAlignment="1">
      <alignment horizontal="center" vertical="center"/>
    </xf>
    <xf numFmtId="0" fontId="1" fillId="0" borderId="0" xfId="1" applyBorder="1" applyAlignment="1">
      <alignment horizontal="center" vertical="center"/>
    </xf>
    <xf numFmtId="0" fontId="1" fillId="0" borderId="0" xfId="1" applyBorder="1"/>
    <xf numFmtId="1" fontId="1" fillId="0" borderId="0" xfId="1" applyNumberFormat="1" applyBorder="1"/>
  </cellXfs>
  <cellStyles count="2">
    <cellStyle name="Normal" xfId="0" builtinId="0"/>
    <cellStyle name="Normal 5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642938</xdr:colOff>
      <xdr:row>4</xdr:row>
      <xdr:rowOff>47625</xdr:rowOff>
    </xdr:from>
    <xdr:to>
      <xdr:col>25</xdr:col>
      <xdr:colOff>559594</xdr:colOff>
      <xdr:row>21</xdr:row>
      <xdr:rowOff>119063</xdr:rowOff>
    </xdr:to>
    <xdr:sp macro="" textlink="">
      <xdr:nvSpPr>
        <xdr:cNvPr id="2" name="Rectangle 1"/>
        <xdr:cNvSpPr/>
      </xdr:nvSpPr>
      <xdr:spPr>
        <a:xfrm>
          <a:off x="6024563" y="809625"/>
          <a:ext cx="7536656" cy="3309938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800"/>
            <a:t>l'idee</a:t>
          </a:r>
        </a:p>
        <a:p>
          <a:pPr algn="l"/>
          <a:r>
            <a:rPr lang="fr-FR" sz="1800"/>
            <a:t>est</a:t>
          </a:r>
          <a:r>
            <a:rPr lang="fr-FR" sz="1800" baseline="0"/>
            <a:t> la suivante:</a:t>
          </a:r>
        </a:p>
        <a:p>
          <a:pPr algn="l"/>
          <a:r>
            <a:rPr lang="fr-FR" sz="1800" baseline="0"/>
            <a:t>en colonne "I" des références</a:t>
          </a:r>
        </a:p>
        <a:p>
          <a:pPr algn="l"/>
          <a:r>
            <a:rPr lang="fr-FR" sz="1800" baseline="0"/>
            <a:t>en colonne "K" des quantité que je rentre manuellement</a:t>
          </a:r>
        </a:p>
        <a:p>
          <a:pPr algn="l"/>
          <a:r>
            <a:rPr lang="fr-FR" sz="1800" baseline="0"/>
            <a:t>en colonne "L" base de calcule</a:t>
          </a:r>
        </a:p>
        <a:p>
          <a:pPr algn="l"/>
          <a:r>
            <a:rPr lang="fr-FR" sz="1800" baseline="0"/>
            <a:t>en colonne "O" ref</a:t>
          </a:r>
        </a:p>
        <a:p>
          <a:pPr algn="l"/>
          <a:endParaRPr lang="fr-FR" sz="1800" baseline="0"/>
        </a:p>
        <a:p>
          <a:pPr algn="l"/>
          <a:r>
            <a:rPr lang="fr-FR" sz="1800" baseline="0"/>
            <a:t>l'ordre des references peut change</a:t>
          </a:r>
        </a:p>
        <a:p>
          <a:pPr algn="l"/>
          <a:endParaRPr lang="fr-FR" sz="1800" baseline="0"/>
        </a:p>
        <a:p>
          <a:pPr algn="l"/>
          <a:r>
            <a:rPr lang="fr-FR" sz="1800" baseline="0"/>
            <a:t>si la référence (I1)= ref (colonne "O") alors "K1" est arrondi selon (colonne "L")</a:t>
          </a:r>
          <a:endParaRPr lang="fr-FR" sz="18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T83"/>
  <sheetViews>
    <sheetView tabSelected="1" topLeftCell="I1" zoomScale="80" zoomScaleNormal="80" workbookViewId="0">
      <selection activeCell="Q29" sqref="Q29"/>
    </sheetView>
  </sheetViews>
  <sheetFormatPr baseColWidth="10" defaultRowHeight="15" x14ac:dyDescent="0.25"/>
  <cols>
    <col min="1" max="1" width="0.7109375" customWidth="1"/>
    <col min="2" max="8" width="11.42578125" hidden="1" customWidth="1"/>
  </cols>
  <sheetData>
    <row r="1" spans="9:15" x14ac:dyDescent="0.25">
      <c r="I1" s="1">
        <v>1499947</v>
      </c>
      <c r="J1" s="2">
        <f>ROUNDUP(K1/LOOKUP(I1,$O$1:$O$82,$L$1:$L$82),0.1)</f>
        <v>1</v>
      </c>
      <c r="K1" s="2">
        <v>45</v>
      </c>
      <c r="L1">
        <v>40</v>
      </c>
      <c r="M1" s="3"/>
      <c r="N1" s="4" t="s">
        <v>0</v>
      </c>
      <c r="O1" s="4">
        <v>1499947</v>
      </c>
    </row>
    <row r="2" spans="9:15" x14ac:dyDescent="0.25">
      <c r="I2" s="1">
        <v>1499959</v>
      </c>
      <c r="J2" s="2">
        <f t="shared" ref="J2:J26" si="0">ROUNDUP(K2/LOOKUP(I2,$O$1:$O$82,$L$1:$L$82),0.1)</f>
        <v>4</v>
      </c>
      <c r="K2" s="2">
        <v>312</v>
      </c>
      <c r="L2">
        <v>310</v>
      </c>
      <c r="M2" s="3"/>
      <c r="N2" s="4" t="s">
        <v>1</v>
      </c>
      <c r="O2" s="5">
        <v>1499959</v>
      </c>
    </row>
    <row r="3" spans="9:15" x14ac:dyDescent="0.25">
      <c r="I3" s="1">
        <v>1614261</v>
      </c>
      <c r="J3" s="2">
        <f t="shared" si="0"/>
        <v>1</v>
      </c>
      <c r="K3" s="2">
        <v>61</v>
      </c>
      <c r="L3">
        <v>60</v>
      </c>
      <c r="M3" s="3"/>
      <c r="N3" s="4" t="s">
        <v>2</v>
      </c>
      <c r="O3" s="4">
        <v>1614261</v>
      </c>
    </row>
    <row r="4" spans="9:15" x14ac:dyDescent="0.25">
      <c r="I4" s="1">
        <v>1632127</v>
      </c>
      <c r="J4" s="2">
        <f t="shared" si="0"/>
        <v>1</v>
      </c>
      <c r="K4" s="2">
        <v>35</v>
      </c>
      <c r="L4">
        <v>35</v>
      </c>
      <c r="M4" s="3"/>
      <c r="N4" s="4" t="s">
        <v>3</v>
      </c>
      <c r="O4" s="4">
        <v>1632127</v>
      </c>
    </row>
    <row r="5" spans="9:15" x14ac:dyDescent="0.25">
      <c r="I5" s="1">
        <v>3456765</v>
      </c>
      <c r="J5" s="2">
        <f t="shared" si="0"/>
        <v>1</v>
      </c>
      <c r="K5" s="2">
        <v>4</v>
      </c>
      <c r="L5">
        <v>3</v>
      </c>
      <c r="M5" s="3"/>
      <c r="N5" s="4" t="s">
        <v>4</v>
      </c>
      <c r="O5" s="4">
        <v>3456765</v>
      </c>
    </row>
    <row r="6" spans="9:15" x14ac:dyDescent="0.25">
      <c r="I6" s="1">
        <v>1302690</v>
      </c>
      <c r="J6" s="2">
        <f t="shared" si="0"/>
        <v>4</v>
      </c>
      <c r="K6" s="2">
        <v>4</v>
      </c>
      <c r="L6">
        <v>3</v>
      </c>
      <c r="M6" s="3"/>
      <c r="N6" s="4" t="s">
        <v>5</v>
      </c>
      <c r="O6" s="4">
        <v>1302690</v>
      </c>
    </row>
    <row r="7" spans="9:15" x14ac:dyDescent="0.25">
      <c r="I7" s="1">
        <v>1302691</v>
      </c>
      <c r="J7" s="2">
        <f t="shared" si="0"/>
        <v>4</v>
      </c>
      <c r="K7" s="2">
        <v>4</v>
      </c>
      <c r="L7">
        <v>3</v>
      </c>
      <c r="M7" s="3"/>
      <c r="N7" s="4" t="s">
        <v>6</v>
      </c>
      <c r="O7" s="4">
        <v>1302691</v>
      </c>
    </row>
    <row r="8" spans="9:15" x14ac:dyDescent="0.25">
      <c r="I8" s="1">
        <v>1302692</v>
      </c>
      <c r="J8" s="2">
        <f t="shared" si="0"/>
        <v>4</v>
      </c>
      <c r="K8" s="2">
        <v>4</v>
      </c>
      <c r="L8">
        <v>3</v>
      </c>
      <c r="M8" s="3"/>
      <c r="N8" s="4" t="s">
        <v>7</v>
      </c>
      <c r="O8" s="4">
        <v>1302692</v>
      </c>
    </row>
    <row r="9" spans="9:15" x14ac:dyDescent="0.25">
      <c r="I9" s="1">
        <v>1302694</v>
      </c>
      <c r="J9" s="2">
        <f t="shared" si="0"/>
        <v>4</v>
      </c>
      <c r="K9" s="2">
        <v>4</v>
      </c>
      <c r="L9">
        <v>3</v>
      </c>
      <c r="M9" s="3"/>
      <c r="N9" s="4" t="s">
        <v>8</v>
      </c>
      <c r="O9" s="4">
        <v>1302694</v>
      </c>
    </row>
    <row r="10" spans="9:15" x14ac:dyDescent="0.25">
      <c r="I10" s="1">
        <v>1304721</v>
      </c>
      <c r="J10" s="2">
        <f t="shared" si="0"/>
        <v>4</v>
      </c>
      <c r="K10" s="2">
        <v>4</v>
      </c>
      <c r="L10">
        <v>3</v>
      </c>
      <c r="M10" s="3"/>
      <c r="N10" s="4" t="s">
        <v>9</v>
      </c>
      <c r="O10" s="4">
        <v>1304721</v>
      </c>
    </row>
    <row r="11" spans="9:15" x14ac:dyDescent="0.25">
      <c r="I11" s="1">
        <v>1172657</v>
      </c>
      <c r="J11" s="2"/>
      <c r="K11" s="2">
        <v>26</v>
      </c>
      <c r="L11">
        <v>25</v>
      </c>
      <c r="M11" s="3"/>
      <c r="N11" s="4" t="s">
        <v>10</v>
      </c>
      <c r="O11" s="4">
        <v>1172657</v>
      </c>
    </row>
    <row r="12" spans="9:15" x14ac:dyDescent="0.25">
      <c r="I12" s="1">
        <v>1178637</v>
      </c>
      <c r="J12" s="2"/>
      <c r="K12" s="2">
        <v>26</v>
      </c>
      <c r="L12">
        <v>25</v>
      </c>
      <c r="M12" s="3"/>
      <c r="N12" s="4" t="s">
        <v>11</v>
      </c>
      <c r="O12" s="4">
        <v>1178637</v>
      </c>
    </row>
    <row r="13" spans="9:15" x14ac:dyDescent="0.25">
      <c r="I13" s="1">
        <v>1228747</v>
      </c>
      <c r="J13" s="2"/>
      <c r="K13" s="2">
        <v>55</v>
      </c>
      <c r="L13">
        <v>50</v>
      </c>
      <c r="M13" s="3"/>
      <c r="N13" s="4" t="s">
        <v>12</v>
      </c>
      <c r="O13" s="4">
        <v>1228747</v>
      </c>
    </row>
    <row r="14" spans="9:15" x14ac:dyDescent="0.25">
      <c r="I14" s="1">
        <v>1383413</v>
      </c>
      <c r="J14" s="2"/>
      <c r="K14" s="2">
        <v>102</v>
      </c>
      <c r="L14">
        <v>100</v>
      </c>
      <c r="M14" s="3"/>
      <c r="N14" s="4" t="s">
        <v>13</v>
      </c>
      <c r="O14" s="4">
        <v>1383413</v>
      </c>
    </row>
    <row r="15" spans="9:15" x14ac:dyDescent="0.25">
      <c r="I15" s="1">
        <v>1647384</v>
      </c>
      <c r="J15" s="2"/>
      <c r="K15" s="2">
        <v>55</v>
      </c>
      <c r="L15">
        <v>50</v>
      </c>
      <c r="M15" s="3"/>
      <c r="N15" s="4" t="s">
        <v>14</v>
      </c>
      <c r="O15" s="4">
        <v>1647384</v>
      </c>
    </row>
    <row r="16" spans="9:15" x14ac:dyDescent="0.25">
      <c r="I16" s="1">
        <v>1647387</v>
      </c>
      <c r="J16" s="2"/>
      <c r="K16" s="2">
        <v>55</v>
      </c>
      <c r="L16">
        <v>50</v>
      </c>
      <c r="M16" s="3"/>
      <c r="N16" s="4" t="s">
        <v>15</v>
      </c>
      <c r="O16" s="4">
        <v>1647387</v>
      </c>
    </row>
    <row r="17" spans="9:15" x14ac:dyDescent="0.25">
      <c r="I17" s="1">
        <v>3175470</v>
      </c>
      <c r="J17" s="2"/>
      <c r="K17" s="2">
        <v>52</v>
      </c>
      <c r="L17">
        <v>50</v>
      </c>
      <c r="M17" s="3"/>
      <c r="N17" s="4" t="s">
        <v>16</v>
      </c>
      <c r="O17" s="4">
        <v>3175470</v>
      </c>
    </row>
    <row r="18" spans="9:15" x14ac:dyDescent="0.25">
      <c r="I18" s="1">
        <v>1404425</v>
      </c>
      <c r="J18" s="2"/>
      <c r="K18" s="2">
        <v>55</v>
      </c>
      <c r="L18">
        <v>30</v>
      </c>
      <c r="M18" s="3"/>
      <c r="N18" s="4" t="s">
        <v>17</v>
      </c>
      <c r="O18" s="4">
        <v>1404425</v>
      </c>
    </row>
    <row r="19" spans="9:15" x14ac:dyDescent="0.25">
      <c r="I19" s="1">
        <v>1993205</v>
      </c>
      <c r="J19" s="2"/>
      <c r="K19" s="2">
        <v>100</v>
      </c>
      <c r="L19">
        <v>100</v>
      </c>
      <c r="M19" s="3"/>
      <c r="N19" s="4" t="s">
        <v>18</v>
      </c>
      <c r="O19" s="4">
        <v>1993205</v>
      </c>
    </row>
    <row r="20" spans="9:15" x14ac:dyDescent="0.25">
      <c r="I20" s="1">
        <v>1385510</v>
      </c>
      <c r="J20" s="2"/>
      <c r="K20" s="2" t="s">
        <v>82</v>
      </c>
      <c r="L20">
        <v>20</v>
      </c>
      <c r="M20" s="3"/>
      <c r="N20" s="4" t="s">
        <v>19</v>
      </c>
      <c r="O20" s="4">
        <v>1385510</v>
      </c>
    </row>
    <row r="21" spans="9:15" x14ac:dyDescent="0.25">
      <c r="I21" s="1">
        <v>1427503</v>
      </c>
      <c r="J21" s="2"/>
      <c r="K21" s="2" t="s">
        <v>82</v>
      </c>
      <c r="L21">
        <v>6</v>
      </c>
      <c r="M21" s="3"/>
      <c r="N21" s="4" t="s">
        <v>20</v>
      </c>
      <c r="O21" s="4">
        <v>1427503</v>
      </c>
    </row>
    <row r="22" spans="9:15" x14ac:dyDescent="0.25">
      <c r="I22" s="1">
        <v>1670246</v>
      </c>
      <c r="J22" s="2"/>
      <c r="K22" s="2" t="s">
        <v>82</v>
      </c>
      <c r="L22">
        <v>3.24</v>
      </c>
      <c r="M22" s="3"/>
      <c r="N22" s="4" t="s">
        <v>21</v>
      </c>
      <c r="O22" s="4">
        <v>1670246</v>
      </c>
    </row>
    <row r="23" spans="9:15" x14ac:dyDescent="0.25">
      <c r="I23" s="1">
        <v>1704338</v>
      </c>
      <c r="J23" s="2"/>
      <c r="K23" s="2" t="s">
        <v>82</v>
      </c>
      <c r="L23">
        <v>6.48</v>
      </c>
      <c r="M23" s="3"/>
      <c r="N23" s="4" t="s">
        <v>22</v>
      </c>
      <c r="O23" s="4">
        <v>1704338</v>
      </c>
    </row>
    <row r="24" spans="9:15" x14ac:dyDescent="0.25">
      <c r="I24" s="1">
        <v>1942859</v>
      </c>
      <c r="J24" s="2"/>
      <c r="K24" s="2" t="s">
        <v>82</v>
      </c>
      <c r="L24">
        <v>5.4</v>
      </c>
      <c r="M24" s="3"/>
      <c r="N24" s="4" t="s">
        <v>23</v>
      </c>
      <c r="O24" s="4">
        <v>1942859</v>
      </c>
    </row>
    <row r="25" spans="9:15" x14ac:dyDescent="0.25">
      <c r="I25" s="1">
        <v>3001541</v>
      </c>
      <c r="J25" s="2"/>
      <c r="K25" s="2" t="s">
        <v>82</v>
      </c>
      <c r="L25">
        <v>3.24</v>
      </c>
      <c r="M25" s="3"/>
      <c r="N25" s="4" t="s">
        <v>24</v>
      </c>
      <c r="O25" s="4">
        <v>3001541</v>
      </c>
    </row>
    <row r="26" spans="9:15" x14ac:dyDescent="0.25">
      <c r="I26" s="1">
        <v>3147602</v>
      </c>
      <c r="J26" s="2"/>
      <c r="K26" s="2" t="s">
        <v>82</v>
      </c>
      <c r="L26">
        <v>3.12</v>
      </c>
      <c r="M26" s="3"/>
      <c r="N26" s="4" t="s">
        <v>25</v>
      </c>
      <c r="O26" s="4">
        <v>3147602</v>
      </c>
    </row>
    <row r="27" spans="9:15" x14ac:dyDescent="0.25">
      <c r="I27" s="1">
        <v>3175475</v>
      </c>
      <c r="J27" s="2" t="str">
        <f>IFERROR(ROUNDUP(K27/LOOKUP(I27,$O$1:$O$102:$L$1:$L$102),0.1),"")</f>
        <v/>
      </c>
      <c r="K27" s="2" t="s">
        <v>82</v>
      </c>
      <c r="L27">
        <v>4.2</v>
      </c>
      <c r="M27" s="3"/>
      <c r="N27" s="4" t="s">
        <v>26</v>
      </c>
      <c r="O27" s="4">
        <v>3175475</v>
      </c>
    </row>
    <row r="28" spans="9:15" x14ac:dyDescent="0.25">
      <c r="I28" s="1">
        <v>1175762</v>
      </c>
      <c r="J28" s="2" t="str">
        <f>IFERROR(ROUNDUP(K28/LOOKUP(I28,$O$1:$O$102:$L$1:$L$102),0.1),"")</f>
        <v/>
      </c>
      <c r="K28" s="2" t="s">
        <v>82</v>
      </c>
      <c r="L28">
        <v>30</v>
      </c>
      <c r="M28" s="3"/>
      <c r="N28" s="4" t="s">
        <v>27</v>
      </c>
      <c r="O28" s="4">
        <v>1175762</v>
      </c>
    </row>
    <row r="29" spans="9:15" x14ac:dyDescent="0.25">
      <c r="I29" s="1">
        <v>1175764</v>
      </c>
      <c r="J29" s="2" t="str">
        <f>IFERROR(ROUNDUP(K29/LOOKUP(I29,$O$1:$O$102:$L$1:$L$102),0.1),"")</f>
        <v/>
      </c>
      <c r="K29" s="2" t="s">
        <v>82</v>
      </c>
      <c r="L29">
        <v>2.5</v>
      </c>
      <c r="M29" s="3"/>
      <c r="N29" s="4" t="s">
        <v>28</v>
      </c>
      <c r="O29" s="4">
        <v>1175764</v>
      </c>
    </row>
    <row r="30" spans="9:15" x14ac:dyDescent="0.25">
      <c r="I30" s="1">
        <v>1177203</v>
      </c>
      <c r="J30" s="2" t="str">
        <f>IFERROR(ROUNDUP(K30/LOOKUP(I30,$O$1:$O$102:$L$1:$L$102),0.1),"")</f>
        <v/>
      </c>
      <c r="K30" s="2" t="s">
        <v>82</v>
      </c>
      <c r="L30">
        <v>25</v>
      </c>
      <c r="M30" s="3"/>
      <c r="N30" s="4" t="s">
        <v>29</v>
      </c>
      <c r="O30" s="4">
        <v>1177203</v>
      </c>
    </row>
    <row r="31" spans="9:15" x14ac:dyDescent="0.25">
      <c r="I31" s="1">
        <v>1248060</v>
      </c>
      <c r="J31" s="2" t="str">
        <f>IFERROR(ROUNDUP(K31/LOOKUP(I31,$O$1:$O$102:$L$1:$L$102),0.1),"")</f>
        <v/>
      </c>
      <c r="K31" s="2" t="s">
        <v>82</v>
      </c>
      <c r="L31">
        <v>25</v>
      </c>
      <c r="M31" s="3"/>
      <c r="N31" s="4" t="s">
        <v>30</v>
      </c>
      <c r="O31" s="4">
        <v>1248060</v>
      </c>
    </row>
    <row r="32" spans="9:15" x14ac:dyDescent="0.25">
      <c r="I32" s="1">
        <v>3178707</v>
      </c>
      <c r="J32" s="2" t="str">
        <f>IFERROR(ROUNDUP(K32/LOOKUP(I32,$O$1:$O$102:$L$1:$L$102),0.1),"")</f>
        <v/>
      </c>
      <c r="K32" s="2" t="s">
        <v>82</v>
      </c>
      <c r="L32">
        <v>150</v>
      </c>
      <c r="M32" s="3"/>
      <c r="N32" s="4" t="s">
        <v>31</v>
      </c>
      <c r="O32" s="4">
        <v>3178707</v>
      </c>
    </row>
    <row r="33" spans="9:15" x14ac:dyDescent="0.25">
      <c r="I33" s="1">
        <v>1175751</v>
      </c>
      <c r="J33" s="2" t="str">
        <f>IFERROR(ROUNDUP(K33/LOOKUP(I33,$O$1:$O$102:$L$1:$L$102),0.1),"")</f>
        <v/>
      </c>
      <c r="K33" s="2" t="s">
        <v>82</v>
      </c>
      <c r="L33">
        <v>25</v>
      </c>
      <c r="M33" s="3"/>
      <c r="N33" s="4" t="s">
        <v>32</v>
      </c>
      <c r="O33" s="4">
        <v>1175751</v>
      </c>
    </row>
    <row r="34" spans="9:15" x14ac:dyDescent="0.25">
      <c r="I34" s="1">
        <v>1175469</v>
      </c>
      <c r="J34" s="2" t="str">
        <f>IFERROR(ROUNDUP(K34/LOOKUP(I34,$O$1:$O$102:$L$1:$L$102),0.1),"")</f>
        <v/>
      </c>
      <c r="K34" s="2" t="s">
        <v>82</v>
      </c>
      <c r="L34">
        <v>3</v>
      </c>
      <c r="M34" s="3"/>
      <c r="N34" s="4" t="s">
        <v>33</v>
      </c>
      <c r="O34" s="4">
        <v>1175469</v>
      </c>
    </row>
    <row r="35" spans="9:15" x14ac:dyDescent="0.25">
      <c r="I35" s="1">
        <v>1175550</v>
      </c>
      <c r="J35" s="2" t="str">
        <f>IFERROR(ROUNDUP(K35/LOOKUP(I35,$O$1:$O$102:$L$1:$L$102),0.1),"")</f>
        <v/>
      </c>
      <c r="K35" s="2" t="s">
        <v>82</v>
      </c>
      <c r="L35">
        <v>3</v>
      </c>
      <c r="M35" s="3"/>
      <c r="N35" s="4" t="s">
        <v>34</v>
      </c>
      <c r="O35" s="4">
        <v>1175550</v>
      </c>
    </row>
    <row r="36" spans="9:15" x14ac:dyDescent="0.25">
      <c r="I36" s="1">
        <v>1175552</v>
      </c>
      <c r="J36" s="2" t="str">
        <f>IFERROR(ROUNDUP(K36/LOOKUP(I36,$O$1:$O$102:$L$1:$L$102),0.1),"")</f>
        <v/>
      </c>
      <c r="K36" s="2" t="s">
        <v>82</v>
      </c>
      <c r="L36">
        <v>5.3</v>
      </c>
      <c r="M36" s="3"/>
      <c r="N36" s="4" t="s">
        <v>35</v>
      </c>
      <c r="O36" s="4">
        <v>1175552</v>
      </c>
    </row>
    <row r="37" spans="9:15" x14ac:dyDescent="0.25">
      <c r="I37" s="1">
        <v>1175576</v>
      </c>
      <c r="J37" s="2" t="str">
        <f>IFERROR(ROUNDUP(K37/LOOKUP(I37,$O$1:$O$102:$L$1:$L$102),0.1),"")</f>
        <v/>
      </c>
      <c r="K37" s="2" t="s">
        <v>82</v>
      </c>
      <c r="L37">
        <v>3</v>
      </c>
      <c r="M37" s="3"/>
      <c r="N37" s="4" t="s">
        <v>36</v>
      </c>
      <c r="O37" s="4">
        <v>1175576</v>
      </c>
    </row>
    <row r="38" spans="9:15" x14ac:dyDescent="0.25">
      <c r="I38" s="1">
        <v>1175583</v>
      </c>
      <c r="J38" s="2" t="str">
        <f>IFERROR(ROUNDUP(K38/LOOKUP(I38,$O$1:$O$102:$L$1:$L$102),0.1),"")</f>
        <v/>
      </c>
      <c r="K38" s="2" t="s">
        <v>82</v>
      </c>
      <c r="L38">
        <v>2.59</v>
      </c>
      <c r="M38" s="3"/>
      <c r="N38" s="4" t="s">
        <v>37</v>
      </c>
      <c r="O38" s="4">
        <v>1175583</v>
      </c>
    </row>
    <row r="39" spans="9:15" x14ac:dyDescent="0.25">
      <c r="I39" s="1">
        <v>1175589</v>
      </c>
      <c r="J39" s="2" t="str">
        <f>IFERROR(ROUNDUP(K39/LOOKUP(I39,$O$1:$O$102:$L$1:$L$102),0.1),"")</f>
        <v/>
      </c>
      <c r="K39" s="2" t="s">
        <v>82</v>
      </c>
      <c r="L39">
        <v>2.4900000000000002</v>
      </c>
      <c r="M39" s="3"/>
      <c r="N39" s="4" t="s">
        <v>38</v>
      </c>
      <c r="O39" s="4">
        <v>1175589</v>
      </c>
    </row>
    <row r="40" spans="9:15" x14ac:dyDescent="0.25">
      <c r="I40" s="1">
        <v>1175590</v>
      </c>
      <c r="J40" s="2" t="str">
        <f>IFERROR(ROUNDUP(K40/LOOKUP(I40,$O$1:$O$102:$L$1:$L$102),0.1),"")</f>
        <v/>
      </c>
      <c r="K40" s="2" t="s">
        <v>82</v>
      </c>
      <c r="L40">
        <v>2.59</v>
      </c>
      <c r="M40" s="3"/>
      <c r="N40" s="4" t="s">
        <v>39</v>
      </c>
      <c r="O40" s="4">
        <v>1175590</v>
      </c>
    </row>
    <row r="41" spans="9:15" x14ac:dyDescent="0.25">
      <c r="I41" s="1">
        <v>1175592</v>
      </c>
      <c r="J41" s="2" t="str">
        <f>IFERROR(ROUNDUP(K41/LOOKUP(I41,$O$1:$O$102:$L$1:$L$102),0.1),"")</f>
        <v/>
      </c>
      <c r="K41" s="2" t="s">
        <v>82</v>
      </c>
      <c r="L41">
        <v>2.59</v>
      </c>
      <c r="M41" s="3"/>
      <c r="N41" s="4" t="s">
        <v>40</v>
      </c>
      <c r="O41" s="4">
        <v>1175592</v>
      </c>
    </row>
    <row r="42" spans="9:15" x14ac:dyDescent="0.25">
      <c r="I42" s="1">
        <v>1175600</v>
      </c>
      <c r="J42" s="2" t="str">
        <f>IFERROR(ROUNDUP(K42/LOOKUP(I42,$O$1:$O$102:$L$1:$L$102),0.1),"")</f>
        <v/>
      </c>
      <c r="K42" s="2" t="s">
        <v>82</v>
      </c>
      <c r="L42">
        <v>2.99</v>
      </c>
      <c r="M42" s="3"/>
      <c r="N42" s="4" t="s">
        <v>41</v>
      </c>
      <c r="O42" s="4">
        <v>1175600</v>
      </c>
    </row>
    <row r="43" spans="9:15" x14ac:dyDescent="0.25">
      <c r="I43" s="1">
        <v>1216876</v>
      </c>
      <c r="J43" s="2" t="str">
        <f>IFERROR(ROUNDUP(K43/LOOKUP(I43,$O$1:$O$102:$L$1:$L$102),0.1),"")</f>
        <v/>
      </c>
      <c r="K43" s="2" t="s">
        <v>82</v>
      </c>
      <c r="L43">
        <v>2.35</v>
      </c>
      <c r="M43" s="3"/>
      <c r="N43" s="4" t="s">
        <v>42</v>
      </c>
      <c r="O43" s="4">
        <v>1216876</v>
      </c>
    </row>
    <row r="44" spans="9:15" x14ac:dyDescent="0.25">
      <c r="I44" s="1">
        <v>1308821</v>
      </c>
      <c r="J44" s="2" t="str">
        <f>IFERROR(ROUNDUP(K44/LOOKUP(I44,$O$1:$O$102:$L$1:$L$102),0.1),"")</f>
        <v/>
      </c>
      <c r="K44" s="2" t="s">
        <v>82</v>
      </c>
      <c r="L44">
        <v>3</v>
      </c>
      <c r="M44" s="3"/>
      <c r="N44" s="4" t="s">
        <v>43</v>
      </c>
      <c r="O44" s="4">
        <v>1308821</v>
      </c>
    </row>
    <row r="45" spans="9:15" x14ac:dyDescent="0.25">
      <c r="I45" s="1">
        <v>1370747</v>
      </c>
      <c r="J45" s="2" t="str">
        <f>IFERROR(ROUNDUP(K45/LOOKUP(I45,$O$1:$O$102:$L$1:$L$102),0.1),"")</f>
        <v/>
      </c>
      <c r="K45" s="2" t="s">
        <v>82</v>
      </c>
      <c r="L45">
        <v>2.4</v>
      </c>
      <c r="M45" s="3"/>
      <c r="N45" s="4" t="s">
        <v>44</v>
      </c>
      <c r="O45" s="4">
        <v>1370747</v>
      </c>
    </row>
    <row r="46" spans="9:15" x14ac:dyDescent="0.25">
      <c r="I46" s="1">
        <v>1008456</v>
      </c>
      <c r="J46" s="2" t="str">
        <f>IFERROR(ROUNDUP(K46/LOOKUP(I46,$O$1:$O$102:$L$1:$L$102),0.1),"")</f>
        <v/>
      </c>
      <c r="K46" s="2" t="s">
        <v>82</v>
      </c>
      <c r="L46">
        <v>1</v>
      </c>
      <c r="M46" s="3"/>
      <c r="N46" s="4" t="s">
        <v>45</v>
      </c>
      <c r="O46" s="4">
        <v>1008456</v>
      </c>
    </row>
    <row r="47" spans="9:15" x14ac:dyDescent="0.25">
      <c r="I47" s="1">
        <v>1478099</v>
      </c>
      <c r="J47" s="2" t="str">
        <f>IFERROR(ROUNDUP(K47/LOOKUP(I47,$O$1:$O$102:$L$1:$L$102),0.1),"")</f>
        <v/>
      </c>
      <c r="K47" s="2" t="s">
        <v>82</v>
      </c>
      <c r="L47">
        <v>100</v>
      </c>
      <c r="M47" s="3"/>
      <c r="N47" s="4" t="s">
        <v>46</v>
      </c>
      <c r="O47" s="4">
        <v>1478099</v>
      </c>
    </row>
    <row r="48" spans="9:15" x14ac:dyDescent="0.25">
      <c r="I48" s="1">
        <v>1499965</v>
      </c>
      <c r="J48" s="2" t="str">
        <f>IFERROR(ROUNDUP(K48/LOOKUP(I48,$O$1:$O$102:$L$1:$L$102),0.1),"")</f>
        <v/>
      </c>
      <c r="K48" s="2" t="s">
        <v>82</v>
      </c>
      <c r="L48">
        <v>20</v>
      </c>
      <c r="M48" s="3"/>
      <c r="N48" s="4" t="s">
        <v>47</v>
      </c>
      <c r="O48" s="4">
        <v>1499965</v>
      </c>
    </row>
    <row r="49" spans="9:15" x14ac:dyDescent="0.25">
      <c r="I49" s="1">
        <v>1588209</v>
      </c>
      <c r="J49" s="2" t="str">
        <f>IFERROR(ROUNDUP(K49/LOOKUP(I49,$O$1:$O$102:$L$1:$L$102),0.1),"")</f>
        <v/>
      </c>
      <c r="K49" s="2" t="s">
        <v>82</v>
      </c>
      <c r="L49">
        <v>280</v>
      </c>
      <c r="M49" s="3"/>
      <c r="N49" s="4" t="s">
        <v>48</v>
      </c>
      <c r="O49" s="4">
        <v>1588209</v>
      </c>
    </row>
    <row r="50" spans="9:15" x14ac:dyDescent="0.25">
      <c r="I50" s="1">
        <v>1681760</v>
      </c>
      <c r="J50" s="2" t="str">
        <f>IFERROR(ROUNDUP(K50/LOOKUP(I50,$O$1:$O$102:$L$1:$L$102),0.1),"")</f>
        <v/>
      </c>
      <c r="K50" s="2" t="s">
        <v>82</v>
      </c>
      <c r="L50">
        <v>50</v>
      </c>
      <c r="M50" s="3"/>
      <c r="N50" s="4" t="s">
        <v>49</v>
      </c>
      <c r="O50" s="4">
        <v>1681760</v>
      </c>
    </row>
    <row r="51" spans="9:15" x14ac:dyDescent="0.25">
      <c r="I51" s="1">
        <v>1821219</v>
      </c>
      <c r="J51" s="2" t="str">
        <f>IFERROR(ROUNDUP(K51/LOOKUP(I51,$O$1:$O$102:$L$1:$L$102),0.1),"")</f>
        <v/>
      </c>
      <c r="K51" s="2" t="s">
        <v>82</v>
      </c>
      <c r="L51">
        <v>50</v>
      </c>
      <c r="M51" s="3"/>
      <c r="N51" s="4" t="s">
        <v>50</v>
      </c>
      <c r="O51" s="4">
        <v>1821219</v>
      </c>
    </row>
    <row r="52" spans="9:15" x14ac:dyDescent="0.25">
      <c r="I52" s="1">
        <v>1821222</v>
      </c>
      <c r="J52" s="2" t="str">
        <f>IFERROR(ROUNDUP(K52/LOOKUP(I52,$O$1:$O$102:$L$1:$L$102),0.1),"")</f>
        <v/>
      </c>
      <c r="K52" s="2" t="s">
        <v>82</v>
      </c>
      <c r="L52">
        <v>50</v>
      </c>
      <c r="M52" s="3"/>
      <c r="N52" s="4" t="s">
        <v>51</v>
      </c>
      <c r="O52" s="4">
        <v>1821222</v>
      </c>
    </row>
    <row r="53" spans="9:15" x14ac:dyDescent="0.25">
      <c r="I53" s="1">
        <v>3155892</v>
      </c>
      <c r="J53" s="2" t="str">
        <f>IFERROR(ROUNDUP(K53/LOOKUP(I53,$O$1:$O$102:$L$1:$L$102),0.1),"")</f>
        <v/>
      </c>
      <c r="K53" s="2" t="s">
        <v>82</v>
      </c>
      <c r="L53">
        <v>50</v>
      </c>
      <c r="M53" s="3"/>
      <c r="N53" s="4" t="s">
        <v>52</v>
      </c>
      <c r="O53" s="4">
        <v>3155892</v>
      </c>
    </row>
    <row r="54" spans="9:15" x14ac:dyDescent="0.25">
      <c r="I54" s="1">
        <v>3172455</v>
      </c>
      <c r="J54" s="2" t="str">
        <f>IFERROR(ROUNDUP(K54/LOOKUP(I54,$O$1:$O$102:$L$1:$L$102),0.1),"")</f>
        <v/>
      </c>
      <c r="K54" s="2" t="s">
        <v>82</v>
      </c>
      <c r="L54">
        <v>100</v>
      </c>
      <c r="M54" s="3"/>
      <c r="N54" s="4" t="s">
        <v>53</v>
      </c>
      <c r="O54" s="4">
        <v>3172455</v>
      </c>
    </row>
    <row r="55" spans="9:15" x14ac:dyDescent="0.25">
      <c r="I55" s="1">
        <v>3586859</v>
      </c>
      <c r="J55" s="2" t="str">
        <f>IFERROR(ROUNDUP(K55/LOOKUP(I55,$O$1:$O$102:$L$1:$L$102),0.1),"")</f>
        <v/>
      </c>
      <c r="K55" s="2" t="s">
        <v>82</v>
      </c>
      <c r="L55">
        <v>100</v>
      </c>
      <c r="M55" s="3"/>
      <c r="N55" s="4" t="s">
        <v>54</v>
      </c>
      <c r="O55" s="4">
        <v>3586859</v>
      </c>
    </row>
    <row r="56" spans="9:15" x14ac:dyDescent="0.25">
      <c r="I56" s="1">
        <v>3623655</v>
      </c>
      <c r="J56" s="2" t="str">
        <f>IFERROR(ROUNDUP(K56/LOOKUP(I56,$O$1:$O$102:$L$1:$L$102),0.1),"")</f>
        <v/>
      </c>
      <c r="K56" s="2" t="s">
        <v>82</v>
      </c>
      <c r="L56">
        <v>100</v>
      </c>
      <c r="M56" s="3"/>
      <c r="N56" s="4" t="s">
        <v>55</v>
      </c>
      <c r="O56" s="4">
        <v>3623655</v>
      </c>
    </row>
    <row r="57" spans="9:15" x14ac:dyDescent="0.25">
      <c r="I57" s="1">
        <v>3210473</v>
      </c>
      <c r="J57" s="2" t="str">
        <f>IFERROR(ROUNDUP(K57/LOOKUP(I57,$O$1:$O$102:$L$1:$L$102),0.1),"")</f>
        <v/>
      </c>
      <c r="K57" s="2" t="s">
        <v>82</v>
      </c>
      <c r="L57">
        <v>50</v>
      </c>
      <c r="M57" s="3"/>
      <c r="N57" s="4" t="s">
        <v>56</v>
      </c>
      <c r="O57" s="4">
        <v>3210473</v>
      </c>
    </row>
    <row r="58" spans="9:15" x14ac:dyDescent="0.25">
      <c r="I58" s="1">
        <v>1947988</v>
      </c>
      <c r="J58" s="2" t="str">
        <f>IFERROR(ROUNDUP(K58/LOOKUP(I58,$O$1:$O$102:$L$1:$L$102),0.1),"")</f>
        <v/>
      </c>
      <c r="K58" s="2" t="s">
        <v>82</v>
      </c>
      <c r="L58">
        <v>1000</v>
      </c>
      <c r="M58" s="3"/>
      <c r="N58" s="4" t="s">
        <v>57</v>
      </c>
      <c r="O58" s="4">
        <v>1947988</v>
      </c>
    </row>
    <row r="59" spans="9:15" x14ac:dyDescent="0.25">
      <c r="I59" s="1">
        <v>1947990</v>
      </c>
      <c r="J59" s="2" t="str">
        <f>IFERROR(ROUNDUP(K59/LOOKUP(I59,$O$1:$O$102:$L$1:$L$102),0.1),"")</f>
        <v/>
      </c>
      <c r="K59" s="2" t="s">
        <v>82</v>
      </c>
      <c r="L59">
        <v>1000</v>
      </c>
      <c r="M59" s="3"/>
      <c r="N59" s="4" t="s">
        <v>58</v>
      </c>
      <c r="O59" s="4">
        <v>1947990</v>
      </c>
    </row>
    <row r="60" spans="9:15" x14ac:dyDescent="0.25">
      <c r="I60" s="1">
        <v>1947991</v>
      </c>
      <c r="J60" s="2" t="str">
        <f>IFERROR(ROUNDUP(K60/LOOKUP(I60,$O$1:$O$102:$L$1:$L$102),0.1),"")</f>
        <v/>
      </c>
      <c r="K60" s="2" t="s">
        <v>82</v>
      </c>
      <c r="L60">
        <v>1000</v>
      </c>
      <c r="M60" s="3"/>
      <c r="N60" s="4" t="s">
        <v>59</v>
      </c>
      <c r="O60" s="4">
        <v>1947991</v>
      </c>
    </row>
    <row r="61" spans="9:15" x14ac:dyDescent="0.25">
      <c r="I61" s="1">
        <v>3597563</v>
      </c>
      <c r="J61" s="2" t="str">
        <f>IFERROR(ROUNDUP(K61/LOOKUP(I61,$O$1:$O$102:$L$1:$L$102),0.1),"")</f>
        <v/>
      </c>
      <c r="K61" s="2" t="s">
        <v>82</v>
      </c>
      <c r="L61">
        <v>1500</v>
      </c>
      <c r="M61" s="3"/>
      <c r="N61" s="4" t="s">
        <v>60</v>
      </c>
      <c r="O61" s="4">
        <v>3597563</v>
      </c>
    </row>
    <row r="62" spans="9:15" x14ac:dyDescent="0.25">
      <c r="I62" s="1">
        <v>3877301</v>
      </c>
      <c r="J62" s="2" t="str">
        <f>IFERROR(ROUNDUP(K62/LOOKUP(I62,$O$1:$O$102:$L$1:$L$102),0.1),"")</f>
        <v/>
      </c>
      <c r="K62" s="2" t="s">
        <v>82</v>
      </c>
      <c r="L62">
        <v>5</v>
      </c>
      <c r="M62" s="3"/>
      <c r="N62" s="4" t="s">
        <v>61</v>
      </c>
      <c r="O62" s="4">
        <v>3877301</v>
      </c>
    </row>
    <row r="63" spans="9:15" x14ac:dyDescent="0.25">
      <c r="I63" s="1">
        <v>1008439</v>
      </c>
      <c r="J63" s="2" t="str">
        <f>IFERROR(ROUNDUP(K63/LOOKUP(I63,$O$1:$O$102:$L$1:$L$102),0.1),"")</f>
        <v/>
      </c>
      <c r="K63" s="2" t="s">
        <v>82</v>
      </c>
      <c r="L63">
        <v>100</v>
      </c>
      <c r="M63" s="3"/>
      <c r="N63" s="4" t="s">
        <v>62</v>
      </c>
      <c r="O63" s="4">
        <v>1008439</v>
      </c>
    </row>
    <row r="64" spans="9:15" x14ac:dyDescent="0.25">
      <c r="I64" s="1">
        <v>3616342</v>
      </c>
      <c r="J64" s="2" t="str">
        <f>IFERROR(ROUNDUP(K64/LOOKUP(I64,$O$1:$O$102:$L$1:$L$102),0.1),"")</f>
        <v/>
      </c>
      <c r="K64" s="2" t="s">
        <v>82</v>
      </c>
      <c r="L64">
        <v>1500</v>
      </c>
      <c r="M64" s="3"/>
      <c r="N64" s="4" t="s">
        <v>63</v>
      </c>
      <c r="O64" s="4">
        <v>3616342</v>
      </c>
    </row>
    <row r="65" spans="9:15" x14ac:dyDescent="0.25">
      <c r="I65" s="1">
        <v>3779955</v>
      </c>
      <c r="J65" s="2" t="str">
        <f>IFERROR(ROUNDUP(K65/LOOKUP(I65,$O$1:$O$102:$L$1:$L$102),0.1),"")</f>
        <v/>
      </c>
      <c r="K65" s="2" t="s">
        <v>82</v>
      </c>
      <c r="L65">
        <v>1500</v>
      </c>
      <c r="M65" s="3"/>
      <c r="N65" s="4" t="s">
        <v>64</v>
      </c>
      <c r="O65" s="4">
        <v>3779955</v>
      </c>
    </row>
    <row r="66" spans="9:15" x14ac:dyDescent="0.25">
      <c r="I66" s="1">
        <v>1830140</v>
      </c>
      <c r="J66" s="2" t="str">
        <f>IFERROR(ROUNDUP(K66/LOOKUP(I66,$O$1:$O$102:$L$1:$L$102),0.1),"")</f>
        <v/>
      </c>
      <c r="K66" s="2" t="s">
        <v>82</v>
      </c>
      <c r="L66">
        <v>3</v>
      </c>
      <c r="M66" s="3"/>
      <c r="N66" s="4" t="s">
        <v>65</v>
      </c>
      <c r="O66" s="4">
        <v>1830140</v>
      </c>
    </row>
    <row r="67" spans="9:15" x14ac:dyDescent="0.25">
      <c r="I67" s="1">
        <v>1830141</v>
      </c>
      <c r="J67" s="2" t="str">
        <f>IFERROR(ROUNDUP(K67/LOOKUP(I67,$O$1:$O$102:$L$1:$L$102),0.1),"")</f>
        <v/>
      </c>
      <c r="K67" s="2" t="s">
        <v>82</v>
      </c>
      <c r="L67">
        <v>3.12</v>
      </c>
      <c r="M67" s="3"/>
      <c r="N67" s="4" t="s">
        <v>66</v>
      </c>
      <c r="O67" s="4">
        <v>1830141</v>
      </c>
    </row>
    <row r="68" spans="9:15" x14ac:dyDescent="0.25">
      <c r="I68" s="1">
        <v>1830143</v>
      </c>
      <c r="J68" s="2" t="str">
        <f>IFERROR(ROUNDUP(K68/LOOKUP(I68,$O$1:$O$102:$L$1:$L$102),0.1),"")</f>
        <v/>
      </c>
      <c r="K68" s="2" t="s">
        <v>82</v>
      </c>
      <c r="L68">
        <v>3.6</v>
      </c>
      <c r="M68" s="3"/>
      <c r="N68" s="4" t="s">
        <v>67</v>
      </c>
      <c r="O68" s="4">
        <v>1830143</v>
      </c>
    </row>
    <row r="69" spans="9:15" x14ac:dyDescent="0.25">
      <c r="I69" s="1">
        <v>1830134</v>
      </c>
      <c r="J69" s="2" t="str">
        <f>IFERROR(ROUNDUP(K69/LOOKUP(I69,$O$1:$O$102:$L$1:$L$102),0.1),"")</f>
        <v/>
      </c>
      <c r="K69" s="2" t="s">
        <v>82</v>
      </c>
      <c r="L69">
        <v>3</v>
      </c>
      <c r="M69" s="3"/>
      <c r="N69" s="4" t="s">
        <v>68</v>
      </c>
      <c r="O69" s="4">
        <v>1830134</v>
      </c>
    </row>
    <row r="70" spans="9:15" x14ac:dyDescent="0.25">
      <c r="I70" s="1">
        <v>1830135</v>
      </c>
      <c r="J70" s="2" t="str">
        <f>IFERROR(ROUNDUP(K70/LOOKUP(I70,$O$1:$O$102:$L$1:$L$102),0.1),"")</f>
        <v/>
      </c>
      <c r="K70" s="2" t="s">
        <v>82</v>
      </c>
      <c r="L70">
        <v>3.12</v>
      </c>
      <c r="M70" s="3"/>
      <c r="N70" s="4" t="s">
        <v>69</v>
      </c>
      <c r="O70" s="4">
        <v>1830135</v>
      </c>
    </row>
    <row r="71" spans="9:15" x14ac:dyDescent="0.25">
      <c r="I71" s="1">
        <v>1684748</v>
      </c>
      <c r="J71" s="2" t="str">
        <f>IFERROR(ROUNDUP(K71/LOOKUP(I71,$O$1:$O$102:$L$1:$L$102),0.1),"")</f>
        <v/>
      </c>
      <c r="K71" s="2" t="s">
        <v>82</v>
      </c>
      <c r="L71">
        <v>3.36</v>
      </c>
      <c r="M71" s="3"/>
      <c r="N71" s="4" t="s">
        <v>70</v>
      </c>
      <c r="O71" s="4">
        <v>1684748</v>
      </c>
    </row>
    <row r="72" spans="9:15" x14ac:dyDescent="0.25">
      <c r="I72" s="1">
        <v>1830136</v>
      </c>
      <c r="J72" s="2" t="str">
        <f>IFERROR(ROUNDUP(K72/LOOKUP(I72,$O$1:$O$102:$L$1:$L$102),0.1),"")</f>
        <v/>
      </c>
      <c r="K72" s="2" t="s">
        <v>82</v>
      </c>
      <c r="L72">
        <v>3.6</v>
      </c>
      <c r="M72" s="3"/>
      <c r="N72" s="4" t="s">
        <v>71</v>
      </c>
      <c r="O72" s="4">
        <v>1830136</v>
      </c>
    </row>
    <row r="73" spans="9:15" x14ac:dyDescent="0.25">
      <c r="I73" s="1">
        <v>1830131</v>
      </c>
      <c r="J73" s="2" t="str">
        <f>IFERROR(ROUNDUP(K73/LOOKUP(I73,$O$1:$O$102:$L$1:$L$102),0.1),"")</f>
        <v/>
      </c>
      <c r="K73" s="2" t="s">
        <v>82</v>
      </c>
      <c r="L73">
        <v>3</v>
      </c>
      <c r="M73" s="3"/>
      <c r="N73" s="4" t="s">
        <v>72</v>
      </c>
      <c r="O73" s="4">
        <v>1830131</v>
      </c>
    </row>
    <row r="74" spans="9:15" x14ac:dyDescent="0.25">
      <c r="I74" s="1">
        <v>1877600</v>
      </c>
      <c r="J74" s="2" t="str">
        <f>IFERROR(ROUNDUP(K74/LOOKUP(I74,$O$1:$O$102:$L$1:$L$102),0.1),"")</f>
        <v/>
      </c>
      <c r="K74" s="2" t="s">
        <v>82</v>
      </c>
      <c r="L74">
        <v>3</v>
      </c>
      <c r="M74" s="3"/>
      <c r="N74" s="4" t="s">
        <v>73</v>
      </c>
      <c r="O74" s="4">
        <v>1877600</v>
      </c>
    </row>
    <row r="75" spans="9:15" x14ac:dyDescent="0.25">
      <c r="I75" s="1">
        <v>3099675</v>
      </c>
      <c r="J75" s="2" t="str">
        <f>IFERROR(ROUNDUP(K75/LOOKUP(I75,$O$1:$O$102:$L$1:$L$102),0.1),"")</f>
        <v/>
      </c>
      <c r="K75" s="2" t="s">
        <v>82</v>
      </c>
      <c r="L75">
        <v>3.12</v>
      </c>
      <c r="M75" s="3"/>
      <c r="N75" s="4" t="s">
        <v>74</v>
      </c>
      <c r="O75" s="4">
        <v>3099675</v>
      </c>
    </row>
    <row r="76" spans="9:15" x14ac:dyDescent="0.25">
      <c r="I76" s="1">
        <v>1174113</v>
      </c>
      <c r="J76" s="2" t="str">
        <f>IFERROR(ROUNDUP(K76/LOOKUP(I76,$O$1:$O$102:$L$1:$L$102),0.1),"")</f>
        <v/>
      </c>
      <c r="K76" s="2" t="s">
        <v>82</v>
      </c>
      <c r="L76">
        <v>3</v>
      </c>
      <c r="M76" s="3"/>
      <c r="N76" s="4" t="s">
        <v>75</v>
      </c>
      <c r="O76" s="4">
        <v>1174113</v>
      </c>
    </row>
    <row r="77" spans="9:15" x14ac:dyDescent="0.25">
      <c r="I77" s="1">
        <v>3263994</v>
      </c>
      <c r="J77" s="2" t="str">
        <f>IFERROR(ROUNDUP(K77/LOOKUP(I77,$O$1:$O$102:$L$1:$L$102),0.1),"")</f>
        <v/>
      </c>
      <c r="K77" s="2" t="s">
        <v>82</v>
      </c>
      <c r="L77">
        <v>1</v>
      </c>
      <c r="M77" s="3"/>
      <c r="N77" s="4" t="s">
        <v>76</v>
      </c>
      <c r="O77" s="4">
        <v>3263994</v>
      </c>
    </row>
    <row r="78" spans="9:15" x14ac:dyDescent="0.25">
      <c r="I78" s="1">
        <v>3418504</v>
      </c>
      <c r="J78" s="2" t="str">
        <f>IFERROR(ROUNDUP(K78/LOOKUP(I78,$O$1:$O$102:$L$1:$L$102),0.1),"")</f>
        <v/>
      </c>
      <c r="K78" s="2" t="s">
        <v>82</v>
      </c>
      <c r="L78">
        <v>25</v>
      </c>
      <c r="M78" s="3"/>
      <c r="N78" s="4" t="s">
        <v>77</v>
      </c>
      <c r="O78" s="4">
        <v>3418504</v>
      </c>
    </row>
    <row r="79" spans="9:15" x14ac:dyDescent="0.25">
      <c r="I79" s="1">
        <v>1302693</v>
      </c>
      <c r="J79" s="2" t="str">
        <f>IFERROR(ROUNDUP(K79/LOOKUP(I79,$O$1:$O$102:$L$1:$L$102),0.1),"")</f>
        <v/>
      </c>
      <c r="K79" s="2" t="s">
        <v>82</v>
      </c>
      <c r="L79">
        <v>3</v>
      </c>
      <c r="M79" s="3"/>
      <c r="N79" s="4" t="s">
        <v>78</v>
      </c>
      <c r="O79" s="4">
        <v>1302693</v>
      </c>
    </row>
    <row r="80" spans="9:15" x14ac:dyDescent="0.25">
      <c r="I80" s="1">
        <v>3173374</v>
      </c>
      <c r="J80" s="2" t="str">
        <f>IFERROR(ROUNDUP(K80/LOOKUP(I80,$O$1:$O$102:$L$1:$L$102),0.1),"")</f>
        <v/>
      </c>
      <c r="K80" s="2" t="s">
        <v>82</v>
      </c>
      <c r="L80">
        <v>1</v>
      </c>
      <c r="M80" s="3"/>
      <c r="N80" s="4" t="s">
        <v>79</v>
      </c>
      <c r="O80" s="4">
        <v>3173374</v>
      </c>
    </row>
    <row r="81" spans="9:15" x14ac:dyDescent="0.25">
      <c r="I81" s="1">
        <v>3210472</v>
      </c>
      <c r="J81" s="2" t="str">
        <f>IFERROR(ROUNDUP(K81/LOOKUP(I81,$O$1:$O$102:$L$1:$L$102),0.1),"")</f>
        <v/>
      </c>
      <c r="K81" s="2" t="s">
        <v>82</v>
      </c>
      <c r="L81">
        <v>50</v>
      </c>
      <c r="M81" s="3"/>
      <c r="N81" s="4" t="s">
        <v>80</v>
      </c>
      <c r="O81" s="4">
        <v>3210472</v>
      </c>
    </row>
    <row r="82" spans="9:15" x14ac:dyDescent="0.25">
      <c r="I82" s="1">
        <v>1175601</v>
      </c>
      <c r="J82" s="2" t="str">
        <f>IFERROR(ROUNDUP(K82/LOOKUP(I82,$O$1:$O$102:$L$1:$L$102),0.1),"")</f>
        <v/>
      </c>
      <c r="K82" s="2" t="s">
        <v>82</v>
      </c>
      <c r="L82">
        <v>2.99</v>
      </c>
      <c r="M82" s="3"/>
      <c r="N82" s="4" t="s">
        <v>81</v>
      </c>
      <c r="O82" s="4">
        <v>1175601</v>
      </c>
    </row>
    <row r="83" spans="9:15" x14ac:dyDescent="0.25">
      <c r="I83" s="1"/>
      <c r="J83" s="2" t="str">
        <f>IFERROR(ROUNDUP(K83/LOOKUP(I83,#REF!:#REF!),0.1),"")</f>
        <v/>
      </c>
      <c r="K83" s="2"/>
      <c r="M83" s="3"/>
      <c r="N83" s="4"/>
      <c r="O83" s="4"/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Amiga forever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SP.PLATRERIE</cp:lastModifiedBy>
  <dcterms:created xsi:type="dcterms:W3CDTF">2014-10-03T13:59:11Z</dcterms:created>
  <dcterms:modified xsi:type="dcterms:W3CDTF">2014-10-03T17:01:59Z</dcterms:modified>
</cp:coreProperties>
</file>