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-15" yWindow="-15" windowWidth="9570" windowHeight="7725"/>
  </bookViews>
  <sheets>
    <sheet name="essais" sheetId="1" r:id="rId1"/>
  </sheets>
  <definedNames>
    <definedName name="_xlnm._FilterDatabase" localSheetId="0" hidden="1">essais!$A$13:$I$13</definedName>
    <definedName name="Liste_Sanctions">OFFSET(#REF!,,,COUNTIF(#REF!,"&gt;&lt;"))</definedName>
    <definedName name="montant_du_2eme?">essais!#REF!</definedName>
  </definedNames>
  <calcPr calcId="145621"/>
</workbook>
</file>

<file path=xl/calcChain.xml><?xml version="1.0" encoding="utf-8"?>
<calcChain xmlns="http://schemas.openxmlformats.org/spreadsheetml/2006/main">
  <c r="B14" i="1" l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137" i="1"/>
  <c r="M138" i="1"/>
  <c r="M139" i="1"/>
  <c r="M140" i="1"/>
  <c r="M141" i="1"/>
  <c r="M142" i="1"/>
  <c r="M143" i="1"/>
  <c r="M144" i="1"/>
  <c r="M145" i="1"/>
  <c r="M146" i="1"/>
  <c r="M147" i="1"/>
  <c r="M148" i="1"/>
  <c r="M149" i="1"/>
  <c r="M150" i="1"/>
  <c r="M151" i="1"/>
  <c r="M152" i="1"/>
  <c r="M153" i="1"/>
  <c r="M154" i="1"/>
  <c r="M155" i="1"/>
  <c r="M156" i="1"/>
  <c r="M157" i="1"/>
  <c r="M158" i="1"/>
  <c r="M159" i="1"/>
  <c r="M160" i="1"/>
  <c r="M161" i="1"/>
  <c r="M162" i="1"/>
  <c r="M163" i="1"/>
  <c r="M164" i="1"/>
  <c r="M165" i="1"/>
  <c r="M166" i="1"/>
  <c r="M167" i="1"/>
  <c r="M168" i="1"/>
  <c r="L15" i="1" l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99" i="1"/>
  <c r="L100" i="1"/>
  <c r="L101" i="1"/>
  <c r="L102" i="1"/>
  <c r="L103" i="1"/>
  <c r="L104" i="1"/>
  <c r="L105" i="1"/>
  <c r="L106" i="1"/>
  <c r="L107" i="1"/>
  <c r="L108" i="1"/>
  <c r="L109" i="1"/>
  <c r="L110" i="1"/>
  <c r="L111" i="1"/>
  <c r="L112" i="1"/>
  <c r="L113" i="1"/>
  <c r="L114" i="1"/>
  <c r="L115" i="1"/>
  <c r="L116" i="1"/>
  <c r="L117" i="1"/>
  <c r="L118" i="1"/>
  <c r="L119" i="1"/>
  <c r="L120" i="1"/>
  <c r="L121" i="1"/>
  <c r="L122" i="1"/>
  <c r="L123" i="1"/>
  <c r="L124" i="1"/>
  <c r="L125" i="1"/>
  <c r="L126" i="1"/>
  <c r="L127" i="1"/>
  <c r="L128" i="1"/>
  <c r="L129" i="1"/>
  <c r="L130" i="1"/>
  <c r="L131" i="1"/>
  <c r="L132" i="1"/>
  <c r="L133" i="1"/>
  <c r="L134" i="1"/>
  <c r="L135" i="1"/>
  <c r="L136" i="1"/>
  <c r="L137" i="1"/>
  <c r="L138" i="1"/>
  <c r="L139" i="1"/>
  <c r="L140" i="1"/>
  <c r="L141" i="1"/>
  <c r="L142" i="1"/>
  <c r="L143" i="1"/>
  <c r="L144" i="1"/>
  <c r="L145" i="1"/>
  <c r="L146" i="1"/>
  <c r="L147" i="1"/>
  <c r="L148" i="1"/>
  <c r="L149" i="1"/>
  <c r="L150" i="1"/>
  <c r="L151" i="1"/>
  <c r="L152" i="1"/>
  <c r="L153" i="1"/>
  <c r="L154" i="1"/>
  <c r="L155" i="1"/>
  <c r="L156" i="1"/>
  <c r="L157" i="1"/>
  <c r="L158" i="1"/>
  <c r="L159" i="1"/>
  <c r="L160" i="1"/>
  <c r="L161" i="1"/>
  <c r="L162" i="1"/>
  <c r="L163" i="1"/>
  <c r="L164" i="1"/>
  <c r="L165" i="1"/>
  <c r="L166" i="1"/>
  <c r="L167" i="1"/>
  <c r="L168" i="1"/>
  <c r="L14" i="1"/>
  <c r="J98" i="1" l="1"/>
  <c r="L13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137" i="1"/>
  <c r="K138" i="1"/>
  <c r="K139" i="1"/>
  <c r="K140" i="1"/>
  <c r="K141" i="1"/>
  <c r="K142" i="1"/>
  <c r="K143" i="1"/>
  <c r="K144" i="1"/>
  <c r="K145" i="1"/>
  <c r="K146" i="1"/>
  <c r="K147" i="1"/>
  <c r="K148" i="1"/>
  <c r="K149" i="1"/>
  <c r="K150" i="1"/>
  <c r="K151" i="1"/>
  <c r="K152" i="1"/>
  <c r="K153" i="1"/>
  <c r="K154" i="1"/>
  <c r="K155" i="1"/>
  <c r="K156" i="1"/>
  <c r="K157" i="1"/>
  <c r="K158" i="1"/>
  <c r="K159" i="1"/>
  <c r="K160" i="1"/>
  <c r="K161" i="1"/>
  <c r="K162" i="1"/>
  <c r="K163" i="1"/>
  <c r="K164" i="1"/>
  <c r="K165" i="1"/>
  <c r="K166" i="1"/>
  <c r="K167" i="1"/>
  <c r="K168" i="1"/>
  <c r="K14" i="1"/>
  <c r="K13" i="1" s="1"/>
  <c r="G12" i="1" s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4" i="1"/>
  <c r="M14" i="1" l="1"/>
  <c r="J13" i="1"/>
  <c r="F12" i="1" s="1"/>
  <c r="H12" i="1"/>
  <c r="J12" i="1" l="1"/>
  <c r="F10" i="1" l="1"/>
  <c r="P15" i="1"/>
  <c r="P16" i="1"/>
  <c r="P17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P34" i="1"/>
  <c r="P35" i="1"/>
  <c r="P36" i="1"/>
  <c r="P37" i="1"/>
  <c r="P38" i="1"/>
  <c r="P39" i="1"/>
  <c r="P40" i="1"/>
  <c r="P41" i="1"/>
  <c r="P42" i="1"/>
  <c r="P43" i="1"/>
  <c r="P44" i="1"/>
  <c r="P45" i="1"/>
  <c r="P46" i="1"/>
  <c r="P47" i="1"/>
  <c r="P48" i="1"/>
  <c r="P49" i="1"/>
  <c r="P50" i="1"/>
  <c r="P51" i="1"/>
  <c r="P52" i="1"/>
  <c r="P53" i="1"/>
  <c r="P54" i="1"/>
  <c r="P55" i="1"/>
  <c r="P56" i="1"/>
  <c r="P57" i="1"/>
  <c r="P58" i="1"/>
  <c r="P59" i="1"/>
  <c r="P60" i="1"/>
  <c r="P61" i="1"/>
  <c r="P62" i="1"/>
  <c r="P63" i="1"/>
  <c r="P64" i="1"/>
  <c r="P65" i="1"/>
  <c r="P66" i="1"/>
  <c r="P67" i="1"/>
  <c r="P68" i="1"/>
  <c r="P69" i="1"/>
  <c r="P70" i="1"/>
  <c r="P71" i="1"/>
  <c r="P72" i="1"/>
  <c r="P73" i="1"/>
  <c r="P74" i="1"/>
  <c r="P75" i="1"/>
  <c r="P76" i="1"/>
  <c r="P77" i="1"/>
  <c r="P78" i="1"/>
  <c r="P79" i="1"/>
  <c r="P80" i="1"/>
  <c r="P81" i="1"/>
  <c r="P82" i="1"/>
  <c r="P83" i="1"/>
  <c r="P84" i="1"/>
  <c r="P85" i="1"/>
  <c r="P86" i="1"/>
  <c r="P87" i="1"/>
  <c r="P88" i="1"/>
  <c r="P89" i="1"/>
  <c r="P90" i="1"/>
  <c r="P91" i="1"/>
  <c r="P92" i="1"/>
  <c r="P93" i="1"/>
  <c r="P94" i="1"/>
  <c r="P95" i="1"/>
  <c r="P96" i="1"/>
  <c r="P97" i="1"/>
  <c r="P98" i="1"/>
  <c r="P99" i="1"/>
  <c r="P100" i="1"/>
  <c r="P101" i="1"/>
  <c r="P102" i="1"/>
  <c r="P103" i="1"/>
  <c r="P104" i="1"/>
  <c r="P105" i="1"/>
  <c r="P106" i="1"/>
  <c r="P107" i="1"/>
  <c r="P108" i="1"/>
  <c r="P109" i="1"/>
  <c r="P110" i="1"/>
  <c r="P111" i="1"/>
  <c r="P112" i="1"/>
  <c r="P113" i="1"/>
  <c r="P114" i="1"/>
  <c r="P115" i="1"/>
  <c r="P116" i="1"/>
  <c r="P117" i="1"/>
  <c r="P118" i="1"/>
  <c r="P119" i="1"/>
  <c r="P120" i="1"/>
  <c r="P121" i="1"/>
  <c r="P122" i="1"/>
  <c r="P123" i="1"/>
  <c r="P124" i="1"/>
  <c r="P125" i="1"/>
  <c r="P126" i="1"/>
  <c r="P127" i="1"/>
  <c r="P128" i="1"/>
  <c r="P129" i="1"/>
  <c r="P130" i="1"/>
  <c r="P131" i="1"/>
  <c r="P132" i="1"/>
  <c r="P133" i="1"/>
  <c r="P134" i="1"/>
  <c r="P135" i="1"/>
  <c r="P136" i="1"/>
  <c r="P137" i="1"/>
  <c r="P138" i="1"/>
  <c r="P139" i="1"/>
  <c r="P140" i="1"/>
  <c r="P141" i="1"/>
  <c r="P142" i="1"/>
  <c r="P143" i="1"/>
  <c r="P144" i="1"/>
  <c r="P145" i="1"/>
  <c r="P146" i="1"/>
  <c r="P147" i="1"/>
  <c r="P148" i="1"/>
  <c r="P149" i="1"/>
  <c r="P150" i="1"/>
  <c r="P151" i="1"/>
  <c r="P152" i="1"/>
  <c r="P153" i="1"/>
  <c r="P154" i="1"/>
  <c r="P155" i="1"/>
  <c r="P156" i="1"/>
  <c r="P157" i="1"/>
  <c r="P158" i="1"/>
  <c r="P159" i="1"/>
  <c r="P160" i="1"/>
  <c r="P161" i="1"/>
  <c r="P162" i="1"/>
  <c r="P163" i="1"/>
  <c r="P164" i="1"/>
  <c r="P165" i="1"/>
  <c r="P166" i="1"/>
  <c r="P167" i="1"/>
  <c r="P168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O80" i="1"/>
  <c r="O81" i="1"/>
  <c r="O82" i="1"/>
  <c r="O83" i="1"/>
  <c r="O84" i="1"/>
  <c r="O85" i="1"/>
  <c r="O86" i="1"/>
  <c r="O87" i="1"/>
  <c r="O88" i="1"/>
  <c r="O89" i="1"/>
  <c r="O90" i="1"/>
  <c r="O91" i="1"/>
  <c r="O92" i="1"/>
  <c r="O93" i="1"/>
  <c r="O94" i="1"/>
  <c r="O95" i="1"/>
  <c r="O96" i="1"/>
  <c r="O97" i="1"/>
  <c r="O98" i="1"/>
  <c r="O99" i="1"/>
  <c r="O100" i="1"/>
  <c r="O101" i="1"/>
  <c r="O102" i="1"/>
  <c r="O103" i="1"/>
  <c r="O104" i="1"/>
  <c r="O105" i="1"/>
  <c r="O106" i="1"/>
  <c r="O107" i="1"/>
  <c r="O108" i="1"/>
  <c r="O109" i="1"/>
  <c r="O110" i="1"/>
  <c r="O111" i="1"/>
  <c r="O112" i="1"/>
  <c r="O113" i="1"/>
  <c r="O114" i="1"/>
  <c r="O115" i="1"/>
  <c r="O116" i="1"/>
  <c r="O117" i="1"/>
  <c r="O118" i="1"/>
  <c r="O119" i="1"/>
  <c r="O120" i="1"/>
  <c r="O121" i="1"/>
  <c r="O122" i="1"/>
  <c r="O123" i="1"/>
  <c r="O124" i="1"/>
  <c r="O125" i="1"/>
  <c r="O126" i="1"/>
  <c r="O127" i="1"/>
  <c r="O128" i="1"/>
  <c r="O129" i="1"/>
  <c r="O130" i="1"/>
  <c r="O131" i="1"/>
  <c r="O132" i="1"/>
  <c r="O133" i="1"/>
  <c r="O134" i="1"/>
  <c r="O135" i="1"/>
  <c r="O136" i="1"/>
  <c r="O137" i="1"/>
  <c r="O138" i="1"/>
  <c r="O139" i="1"/>
  <c r="O140" i="1"/>
  <c r="O141" i="1"/>
  <c r="O142" i="1"/>
  <c r="O143" i="1"/>
  <c r="O144" i="1"/>
  <c r="O145" i="1"/>
  <c r="O146" i="1"/>
  <c r="O147" i="1"/>
  <c r="O148" i="1"/>
  <c r="O149" i="1"/>
  <c r="O150" i="1"/>
  <c r="O151" i="1"/>
  <c r="O152" i="1"/>
  <c r="O153" i="1"/>
  <c r="O154" i="1"/>
  <c r="O155" i="1"/>
  <c r="O156" i="1"/>
  <c r="O157" i="1"/>
  <c r="O158" i="1"/>
  <c r="O159" i="1"/>
  <c r="O160" i="1"/>
  <c r="O161" i="1"/>
  <c r="O162" i="1"/>
  <c r="O163" i="1"/>
  <c r="O164" i="1"/>
  <c r="O165" i="1"/>
  <c r="O166" i="1"/>
  <c r="O167" i="1"/>
  <c r="O168" i="1"/>
  <c r="P14" i="1"/>
  <c r="O14" i="1"/>
  <c r="H10" i="1"/>
  <c r="G10" i="1"/>
  <c r="I2" i="1"/>
  <c r="G2" i="1" s="1"/>
  <c r="F2" i="1"/>
  <c r="I10" i="1" l="1"/>
  <c r="H2" i="1"/>
  <c r="I8" i="1"/>
  <c r="I6" i="1"/>
  <c r="I9" i="1"/>
  <c r="I7" i="1"/>
  <c r="F9" i="1"/>
  <c r="F7" i="1"/>
  <c r="F8" i="1"/>
  <c r="F6" i="1"/>
  <c r="F5" i="1"/>
  <c r="I4" i="1"/>
  <c r="I5" i="1"/>
  <c r="F4" i="1"/>
  <c r="E2" i="1"/>
  <c r="F3" i="1"/>
  <c r="H4" i="1"/>
  <c r="I3" i="1"/>
  <c r="D2" i="1"/>
  <c r="G4" i="1"/>
  <c r="H7" i="1" l="1"/>
  <c r="G7" i="1"/>
  <c r="H6" i="1"/>
  <c r="G6" i="1"/>
  <c r="H9" i="1"/>
  <c r="G9" i="1"/>
  <c r="H8" i="1"/>
  <c r="G8" i="1"/>
  <c r="D6" i="1"/>
  <c r="E6" i="1"/>
  <c r="E7" i="1"/>
  <c r="D7" i="1"/>
  <c r="D5" i="1"/>
  <c r="E5" i="1"/>
  <c r="D8" i="1"/>
  <c r="E8" i="1"/>
  <c r="D9" i="1"/>
  <c r="E9" i="1"/>
  <c r="G5" i="1"/>
  <c r="H5" i="1"/>
  <c r="D4" i="1"/>
  <c r="E4" i="1"/>
  <c r="D3" i="1"/>
  <c r="E3" i="1"/>
  <c r="G3" i="1"/>
  <c r="H3" i="1"/>
</calcChain>
</file>

<file path=xl/comments1.xml><?xml version="1.0" encoding="utf-8"?>
<comments xmlns="http://schemas.openxmlformats.org/spreadsheetml/2006/main">
  <authors>
    <author>Patrick</author>
  </authors>
  <commentList>
    <comment ref="A2" authorId="0">
      <text>
        <r>
          <rPr>
            <sz val="8"/>
            <color indexed="81"/>
            <rFont val="Tahoma"/>
            <family val="2"/>
          </rPr>
          <t xml:space="preserve">
Pour chaque catégorie je dois additionner le nombre de 'nb' qui se trouve en colonne 'C'.
Le total doit correspondre à 101</t>
        </r>
      </text>
    </comment>
  </commentList>
</comments>
</file>

<file path=xl/sharedStrings.xml><?xml version="1.0" encoding="utf-8"?>
<sst xmlns="http://schemas.openxmlformats.org/spreadsheetml/2006/main" count="398" uniqueCount="120">
  <si>
    <t>NOMS</t>
  </si>
  <si>
    <t>PRENOMS</t>
  </si>
  <si>
    <t>DATE</t>
  </si>
  <si>
    <t>Breny</t>
  </si>
  <si>
    <t xml:space="preserve">Le Quellec </t>
  </si>
  <si>
    <t>jean marie</t>
  </si>
  <si>
    <t>maxime</t>
  </si>
  <si>
    <t>BCV</t>
  </si>
  <si>
    <t>RIBEMONT</t>
  </si>
  <si>
    <t>Catégories</t>
  </si>
  <si>
    <t>excellence</t>
  </si>
  <si>
    <t>PREMONTRE</t>
  </si>
  <si>
    <t>Dos Santos</t>
  </si>
  <si>
    <t>Geoffrey</t>
  </si>
  <si>
    <t>promotion 1ere</t>
  </si>
  <si>
    <t>Demay</t>
  </si>
  <si>
    <t>Yannick</t>
  </si>
  <si>
    <t>CROUY CUFFIES</t>
  </si>
  <si>
    <t>Le Vot</t>
  </si>
  <si>
    <t>Yann</t>
  </si>
  <si>
    <t>GAUCHY</t>
  </si>
  <si>
    <t>Muller</t>
  </si>
  <si>
    <t>Dorian</t>
  </si>
  <si>
    <t>Godart</t>
  </si>
  <si>
    <t>Maxime</t>
  </si>
  <si>
    <t>Hanon</t>
  </si>
  <si>
    <t>Bastien</t>
  </si>
  <si>
    <t>Lorain</t>
  </si>
  <si>
    <t>Cyprien</t>
  </si>
  <si>
    <t>GUIGNICOURT</t>
  </si>
  <si>
    <t>VALLEE AILETTE</t>
  </si>
  <si>
    <t>Commien</t>
  </si>
  <si>
    <t>Patrick</t>
  </si>
  <si>
    <t>Torlet</t>
  </si>
  <si>
    <t>Arnaud</t>
  </si>
  <si>
    <t>AULNOIS sous LAON</t>
  </si>
  <si>
    <t>Poiret</t>
  </si>
  <si>
    <t>Cyril</t>
  </si>
  <si>
    <t>Da Costa</t>
  </si>
  <si>
    <t>Raphael</t>
  </si>
  <si>
    <t>Joffrey</t>
  </si>
  <si>
    <t>Demazure</t>
  </si>
  <si>
    <t>Olivier</t>
  </si>
  <si>
    <t>ANIZY PINON</t>
  </si>
  <si>
    <t>BUIRONFOSSE</t>
  </si>
  <si>
    <t>SISSONNE</t>
  </si>
  <si>
    <t>Liberolle</t>
  </si>
  <si>
    <t>Pierre</t>
  </si>
  <si>
    <t>Herbert</t>
  </si>
  <si>
    <t>Florian</t>
  </si>
  <si>
    <t>VILLERS COTTERETS</t>
  </si>
  <si>
    <t>Aymeric</t>
  </si>
  <si>
    <t>Bazile</t>
  </si>
  <si>
    <t>Guillaume</t>
  </si>
  <si>
    <t>MONTAIGU</t>
  </si>
  <si>
    <t>Rudy</t>
  </si>
  <si>
    <t>AMIGNY ROUY</t>
  </si>
  <si>
    <t>vs  CLUBS</t>
  </si>
  <si>
    <t>Anti Sportif</t>
  </si>
  <si>
    <t>Abusif</t>
  </si>
  <si>
    <t>Partie masquée et protégée</t>
  </si>
  <si>
    <t>Ne pas modifier ou couper</t>
  </si>
  <si>
    <t>ASPTT LAON</t>
  </si>
  <si>
    <t>Romuald</t>
  </si>
  <si>
    <t>Brossart</t>
  </si>
  <si>
    <t>Postel</t>
  </si>
  <si>
    <t>Johann</t>
  </si>
  <si>
    <t>NOUVION EN THIERACHE</t>
  </si>
  <si>
    <t>demazure</t>
  </si>
  <si>
    <t>LAON FC</t>
  </si>
  <si>
    <t>Nowojowski</t>
  </si>
  <si>
    <t>Evan</t>
  </si>
  <si>
    <t>Cailleaux</t>
  </si>
  <si>
    <t>Eric</t>
  </si>
  <si>
    <t>Loisirs</t>
  </si>
  <si>
    <t>Duchemin</t>
  </si>
  <si>
    <t>Pascal</t>
  </si>
  <si>
    <t>Hu</t>
  </si>
  <si>
    <t>Moreau</t>
  </si>
  <si>
    <t>Lemoine</t>
  </si>
  <si>
    <t>Thibaut</t>
  </si>
  <si>
    <t>Christopher</t>
  </si>
  <si>
    <t>LE NOUVION AC</t>
  </si>
  <si>
    <t>Drouillet</t>
  </si>
  <si>
    <t>US SISSONNE</t>
  </si>
  <si>
    <t>ST MICHEL AS</t>
  </si>
  <si>
    <t>Jeremy</t>
  </si>
  <si>
    <t>BUCY LE LONG</t>
  </si>
  <si>
    <t>PRESLES ASA</t>
  </si>
  <si>
    <t>VILLENEUVE CS</t>
  </si>
  <si>
    <t>joffrey</t>
  </si>
  <si>
    <t>Coquigny</t>
  </si>
  <si>
    <t>Wilfried</t>
  </si>
  <si>
    <t>CREPY Alj2</t>
  </si>
  <si>
    <t>3 eme div</t>
  </si>
  <si>
    <t>Gillet</t>
  </si>
  <si>
    <t>Aurelien</t>
  </si>
  <si>
    <t>ETAMPES AS</t>
  </si>
  <si>
    <t>Delahaigue</t>
  </si>
  <si>
    <t>cyril</t>
  </si>
  <si>
    <t>Alexandre</t>
  </si>
  <si>
    <t>Samin</t>
  </si>
  <si>
    <t>Antoine</t>
  </si>
  <si>
    <t>Leduc</t>
  </si>
  <si>
    <t>Remi</t>
  </si>
  <si>
    <t>Beaussire</t>
  </si>
  <si>
    <t>Alain</t>
  </si>
  <si>
    <t>Champenois</t>
  </si>
  <si>
    <t>Stephane</t>
  </si>
  <si>
    <t>SOISSONS Fc4</t>
  </si>
  <si>
    <t>SINCENY Alj</t>
  </si>
  <si>
    <t>Delrieu</t>
  </si>
  <si>
    <t>Damien</t>
  </si>
  <si>
    <t>Faure</t>
  </si>
  <si>
    <t>Joel</t>
  </si>
  <si>
    <t>jaune</t>
  </si>
  <si>
    <t>abusif</t>
  </si>
  <si>
    <t xml:space="preserve"> rouge </t>
  </si>
  <si>
    <t>nb</t>
  </si>
  <si>
    <t>CATEGORIES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</si>
</sst>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40C]d\-mmm\-yy;@"/>
    <numFmt numFmtId="165" formatCode="#,##0\ _€"/>
    <numFmt numFmtId="166" formatCode="#,##0\ &quot;€&quot;"/>
  </numFmts>
  <fonts count="18" x14ac:knownFonts="1">
    <font>
      <sz val="12"/>
      <color theme="1"/>
      <name val="Calibri"/>
      <family val="2"/>
      <scheme val="minor"/>
    </font>
    <font>
      <b/>
      <sz val="12"/>
      <color indexed="9"/>
      <name val="Calibri"/>
      <family val="2"/>
    </font>
    <font>
      <b/>
      <sz val="12"/>
      <color indexed="8"/>
      <name val="Calibri"/>
      <family val="2"/>
    </font>
    <font>
      <sz val="12"/>
      <color indexed="9"/>
      <name val="Calibri"/>
      <family val="2"/>
    </font>
    <font>
      <b/>
      <i/>
      <sz val="12"/>
      <color indexed="9"/>
      <name val="Calibri"/>
      <family val="2"/>
    </font>
    <font>
      <i/>
      <sz val="12"/>
      <color indexed="9"/>
      <name val="Calibri"/>
      <family val="2"/>
    </font>
    <font>
      <sz val="12"/>
      <color indexed="55"/>
      <name val="Calibri"/>
      <family val="2"/>
    </font>
    <font>
      <sz val="12"/>
      <color indexed="9"/>
      <name val="Calibri"/>
      <family val="2"/>
    </font>
    <font>
      <sz val="12"/>
      <name val="Calibri"/>
      <family val="2"/>
    </font>
    <font>
      <b/>
      <sz val="12"/>
      <color theme="0"/>
      <name val="Calibri"/>
      <family val="2"/>
      <scheme val="minor"/>
    </font>
    <font>
      <sz val="12"/>
      <color rgb="FF0070C0"/>
      <name val="Calibri"/>
      <family val="2"/>
      <scheme val="minor"/>
    </font>
    <font>
      <sz val="10"/>
      <color theme="0"/>
      <name val="Calibri"/>
      <family val="2"/>
      <scheme val="minor"/>
    </font>
    <font>
      <sz val="10"/>
      <color indexed="9"/>
      <name val="Calibri"/>
      <family val="2"/>
    </font>
    <font>
      <sz val="18"/>
      <name val="Calibri"/>
      <family val="2"/>
      <scheme val="minor"/>
    </font>
    <font>
      <sz val="16"/>
      <name val="Calibri"/>
      <family val="2"/>
    </font>
    <font>
      <b/>
      <sz val="16"/>
      <name val="Calibri"/>
      <family val="2"/>
    </font>
    <font>
      <sz val="12"/>
      <name val="Calibri"/>
      <family val="2"/>
      <scheme val="minor"/>
    </font>
    <font>
      <sz val="8"/>
      <color indexed="81"/>
      <name val="Tahoma"/>
      <family val="2"/>
    </font>
  </fonts>
  <fills count="10">
    <fill>
      <patternFill patternType="none"/>
    </fill>
    <fill>
      <patternFill patternType="gray125"/>
    </fill>
    <fill>
      <patternFill patternType="solid">
        <fgColor indexed="3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70C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49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 vertical="center"/>
    </xf>
    <xf numFmtId="164" fontId="0" fillId="2" borderId="0" xfId="0" applyNumberFormat="1" applyFill="1" applyAlignment="1">
      <alignment horizontal="center"/>
    </xf>
    <xf numFmtId="49" fontId="0" fillId="2" borderId="0" xfId="0" applyNumberFormat="1" applyFill="1" applyAlignment="1">
      <alignment horizontal="center"/>
    </xf>
    <xf numFmtId="1" fontId="3" fillId="2" borderId="0" xfId="0" applyNumberFormat="1" applyFont="1" applyFill="1" applyAlignment="1">
      <alignment horizontal="left" vertical="center"/>
    </xf>
    <xf numFmtId="164" fontId="3" fillId="2" borderId="0" xfId="0" applyNumberFormat="1" applyFont="1" applyFill="1" applyAlignment="1">
      <alignment horizontal="center" vertical="center"/>
    </xf>
    <xf numFmtId="164" fontId="4" fillId="2" borderId="0" xfId="0" applyNumberFormat="1" applyFont="1" applyFill="1" applyAlignment="1">
      <alignment horizontal="center" vertical="center"/>
    </xf>
    <xf numFmtId="164" fontId="3" fillId="2" borderId="0" xfId="0" applyNumberFormat="1" applyFont="1" applyFill="1" applyAlignment="1">
      <alignment horizontal="center"/>
    </xf>
    <xf numFmtId="164" fontId="0" fillId="0" borderId="0" xfId="0" applyNumberFormat="1" applyAlignment="1" applyProtection="1">
      <alignment horizontal="center"/>
      <protection locked="0"/>
    </xf>
    <xf numFmtId="49" fontId="0" fillId="0" borderId="0" xfId="0" applyNumberFormat="1" applyAlignment="1" applyProtection="1">
      <alignment horizontal="center"/>
      <protection locked="0"/>
    </xf>
    <xf numFmtId="166" fontId="0" fillId="0" borderId="0" xfId="0" applyNumberForma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/>
      <protection locked="0"/>
    </xf>
    <xf numFmtId="165" fontId="2" fillId="3" borderId="2" xfId="0" applyNumberFormat="1" applyFont="1" applyFill="1" applyBorder="1" applyAlignment="1" applyProtection="1">
      <alignment horizontal="center" vertical="center"/>
    </xf>
    <xf numFmtId="165" fontId="1" fillId="4" borderId="2" xfId="0" applyNumberFormat="1" applyFont="1" applyFill="1" applyBorder="1" applyAlignment="1" applyProtection="1">
      <alignment horizontal="center" vertical="center"/>
    </xf>
    <xf numFmtId="164" fontId="0" fillId="5" borderId="0" xfId="0" applyNumberFormat="1" applyFill="1" applyAlignment="1">
      <alignment horizontal="center"/>
    </xf>
    <xf numFmtId="0" fontId="0" fillId="5" borderId="0" xfId="0" applyFill="1"/>
    <xf numFmtId="0" fontId="1" fillId="5" borderId="0" xfId="0" applyFont="1" applyFill="1" applyAlignment="1">
      <alignment horizontal="center"/>
    </xf>
    <xf numFmtId="1" fontId="6" fillId="5" borderId="3" xfId="0" applyNumberFormat="1" applyFont="1" applyFill="1" applyBorder="1"/>
    <xf numFmtId="1" fontId="6" fillId="5" borderId="4" xfId="0" applyNumberFormat="1" applyFont="1" applyFill="1" applyBorder="1"/>
    <xf numFmtId="1" fontId="6" fillId="5" borderId="5" xfId="0" applyNumberFormat="1" applyFont="1" applyFill="1" applyBorder="1"/>
    <xf numFmtId="1" fontId="6" fillId="5" borderId="6" xfId="0" applyNumberFormat="1" applyFont="1" applyFill="1" applyBorder="1"/>
    <xf numFmtId="1" fontId="6" fillId="5" borderId="7" xfId="0" applyNumberFormat="1" applyFont="1" applyFill="1" applyBorder="1"/>
    <xf numFmtId="1" fontId="6" fillId="5" borderId="8" xfId="0" applyNumberFormat="1" applyFont="1" applyFill="1" applyBorder="1"/>
    <xf numFmtId="164" fontId="3" fillId="5" borderId="2" xfId="0" applyNumberFormat="1" applyFont="1" applyFill="1" applyBorder="1" applyAlignment="1" applyProtection="1">
      <alignment horizontal="center"/>
    </xf>
    <xf numFmtId="49" fontId="3" fillId="5" borderId="2" xfId="0" applyNumberFormat="1" applyFont="1" applyFill="1" applyBorder="1" applyAlignment="1" applyProtection="1">
      <alignment horizontal="center"/>
    </xf>
    <xf numFmtId="0" fontId="1" fillId="5" borderId="2" xfId="0" applyFont="1" applyFill="1" applyBorder="1" applyAlignment="1" applyProtection="1">
      <alignment horizontal="center"/>
    </xf>
    <xf numFmtId="166" fontId="8" fillId="3" borderId="1" xfId="0" applyNumberFormat="1" applyFont="1" applyFill="1" applyBorder="1" applyAlignment="1">
      <alignment horizontal="center"/>
    </xf>
    <xf numFmtId="166" fontId="0" fillId="3" borderId="1" xfId="0" applyNumberFormat="1" applyFill="1" applyBorder="1" applyAlignment="1">
      <alignment horizontal="center"/>
    </xf>
    <xf numFmtId="1" fontId="3" fillId="2" borderId="0" xfId="0" applyNumberFormat="1" applyFont="1" applyFill="1" applyAlignment="1">
      <alignment horizontal="right" vertical="center"/>
    </xf>
    <xf numFmtId="0" fontId="0" fillId="9" borderId="0" xfId="0" applyFill="1"/>
    <xf numFmtId="164" fontId="8" fillId="6" borderId="1" xfId="0" applyNumberFormat="1" applyFont="1" applyFill="1" applyBorder="1" applyAlignment="1">
      <alignment horizontal="center"/>
    </xf>
    <xf numFmtId="164" fontId="0" fillId="6" borderId="1" xfId="0" applyNumberFormat="1" applyFill="1" applyBorder="1" applyAlignment="1">
      <alignment horizontal="center"/>
    </xf>
    <xf numFmtId="166" fontId="8" fillId="8" borderId="1" xfId="0" applyNumberFormat="1" applyFont="1" applyFill="1" applyBorder="1" applyAlignment="1">
      <alignment horizontal="center"/>
    </xf>
    <xf numFmtId="166" fontId="8" fillId="8" borderId="10" xfId="0" applyNumberFormat="1" applyFont="1" applyFill="1" applyBorder="1" applyAlignment="1">
      <alignment horizontal="center"/>
    </xf>
    <xf numFmtId="164" fontId="8" fillId="8" borderId="1" xfId="0" applyNumberFormat="1" applyFont="1" applyFill="1" applyBorder="1" applyAlignment="1">
      <alignment horizontal="center"/>
    </xf>
    <xf numFmtId="164" fontId="0" fillId="8" borderId="1" xfId="0" applyNumberFormat="1" applyFill="1" applyBorder="1" applyAlignment="1">
      <alignment horizontal="center"/>
    </xf>
    <xf numFmtId="164" fontId="0" fillId="6" borderId="10" xfId="0" applyNumberFormat="1" applyFill="1" applyBorder="1" applyAlignment="1">
      <alignment horizontal="center"/>
    </xf>
    <xf numFmtId="165" fontId="2" fillId="8" borderId="2" xfId="0" applyNumberFormat="1" applyFont="1" applyFill="1" applyBorder="1" applyAlignment="1" applyProtection="1">
      <alignment horizontal="center" vertical="center"/>
    </xf>
    <xf numFmtId="1" fontId="10" fillId="9" borderId="0" xfId="0" applyNumberFormat="1" applyFont="1" applyFill="1" applyAlignment="1" applyProtection="1">
      <alignment horizontal="center"/>
      <protection hidden="1"/>
    </xf>
    <xf numFmtId="1" fontId="3" fillId="7" borderId="0" xfId="0" applyNumberFormat="1" applyFont="1" applyFill="1" applyAlignment="1">
      <alignment horizontal="center"/>
    </xf>
    <xf numFmtId="3" fontId="0" fillId="0" borderId="0" xfId="0" applyNumberFormat="1" applyAlignment="1">
      <alignment horizontal="center"/>
    </xf>
    <xf numFmtId="164" fontId="12" fillId="2" borderId="0" xfId="0" applyNumberFormat="1" applyFont="1" applyFill="1" applyAlignment="1">
      <alignment horizontal="center" vertical="center"/>
    </xf>
    <xf numFmtId="49" fontId="11" fillId="2" borderId="0" xfId="0" applyNumberFormat="1" applyFont="1" applyFill="1" applyAlignment="1">
      <alignment horizontal="center"/>
    </xf>
    <xf numFmtId="164" fontId="11" fillId="2" borderId="0" xfId="0" applyNumberFormat="1" applyFont="1" applyFill="1" applyAlignment="1">
      <alignment horizontal="center"/>
    </xf>
    <xf numFmtId="1" fontId="1" fillId="5" borderId="0" xfId="0" applyNumberFormat="1" applyFont="1" applyFill="1" applyAlignment="1">
      <alignment horizontal="center"/>
    </xf>
    <xf numFmtId="0" fontId="0" fillId="0" borderId="0" xfId="0" applyNumberFormat="1" applyAlignment="1">
      <alignment horizontal="center"/>
    </xf>
    <xf numFmtId="3" fontId="8" fillId="2" borderId="0" xfId="0" applyNumberFormat="1" applyFont="1" applyFill="1" applyAlignment="1">
      <alignment horizontal="center" vertical="center"/>
    </xf>
    <xf numFmtId="0" fontId="16" fillId="2" borderId="0" xfId="0" applyFont="1" applyFill="1" applyAlignment="1">
      <alignment horizontal="center"/>
    </xf>
    <xf numFmtId="1" fontId="3" fillId="2" borderId="2" xfId="0" applyNumberFormat="1" applyFont="1" applyFill="1" applyBorder="1" applyAlignment="1">
      <alignment horizontal="right" vertical="center"/>
    </xf>
    <xf numFmtId="1" fontId="3" fillId="2" borderId="0" xfId="0" applyNumberFormat="1" applyFont="1" applyFill="1" applyAlignment="1">
      <alignment horizontal="center" vertical="center"/>
    </xf>
    <xf numFmtId="1" fontId="9" fillId="9" borderId="0" xfId="0" applyNumberFormat="1" applyFont="1" applyFill="1" applyAlignment="1">
      <alignment horizontal="center"/>
    </xf>
    <xf numFmtId="0" fontId="9" fillId="9" borderId="0" xfId="0" applyFont="1" applyFill="1" applyAlignment="1">
      <alignment horizontal="center"/>
    </xf>
    <xf numFmtId="166" fontId="15" fillId="9" borderId="11" xfId="0" applyNumberFormat="1" applyFont="1" applyFill="1" applyBorder="1" applyAlignment="1">
      <alignment horizontal="center" vertical="center"/>
    </xf>
    <xf numFmtId="166" fontId="15" fillId="9" borderId="12" xfId="0" applyNumberFormat="1" applyFont="1" applyFill="1" applyBorder="1" applyAlignment="1">
      <alignment horizontal="center" vertical="center"/>
    </xf>
    <xf numFmtId="164" fontId="5" fillId="2" borderId="9" xfId="0" applyNumberFormat="1" applyFont="1" applyFill="1" applyBorder="1" applyAlignment="1">
      <alignment horizontal="center"/>
    </xf>
    <xf numFmtId="164" fontId="13" fillId="2" borderId="0" xfId="0" applyNumberFormat="1" applyFont="1" applyFill="1" applyAlignment="1">
      <alignment horizontal="center" vertical="center"/>
    </xf>
    <xf numFmtId="164" fontId="13" fillId="2" borderId="14" xfId="0" applyNumberFormat="1" applyFont="1" applyFill="1" applyBorder="1" applyAlignment="1">
      <alignment horizontal="center" vertical="center"/>
    </xf>
    <xf numFmtId="1" fontId="3" fillId="2" borderId="15" xfId="0" applyNumberFormat="1" applyFont="1" applyFill="1" applyBorder="1" applyAlignment="1">
      <alignment horizontal="center" vertical="center"/>
    </xf>
    <xf numFmtId="0" fontId="7" fillId="5" borderId="0" xfId="0" applyFont="1" applyFill="1" applyAlignment="1">
      <alignment horizontal="center"/>
    </xf>
    <xf numFmtId="0" fontId="0" fillId="5" borderId="0" xfId="0" applyFill="1" applyAlignment="1">
      <alignment horizontal="center"/>
    </xf>
    <xf numFmtId="166" fontId="14" fillId="2" borderId="0" xfId="0" applyNumberFormat="1" applyFont="1" applyFill="1" applyAlignment="1">
      <alignment horizontal="center" vertical="center"/>
    </xf>
    <xf numFmtId="166" fontId="14" fillId="2" borderId="13" xfId="0" applyNumberFormat="1" applyFont="1" applyFill="1" applyBorder="1" applyAlignment="1">
      <alignment horizontal="center" vertical="center"/>
    </xf>
    <xf numFmtId="166" fontId="14" fillId="2" borderId="0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3">
    <dxf>
      <font>
        <color theme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FF0000"/>
  </sheetPr>
  <dimension ref="A1:Q169"/>
  <sheetViews>
    <sheetView tabSelected="1" zoomScaleNormal="100" workbookViewId="0">
      <pane ySplit="13" topLeftCell="A14" activePane="bottomLeft" state="frozen"/>
      <selection pane="bottomLeft" activeCell="C9" sqref="C9"/>
    </sheetView>
  </sheetViews>
  <sheetFormatPr baseColWidth="10" defaultRowHeight="15.75" x14ac:dyDescent="0.25"/>
  <cols>
    <col min="1" max="1" width="12.375" style="2" customWidth="1"/>
    <col min="2" max="2" width="3.375" style="2" customWidth="1"/>
    <col min="3" max="3" width="14.125" style="2" customWidth="1"/>
    <col min="4" max="5" width="14.125" style="3" customWidth="1"/>
    <col min="6" max="6" width="14.125" style="4" customWidth="1"/>
    <col min="7" max="7" width="11.25" style="4" customWidth="1"/>
    <col min="8" max="8" width="11.5" style="4" customWidth="1"/>
    <col min="9" max="9" width="24.25" style="1" customWidth="1"/>
    <col min="10" max="12" width="3" customWidth="1"/>
    <col min="13" max="13" width="2.875" customWidth="1"/>
  </cols>
  <sheetData>
    <row r="1" spans="1:17" ht="16.5" thickBot="1" x14ac:dyDescent="0.3">
      <c r="A1" s="8"/>
      <c r="B1" s="8"/>
      <c r="C1" s="7"/>
      <c r="D1" s="57" t="s">
        <v>58</v>
      </c>
      <c r="E1" s="57"/>
      <c r="F1" s="10"/>
      <c r="G1" s="57" t="s">
        <v>59</v>
      </c>
      <c r="H1" s="57"/>
      <c r="I1" s="10"/>
      <c r="J1" s="32"/>
      <c r="K1" s="32"/>
      <c r="L1" s="32"/>
      <c r="M1" s="17"/>
      <c r="N1" s="17"/>
      <c r="O1" s="18"/>
      <c r="P1" s="18"/>
      <c r="Q1" s="18"/>
    </row>
    <row r="2" spans="1:17" ht="14.1" customHeight="1" thickBot="1" x14ac:dyDescent="0.3">
      <c r="A2" s="5"/>
      <c r="B2" s="58"/>
      <c r="C2" s="59"/>
      <c r="D2" s="33" t="str">
        <f>INDEX($D$14:$P$168,MATCH($F2,$O$14:$O$168,0),1)</f>
        <v>Muller</v>
      </c>
      <c r="E2" s="33" t="str">
        <f>INDEX($D$14:$P$168,MATCH($F2,$O$14:$O$168,0),2)</f>
        <v>Dorian</v>
      </c>
      <c r="F2" s="29">
        <f>LARGE($O$14:$O$168,1)</f>
        <v>90.000230000000002</v>
      </c>
      <c r="G2" s="37" t="str">
        <f>INDEX($D$14:$P$168,MATCH($I2,$P$14:$P$168,0),1)</f>
        <v>Herbert</v>
      </c>
      <c r="H2" s="37" t="str">
        <f>INDEX($D$14:$P$168,MATCH($I2,$P$14:$P$168,0),2)</f>
        <v>Florian</v>
      </c>
      <c r="I2" s="35">
        <f>LARGE($P$14:$P$168,1)</f>
        <v>45.000419999999998</v>
      </c>
      <c r="J2" s="32"/>
      <c r="K2" s="32"/>
      <c r="L2" s="32"/>
      <c r="M2" s="61" t="s">
        <v>60</v>
      </c>
      <c r="N2" s="61"/>
      <c r="O2" s="61"/>
      <c r="P2" s="61"/>
      <c r="Q2" s="61"/>
    </row>
    <row r="3" spans="1:17" ht="14.1" customHeight="1" thickBot="1" x14ac:dyDescent="0.3">
      <c r="A3" s="5"/>
      <c r="B3" s="58"/>
      <c r="C3" s="59"/>
      <c r="D3" s="34" t="str">
        <f>INDEX($D$14:$P$168,MATCH($F3,$O$14:$O$168,0),1)</f>
        <v xml:space="preserve">Le Quellec </v>
      </c>
      <c r="E3" s="34" t="str">
        <f>INDEX($D$14:$P$168,MATCH($F3,$O$14:$O$168,0),2)</f>
        <v>jean marie</v>
      </c>
      <c r="F3" s="30">
        <f>LARGE($O$14:$O$168,2)</f>
        <v>80.000150000000005</v>
      </c>
      <c r="G3" s="37" t="str">
        <f>INDEX($D$14:$P$168,MATCH($I3,$P$14:$P$168,0),1)</f>
        <v>Herbert</v>
      </c>
      <c r="H3" s="37" t="str">
        <f>INDEX($D$14:$P$168,MATCH($I3,$P$14:$P$168,0),2)</f>
        <v>Rudy</v>
      </c>
      <c r="I3" s="35">
        <f>LARGE($P$14:$P$168,2)</f>
        <v>45.000360000000001</v>
      </c>
      <c r="J3" s="32"/>
      <c r="K3" s="32"/>
      <c r="L3" s="32"/>
      <c r="M3" s="61" t="s">
        <v>61</v>
      </c>
      <c r="N3" s="61"/>
      <c r="O3" s="61"/>
      <c r="P3" s="61"/>
      <c r="Q3" s="61"/>
    </row>
    <row r="4" spans="1:17" ht="14.1" customHeight="1" thickBot="1" x14ac:dyDescent="0.3">
      <c r="A4" s="5"/>
      <c r="B4" s="58"/>
      <c r="C4" s="59"/>
      <c r="D4" s="34" t="str">
        <f>INDEX($D$14:$P$168,MATCH($F4,$O$14:$O$168,0),1)</f>
        <v>Le Vot</v>
      </c>
      <c r="E4" s="34" t="str">
        <f>INDEX($D$14:$P$168,MATCH($F4,$O$14:$O$168,0),2)</f>
        <v>Romuald</v>
      </c>
      <c r="F4" s="30">
        <f>LARGE($O$14:$O$168,3)</f>
        <v>65.000169999999997</v>
      </c>
      <c r="G4" s="38" t="str">
        <f>INDEX($D$14:$P$168,MATCH($I4,$P$14:$P$168,0),1)</f>
        <v>Demazure</v>
      </c>
      <c r="H4" s="38" t="str">
        <f>INDEX($D$14:$P$168,MATCH($I4,$P$14:$P$168,0),2)</f>
        <v>Olivier</v>
      </c>
      <c r="I4" s="35">
        <f>LARGE($P$14:$P$168,3)</f>
        <v>30.000350000000001</v>
      </c>
      <c r="J4" s="32"/>
      <c r="K4" s="32"/>
      <c r="L4" s="32"/>
      <c r="M4" s="62"/>
      <c r="N4" s="62"/>
      <c r="O4" s="62"/>
      <c r="P4" s="62"/>
      <c r="Q4" s="62"/>
    </row>
    <row r="5" spans="1:17" ht="14.1" customHeight="1" thickBot="1" x14ac:dyDescent="0.3">
      <c r="A5" s="8"/>
      <c r="B5" s="58"/>
      <c r="C5" s="59"/>
      <c r="D5" s="34" t="str">
        <f t="shared" ref="D5:D9" si="0">INDEX($D$14:$P$168,MATCH($F5,$O$14:$O$168,0),1)</f>
        <v>Breny</v>
      </c>
      <c r="E5" s="34" t="str">
        <f t="shared" ref="E5:E9" si="1">INDEX($D$14:$P$168,MATCH($F5,$O$14:$O$168,0),2)</f>
        <v>Yann</v>
      </c>
      <c r="F5" s="30">
        <f>LARGE($O$14:$O$168,4)</f>
        <v>65.000140000000002</v>
      </c>
      <c r="G5" s="38" t="str">
        <f>INDEX($D$14:$P$168,MATCH($I5,$P$14:$P$168,0),1)</f>
        <v>Hanon</v>
      </c>
      <c r="H5" s="38" t="str">
        <f>INDEX($D$14:$P$168,MATCH($I5,$P$14:$P$168,0),2)</f>
        <v>Bastien</v>
      </c>
      <c r="I5" s="35">
        <f>LARGE($P$14:$P$168,4)</f>
        <v>30.000250000000001</v>
      </c>
      <c r="J5" s="32"/>
      <c r="K5" s="32"/>
      <c r="L5" s="32"/>
      <c r="M5" s="18"/>
      <c r="N5" s="18"/>
      <c r="O5" s="18"/>
      <c r="P5" s="18"/>
      <c r="Q5" s="18"/>
    </row>
    <row r="6" spans="1:17" ht="14.1" customHeight="1" thickBot="1" x14ac:dyDescent="0.3">
      <c r="A6" s="8"/>
      <c r="B6" s="31"/>
      <c r="C6" s="9"/>
      <c r="D6" s="34" t="str">
        <f t="shared" si="0"/>
        <v>Bazile</v>
      </c>
      <c r="E6" s="34" t="str">
        <f t="shared" si="1"/>
        <v>Guillaume</v>
      </c>
      <c r="F6" s="30">
        <f>LARGE($O$14:$O$168,5)</f>
        <v>60.00047</v>
      </c>
      <c r="G6" s="38" t="str">
        <f t="shared" ref="G6:G9" si="2">INDEX($D$14:$P$168,MATCH($I6,$P$14:$P$168,0),1)</f>
        <v>Postel</v>
      </c>
      <c r="H6" s="38" t="str">
        <f t="shared" ref="H6:H9" si="3">INDEX($D$14:$P$168,MATCH($I6,$P$14:$P$168,0),2)</f>
        <v>Johann</v>
      </c>
      <c r="I6" s="35">
        <f>LARGE($P$14:$P$168,5)</f>
        <v>30.00019</v>
      </c>
      <c r="J6" s="32"/>
      <c r="K6" s="32"/>
      <c r="L6" s="32"/>
      <c r="M6" s="18"/>
      <c r="N6" s="18"/>
      <c r="O6" s="18"/>
      <c r="P6" s="18"/>
      <c r="Q6" s="18"/>
    </row>
    <row r="7" spans="1:17" ht="14.1" customHeight="1" thickBot="1" x14ac:dyDescent="0.3">
      <c r="A7" s="52" t="s">
        <v>119</v>
      </c>
      <c r="B7" s="52"/>
      <c r="C7" s="9"/>
      <c r="D7" s="34" t="str">
        <f t="shared" si="0"/>
        <v>Godart</v>
      </c>
      <c r="E7" s="34" t="str">
        <f t="shared" si="1"/>
        <v>Maxime</v>
      </c>
      <c r="F7" s="30">
        <f>LARGE($O$14:$O$168,6)</f>
        <v>60.000239999999998</v>
      </c>
      <c r="G7" s="38" t="str">
        <f t="shared" si="2"/>
        <v>Godart</v>
      </c>
      <c r="H7" s="38" t="str">
        <f t="shared" si="3"/>
        <v>Alexandre</v>
      </c>
      <c r="I7" s="35">
        <f>LARGE($P$14:$P$168,6)</f>
        <v>15.00095</v>
      </c>
      <c r="J7" s="32"/>
      <c r="K7" s="32"/>
      <c r="L7" s="32"/>
      <c r="M7" s="18"/>
      <c r="N7" s="18"/>
      <c r="O7" s="18"/>
      <c r="P7" s="18"/>
      <c r="Q7" s="18"/>
    </row>
    <row r="8" spans="1:17" ht="14.1" customHeight="1" thickBot="1" x14ac:dyDescent="0.3">
      <c r="A8" s="52"/>
      <c r="B8" s="60"/>
      <c r="C8" s="9"/>
      <c r="D8" s="34" t="str">
        <f t="shared" si="0"/>
        <v>Hu</v>
      </c>
      <c r="E8" s="34" t="str">
        <f t="shared" si="1"/>
        <v>Christopher</v>
      </c>
      <c r="F8" s="30">
        <f>LARGE($O$14:$O$168,7)</f>
        <v>45.000619999999998</v>
      </c>
      <c r="G8" s="38" t="str">
        <f t="shared" si="2"/>
        <v>Gillet</v>
      </c>
      <c r="H8" s="38" t="str">
        <f t="shared" si="3"/>
        <v>Aurelien</v>
      </c>
      <c r="I8" s="35">
        <f>LARGE($P$14:$P$168,7)</f>
        <v>15.000859999999999</v>
      </c>
      <c r="J8" s="32"/>
      <c r="K8" s="32"/>
      <c r="L8" s="32"/>
      <c r="M8" s="18"/>
      <c r="N8" s="18"/>
      <c r="O8" s="18"/>
      <c r="P8" s="18"/>
      <c r="Q8" s="18"/>
    </row>
    <row r="9" spans="1:17" ht="14.1" customHeight="1" thickBot="1" x14ac:dyDescent="0.3">
      <c r="A9" s="44" t="s">
        <v>10</v>
      </c>
      <c r="B9" s="51"/>
      <c r="C9" s="9"/>
      <c r="D9" s="39" t="str">
        <f t="shared" si="0"/>
        <v>Liberolle</v>
      </c>
      <c r="E9" s="39" t="str">
        <f t="shared" si="1"/>
        <v>Pierre</v>
      </c>
      <c r="F9" s="30">
        <f>LARGE($O$14:$O$168,8)</f>
        <v>45.000410000000002</v>
      </c>
      <c r="G9" s="38" t="str">
        <f t="shared" si="2"/>
        <v>Coquigny</v>
      </c>
      <c r="H9" s="38" t="str">
        <f t="shared" si="3"/>
        <v>Wilfried</v>
      </c>
      <c r="I9" s="36">
        <f>LARGE($P$14:$P$168,8)</f>
        <v>15.000830000000001</v>
      </c>
      <c r="J9" s="32"/>
      <c r="K9" s="32"/>
      <c r="L9" s="32"/>
      <c r="M9" s="18"/>
      <c r="N9" s="18"/>
      <c r="O9" s="18"/>
      <c r="P9" s="18"/>
      <c r="Q9" s="18"/>
    </row>
    <row r="10" spans="1:17" ht="12.95" customHeight="1" x14ac:dyDescent="0.25">
      <c r="A10" s="44" t="s">
        <v>14</v>
      </c>
      <c r="B10" s="51"/>
      <c r="C10" s="6"/>
      <c r="D10" s="6"/>
      <c r="E10" s="6"/>
      <c r="F10" s="63">
        <f>SUM(F14:F168)</f>
        <v>1230</v>
      </c>
      <c r="G10" s="64">
        <f>SUM(G14:G168)</f>
        <v>225</v>
      </c>
      <c r="H10" s="64">
        <f>SUM(H14:H168)</f>
        <v>75</v>
      </c>
      <c r="I10" s="55">
        <f>SUM(F10:H10)</f>
        <v>1530</v>
      </c>
      <c r="J10" s="32"/>
      <c r="K10" s="32"/>
      <c r="L10" s="32"/>
      <c r="M10" s="18"/>
      <c r="N10" s="18"/>
      <c r="O10" s="18"/>
      <c r="P10" s="18"/>
      <c r="Q10" s="18"/>
    </row>
    <row r="11" spans="1:17" ht="12.95" customHeight="1" x14ac:dyDescent="0.25">
      <c r="A11" s="45" t="s">
        <v>94</v>
      </c>
      <c r="B11" s="51"/>
      <c r="C11" s="6"/>
      <c r="D11" s="6"/>
      <c r="E11" s="6"/>
      <c r="F11" s="63"/>
      <c r="G11" s="63"/>
      <c r="H11" s="65"/>
      <c r="I11" s="56"/>
      <c r="J11" s="32"/>
      <c r="K11" s="32"/>
      <c r="L11" s="32"/>
      <c r="M11" s="18"/>
      <c r="N11" s="18"/>
      <c r="O11" s="18"/>
      <c r="P11" s="18"/>
      <c r="Q11" s="18"/>
    </row>
    <row r="12" spans="1:17" ht="12.95" customHeight="1" x14ac:dyDescent="0.25">
      <c r="A12" s="46" t="s">
        <v>74</v>
      </c>
      <c r="B12" s="51"/>
      <c r="C12" s="6"/>
      <c r="D12" s="6"/>
      <c r="E12" s="6"/>
      <c r="F12" s="49">
        <f>SUM(J13)</f>
        <v>81</v>
      </c>
      <c r="G12" s="49">
        <f>SUM(K13)</f>
        <v>15</v>
      </c>
      <c r="H12" s="49">
        <f>SUM(L13)</f>
        <v>5</v>
      </c>
      <c r="I12" s="50"/>
      <c r="J12" s="53">
        <f>SUM(J13:L13)</f>
        <v>101</v>
      </c>
      <c r="K12" s="54"/>
      <c r="L12" s="54"/>
      <c r="M12" s="18"/>
      <c r="N12" s="18"/>
      <c r="O12" s="18"/>
      <c r="P12" s="18"/>
      <c r="Q12" s="18"/>
    </row>
    <row r="13" spans="1:17" x14ac:dyDescent="0.25">
      <c r="A13" s="26" t="s">
        <v>2</v>
      </c>
      <c r="B13" s="26" t="s">
        <v>118</v>
      </c>
      <c r="C13" s="26" t="s">
        <v>9</v>
      </c>
      <c r="D13" s="27" t="s">
        <v>0</v>
      </c>
      <c r="E13" s="27" t="s">
        <v>1</v>
      </c>
      <c r="F13" s="15" t="s">
        <v>115</v>
      </c>
      <c r="G13" s="40" t="s">
        <v>116</v>
      </c>
      <c r="H13" s="16" t="s">
        <v>117</v>
      </c>
      <c r="I13" s="28" t="s">
        <v>57</v>
      </c>
      <c r="J13" s="42">
        <f>SUM(J14:J168)</f>
        <v>81</v>
      </c>
      <c r="K13" s="42">
        <f t="shared" ref="K13:L13" si="4">SUM(K14:K168)</f>
        <v>15</v>
      </c>
      <c r="L13" s="42">
        <f t="shared" si="4"/>
        <v>5</v>
      </c>
      <c r="M13" s="19"/>
      <c r="N13" s="19"/>
      <c r="O13" s="18"/>
      <c r="P13" s="18"/>
      <c r="Q13" s="18"/>
    </row>
    <row r="14" spans="1:17" x14ac:dyDescent="0.25">
      <c r="A14" s="11">
        <v>41155</v>
      </c>
      <c r="B14" s="48">
        <f>IF(A14="","",M14)</f>
        <v>1</v>
      </c>
      <c r="C14" s="11" t="s">
        <v>10</v>
      </c>
      <c r="D14" s="12" t="s">
        <v>3</v>
      </c>
      <c r="E14" s="12" t="s">
        <v>19</v>
      </c>
      <c r="F14" s="13">
        <v>15</v>
      </c>
      <c r="G14" s="13"/>
      <c r="H14" s="13"/>
      <c r="I14" s="14" t="s">
        <v>8</v>
      </c>
      <c r="J14" s="41">
        <f>IF(F14="","",(IF(F14&gt;20,2,1)))</f>
        <v>1</v>
      </c>
      <c r="K14" s="41" t="str">
        <f>IF(G14="","",(IF(G14&gt;20,2,1)))</f>
        <v/>
      </c>
      <c r="L14" s="41" t="str">
        <f>IF(H14="","",1)</f>
        <v/>
      </c>
      <c r="M14" s="47">
        <f>SUM(J14:L14)</f>
        <v>1</v>
      </c>
      <c r="N14" s="18"/>
      <c r="O14" s="20">
        <f>IF(SUMPRODUCT(N(CONCATENATE($D$14:$D14,$E$14:$E14)=$D14&amp;$E14))&gt;1,"",SUMPRODUCT((CONCATENATE($D$14:$D$168,$E$14:$E$168)=$D14&amp;$E14)*(F$14:F$168))+(ROW()/10^5))</f>
        <v>65.000140000000002</v>
      </c>
      <c r="P14" s="21">
        <f>IF(SUMPRODUCT(N(CONCATENATE($D$14:$D14,$E$14:$E14)=$D14&amp;$E14))&gt;1,"",SUMPRODUCT((CONCATENATE($D$14:$D$168,$E$14:$E$168)=$D14&amp;$E14)*(G$14:G$168))+(ROW()/10^5))</f>
        <v>1.3999999999999999E-4</v>
      </c>
      <c r="Q14" s="18"/>
    </row>
    <row r="15" spans="1:17" x14ac:dyDescent="0.25">
      <c r="A15" s="11">
        <v>41155</v>
      </c>
      <c r="B15" s="43">
        <f t="shared" ref="B15:B78" si="5">IF(A15="","",M15)</f>
        <v>1</v>
      </c>
      <c r="C15" s="11" t="s">
        <v>10</v>
      </c>
      <c r="D15" s="12" t="s">
        <v>4</v>
      </c>
      <c r="E15" s="12" t="s">
        <v>5</v>
      </c>
      <c r="F15" s="13">
        <v>15</v>
      </c>
      <c r="G15" s="13"/>
      <c r="H15" s="13"/>
      <c r="I15" s="14" t="s">
        <v>8</v>
      </c>
      <c r="J15" s="41">
        <f t="shared" ref="J15:J78" si="6">IF(F15="","",(IF(F15&gt;20,2,1)))</f>
        <v>1</v>
      </c>
      <c r="K15" s="41" t="str">
        <f t="shared" ref="K15:K78" si="7">IF(G15="","",(IF(G15&gt;20,2,1)))</f>
        <v/>
      </c>
      <c r="L15" s="41" t="str">
        <f t="shared" ref="L15:L78" si="8">IF(H15="","",1)</f>
        <v/>
      </c>
      <c r="M15" s="47">
        <f t="shared" ref="M15:M78" si="9">SUM(J15:L15)</f>
        <v>1</v>
      </c>
      <c r="N15" s="18"/>
      <c r="O15" s="22">
        <f>IF(SUMPRODUCT(N(CONCATENATE($D$14:$D15,$E$14:$E15)=$D15&amp;$E15))&gt;1,"",SUMPRODUCT((CONCATENATE($D$14:$D$168,$E$14:$E$168)=$D15&amp;$E15)*(F$14:F$168))+(ROW()/10^5))</f>
        <v>80.000150000000005</v>
      </c>
      <c r="P15" s="23">
        <f>IF(SUMPRODUCT(N(CONCATENATE($D$14:$D15,$E$14:$E15)=$D15&amp;$E15))&gt;1,"",SUMPRODUCT((CONCATENATE($D$14:$D$168,$E$14:$E$168)=$D15&amp;$E15)*(G$14:G$168))+(ROW()/10^5))</f>
        <v>1.4999999999999999E-4</v>
      </c>
      <c r="Q15" s="18"/>
    </row>
    <row r="16" spans="1:17" x14ac:dyDescent="0.25">
      <c r="A16" s="11">
        <v>41155</v>
      </c>
      <c r="B16" s="43">
        <f t="shared" si="5"/>
        <v>1</v>
      </c>
      <c r="C16" s="11" t="s">
        <v>14</v>
      </c>
      <c r="D16" s="12" t="s">
        <v>15</v>
      </c>
      <c r="E16" s="12" t="s">
        <v>16</v>
      </c>
      <c r="F16" s="13">
        <v>15</v>
      </c>
      <c r="G16" s="13"/>
      <c r="H16" s="13"/>
      <c r="I16" s="14" t="s">
        <v>17</v>
      </c>
      <c r="J16" s="41">
        <f t="shared" si="6"/>
        <v>1</v>
      </c>
      <c r="K16" s="41" t="str">
        <f t="shared" si="7"/>
        <v/>
      </c>
      <c r="L16" s="41" t="str">
        <f t="shared" si="8"/>
        <v/>
      </c>
      <c r="M16" s="47">
        <f t="shared" si="9"/>
        <v>1</v>
      </c>
      <c r="N16" s="18"/>
      <c r="O16" s="22">
        <f>IF(SUMPRODUCT(N(CONCATENATE($D$14:$D16,$E$14:$E16)=$D16&amp;$E16))&gt;1,"",SUMPRODUCT((CONCATENATE($D$14:$D$168,$E$14:$E$168)=$D16&amp;$E16)*(F$14:F$168))+(ROW()/10^5))</f>
        <v>45.000160000000001</v>
      </c>
      <c r="P16" s="23">
        <f>IF(SUMPRODUCT(N(CONCATENATE($D$14:$D16,$E$14:$E16)=$D16&amp;$E16))&gt;1,"",SUMPRODUCT((CONCATENATE($D$14:$D$168,$E$14:$E$168)=$D16&amp;$E16)*(G$14:G$168))+(ROW()/10^5))</f>
        <v>1.6000000000000001E-4</v>
      </c>
      <c r="Q16" s="18"/>
    </row>
    <row r="17" spans="1:17" x14ac:dyDescent="0.25">
      <c r="A17" s="11">
        <v>41155</v>
      </c>
      <c r="B17" s="43">
        <f t="shared" si="5"/>
        <v>1</v>
      </c>
      <c r="C17" s="11" t="s">
        <v>10</v>
      </c>
      <c r="D17" s="12" t="s">
        <v>18</v>
      </c>
      <c r="E17" s="12" t="s">
        <v>63</v>
      </c>
      <c r="F17" s="13">
        <v>15</v>
      </c>
      <c r="G17" s="13"/>
      <c r="H17" s="13"/>
      <c r="I17" s="14" t="s">
        <v>8</v>
      </c>
      <c r="J17" s="41">
        <f t="shared" si="6"/>
        <v>1</v>
      </c>
      <c r="K17" s="41" t="str">
        <f t="shared" si="7"/>
        <v/>
      </c>
      <c r="L17" s="41" t="str">
        <f t="shared" si="8"/>
        <v/>
      </c>
      <c r="M17" s="47">
        <f t="shared" si="9"/>
        <v>1</v>
      </c>
      <c r="N17" s="18"/>
      <c r="O17" s="22">
        <f>IF(SUMPRODUCT(N(CONCATENATE($D$14:$D17,$E$14:$E17)=$D17&amp;$E17))&gt;1,"",SUMPRODUCT((CONCATENATE($D$14:$D$168,$E$14:$E$168)=$D17&amp;$E17)*(F$14:F$168))+(ROW()/10^5))</f>
        <v>65.000169999999997</v>
      </c>
      <c r="P17" s="23">
        <f>IF(SUMPRODUCT(N(CONCATENATE($D$14:$D17,$E$14:$E17)=$D17&amp;$E17))&gt;1,"",SUMPRODUCT((CONCATENATE($D$14:$D$168,$E$14:$E$168)=$D17&amp;$E17)*(G$14:G$168))+(ROW()/10^5))</f>
        <v>1.7000000000000001E-4</v>
      </c>
      <c r="Q17" s="18"/>
    </row>
    <row r="18" spans="1:17" x14ac:dyDescent="0.25">
      <c r="A18" s="11">
        <v>41162</v>
      </c>
      <c r="B18" s="43">
        <f t="shared" si="5"/>
        <v>1</v>
      </c>
      <c r="C18" s="11" t="s">
        <v>10</v>
      </c>
      <c r="D18" s="12" t="s">
        <v>64</v>
      </c>
      <c r="E18" s="12" t="s">
        <v>6</v>
      </c>
      <c r="F18" s="13">
        <v>15</v>
      </c>
      <c r="G18" s="13"/>
      <c r="H18" s="13"/>
      <c r="I18" s="14" t="s">
        <v>7</v>
      </c>
      <c r="J18" s="41">
        <f t="shared" si="6"/>
        <v>1</v>
      </c>
      <c r="K18" s="41" t="str">
        <f t="shared" si="7"/>
        <v/>
      </c>
      <c r="L18" s="41" t="str">
        <f t="shared" si="8"/>
        <v/>
      </c>
      <c r="M18" s="47">
        <f t="shared" si="9"/>
        <v>1</v>
      </c>
      <c r="N18" s="18"/>
      <c r="O18" s="22">
        <f>IF(SUMPRODUCT(N(CONCATENATE($D$14:$D18,$E$14:$E18)=$D18&amp;$E18))&gt;1,"",SUMPRODUCT((CONCATENATE($D$14:$D$168,$E$14:$E$168)=$D18&amp;$E18)*(F$14:F$168))+(ROW()/10^5))</f>
        <v>15.00018</v>
      </c>
      <c r="P18" s="23">
        <f>IF(SUMPRODUCT(N(CONCATENATE($D$14:$D18,$E$14:$E18)=$D18&amp;$E18))&gt;1,"",SUMPRODUCT((CONCATENATE($D$14:$D$168,$E$14:$E$168)=$D18&amp;$E18)*(G$14:G$168))+(ROW()/10^5))</f>
        <v>1.8000000000000001E-4</v>
      </c>
      <c r="Q18" s="18"/>
    </row>
    <row r="19" spans="1:17" x14ac:dyDescent="0.25">
      <c r="A19" s="11">
        <v>41162</v>
      </c>
      <c r="B19" s="43">
        <f t="shared" si="5"/>
        <v>1</v>
      </c>
      <c r="C19" s="11" t="s">
        <v>10</v>
      </c>
      <c r="D19" s="12" t="s">
        <v>65</v>
      </c>
      <c r="E19" s="12" t="s">
        <v>66</v>
      </c>
      <c r="F19" s="13">
        <v>15</v>
      </c>
      <c r="G19" s="13"/>
      <c r="H19" s="13"/>
      <c r="I19" s="14" t="s">
        <v>7</v>
      </c>
      <c r="J19" s="41">
        <f t="shared" si="6"/>
        <v>1</v>
      </c>
      <c r="K19" s="41" t="str">
        <f t="shared" si="7"/>
        <v/>
      </c>
      <c r="L19" s="41" t="str">
        <f t="shared" si="8"/>
        <v/>
      </c>
      <c r="M19" s="47">
        <f t="shared" si="9"/>
        <v>1</v>
      </c>
      <c r="N19" s="18"/>
      <c r="O19" s="22">
        <f>IF(SUMPRODUCT(N(CONCATENATE($D$14:$D19,$E$14:$E19)=$D19&amp;$E19))&gt;1,"",SUMPRODUCT((CONCATENATE($D$14:$D$168,$E$14:$E$168)=$D19&amp;$E19)*(F$14:F$168))+(ROW()/10^5))</f>
        <v>30.00019</v>
      </c>
      <c r="P19" s="23">
        <f>IF(SUMPRODUCT(N(CONCATENATE($D$14:$D19,$E$14:$E19)=$D19&amp;$E19))&gt;1,"",SUMPRODUCT((CONCATENATE($D$14:$D$168,$E$14:$E$168)=$D19&amp;$E19)*(G$14:G$168))+(ROW()/10^5))</f>
        <v>30.00019</v>
      </c>
      <c r="Q19" s="18"/>
    </row>
    <row r="20" spans="1:17" x14ac:dyDescent="0.25">
      <c r="A20" s="11">
        <v>41162</v>
      </c>
      <c r="B20" s="43">
        <f t="shared" si="5"/>
        <v>1</v>
      </c>
      <c r="C20" s="11" t="s">
        <v>14</v>
      </c>
      <c r="D20" s="12" t="s">
        <v>12</v>
      </c>
      <c r="E20" s="12" t="s">
        <v>40</v>
      </c>
      <c r="F20" s="13">
        <v>15</v>
      </c>
      <c r="G20" s="13"/>
      <c r="H20" s="13"/>
      <c r="I20" s="14" t="s">
        <v>11</v>
      </c>
      <c r="J20" s="41">
        <f t="shared" si="6"/>
        <v>1</v>
      </c>
      <c r="K20" s="41" t="str">
        <f t="shared" si="7"/>
        <v/>
      </c>
      <c r="L20" s="41" t="str">
        <f t="shared" si="8"/>
        <v/>
      </c>
      <c r="M20" s="47">
        <f t="shared" si="9"/>
        <v>1</v>
      </c>
      <c r="N20" s="18"/>
      <c r="O20" s="22">
        <f>IF(SUMPRODUCT(N(CONCATENATE($D$14:$D20,$E$14:$E20)=$D20&amp;$E20))&gt;1,"",SUMPRODUCT((CONCATENATE($D$14:$D$168,$E$14:$E$168)=$D20&amp;$E20)*(F$14:F$168))+(ROW()/10^5))</f>
        <v>45.0002</v>
      </c>
      <c r="P20" s="23">
        <f>IF(SUMPRODUCT(N(CONCATENATE($D$14:$D20,$E$14:$E20)=$D20&amp;$E20))&gt;1,"",SUMPRODUCT((CONCATENATE($D$14:$D$168,$E$14:$E$168)=$D20&amp;$E20)*(G$14:G$168))+(ROW()/10^5))</f>
        <v>2.0000000000000001E-4</v>
      </c>
      <c r="Q20" s="18"/>
    </row>
    <row r="21" spans="1:17" x14ac:dyDescent="0.25">
      <c r="A21" s="11">
        <v>41169</v>
      </c>
      <c r="B21" s="43">
        <f t="shared" si="5"/>
        <v>1</v>
      </c>
      <c r="C21" s="11" t="s">
        <v>10</v>
      </c>
      <c r="D21" s="12" t="s">
        <v>3</v>
      </c>
      <c r="E21" s="12" t="s">
        <v>19</v>
      </c>
      <c r="F21" s="13">
        <v>20</v>
      </c>
      <c r="G21" s="13"/>
      <c r="H21" s="13"/>
      <c r="I21" s="14" t="s">
        <v>20</v>
      </c>
      <c r="J21" s="41">
        <f t="shared" si="6"/>
        <v>1</v>
      </c>
      <c r="K21" s="41" t="str">
        <f t="shared" si="7"/>
        <v/>
      </c>
      <c r="L21" s="41" t="str">
        <f t="shared" si="8"/>
        <v/>
      </c>
      <c r="M21" s="47">
        <f t="shared" si="9"/>
        <v>1</v>
      </c>
      <c r="N21" s="18"/>
      <c r="O21" s="22" t="str">
        <f>IF(SUMPRODUCT(N(CONCATENATE($D$14:$D21,$E$14:$E21)=$D21&amp;$E21))&gt;1,"",SUMPRODUCT((CONCATENATE($D$14:$D$168,$E$14:$E$168)=$D21&amp;$E21)*(F$14:F$168))+(ROW()/10^5))</f>
        <v/>
      </c>
      <c r="P21" s="23" t="str">
        <f>IF(SUMPRODUCT(N(CONCATENATE($D$14:$D21,$E$14:$E21)=$D21&amp;$E21))&gt;1,"",SUMPRODUCT((CONCATENATE($D$14:$D$168,$E$14:$E$168)=$D21&amp;$E21)*(G$14:G$168))+(ROW()/10^5))</f>
        <v/>
      </c>
      <c r="Q21" s="18"/>
    </row>
    <row r="22" spans="1:17" x14ac:dyDescent="0.25">
      <c r="A22" s="11">
        <v>41169</v>
      </c>
      <c r="B22" s="43">
        <f t="shared" si="5"/>
        <v>1</v>
      </c>
      <c r="C22" s="11" t="s">
        <v>10</v>
      </c>
      <c r="D22" s="12" t="s">
        <v>4</v>
      </c>
      <c r="E22" s="12" t="s">
        <v>5</v>
      </c>
      <c r="F22" s="13">
        <v>20</v>
      </c>
      <c r="G22" s="13"/>
      <c r="H22" s="13"/>
      <c r="I22" s="14" t="s">
        <v>20</v>
      </c>
      <c r="J22" s="41">
        <f t="shared" si="6"/>
        <v>1</v>
      </c>
      <c r="K22" s="41" t="str">
        <f t="shared" si="7"/>
        <v/>
      </c>
      <c r="L22" s="41" t="str">
        <f t="shared" si="8"/>
        <v/>
      </c>
      <c r="M22" s="47">
        <f t="shared" si="9"/>
        <v>1</v>
      </c>
      <c r="N22" s="18"/>
      <c r="O22" s="22" t="str">
        <f>IF(SUMPRODUCT(N(CONCATENATE($D$14:$D22,$E$14:$E22)=$D22&amp;$E22))&gt;1,"",SUMPRODUCT((CONCATENATE($D$14:$D$168,$E$14:$E$168)=$D22&amp;$E22)*(F$14:F$168))+(ROW()/10^5))</f>
        <v/>
      </c>
      <c r="P22" s="23" t="str">
        <f>IF(SUMPRODUCT(N(CONCATENATE($D$14:$D22,$E$14:$E22)=$D22&amp;$E22))&gt;1,"",SUMPRODUCT((CONCATENATE($D$14:$D$168,$E$14:$E$168)=$D22&amp;$E22)*(G$14:G$168))+(ROW()/10^5))</f>
        <v/>
      </c>
      <c r="Q22" s="18"/>
    </row>
    <row r="23" spans="1:17" x14ac:dyDescent="0.25">
      <c r="A23" s="11">
        <v>41176</v>
      </c>
      <c r="B23" s="43">
        <f t="shared" si="5"/>
        <v>1</v>
      </c>
      <c r="C23" s="11" t="s">
        <v>10</v>
      </c>
      <c r="D23" s="12" t="s">
        <v>21</v>
      </c>
      <c r="E23" s="12" t="s">
        <v>22</v>
      </c>
      <c r="F23" s="13">
        <v>15</v>
      </c>
      <c r="G23" s="13"/>
      <c r="H23" s="13"/>
      <c r="I23" s="14" t="s">
        <v>29</v>
      </c>
      <c r="J23" s="41">
        <f t="shared" si="6"/>
        <v>1</v>
      </c>
      <c r="K23" s="41" t="str">
        <f t="shared" si="7"/>
        <v/>
      </c>
      <c r="L23" s="41" t="str">
        <f t="shared" si="8"/>
        <v/>
      </c>
      <c r="M23" s="47">
        <f t="shared" si="9"/>
        <v>1</v>
      </c>
      <c r="N23" s="18"/>
      <c r="O23" s="22">
        <f>IF(SUMPRODUCT(N(CONCATENATE($D$14:$D23,$E$14:$E23)=$D23&amp;$E23))&gt;1,"",SUMPRODUCT((CONCATENATE($D$14:$D$168,$E$14:$E$168)=$D23&amp;$E23)*(F$14:F$168))+(ROW()/10^5))</f>
        <v>90.000230000000002</v>
      </c>
      <c r="P23" s="23">
        <f>IF(SUMPRODUCT(N(CONCATENATE($D$14:$D23,$E$14:$E23)=$D23&amp;$E23))&gt;1,"",SUMPRODUCT((CONCATENATE($D$14:$D$168,$E$14:$E$168)=$D23&amp;$E23)*(G$14:G$168))+(ROW()/10^5))</f>
        <v>2.3000000000000001E-4</v>
      </c>
      <c r="Q23" s="18"/>
    </row>
    <row r="24" spans="1:17" x14ac:dyDescent="0.25">
      <c r="A24" s="11">
        <v>41176</v>
      </c>
      <c r="B24" s="43">
        <f t="shared" si="5"/>
        <v>1</v>
      </c>
      <c r="C24" s="11" t="s">
        <v>10</v>
      </c>
      <c r="D24" s="12" t="s">
        <v>23</v>
      </c>
      <c r="E24" s="12" t="s">
        <v>24</v>
      </c>
      <c r="F24" s="13">
        <v>15</v>
      </c>
      <c r="G24" s="13"/>
      <c r="H24" s="13"/>
      <c r="I24" s="14" t="s">
        <v>29</v>
      </c>
      <c r="J24" s="41">
        <f t="shared" si="6"/>
        <v>1</v>
      </c>
      <c r="K24" s="41" t="str">
        <f t="shared" si="7"/>
        <v/>
      </c>
      <c r="L24" s="41" t="str">
        <f t="shared" si="8"/>
        <v/>
      </c>
      <c r="M24" s="47">
        <f t="shared" si="9"/>
        <v>1</v>
      </c>
      <c r="N24" s="18"/>
      <c r="O24" s="22">
        <f>IF(SUMPRODUCT(N(CONCATENATE($D$14:$D24,$E$14:$E24)=$D24&amp;$E24))&gt;1,"",SUMPRODUCT((CONCATENATE($D$14:$D$168,$E$14:$E$168)=$D24&amp;$E24)*(F$14:F$168))+(ROW()/10^5))</f>
        <v>60.000239999999998</v>
      </c>
      <c r="P24" s="23">
        <f>IF(SUMPRODUCT(N(CONCATENATE($D$14:$D24,$E$14:$E24)=$D24&amp;$E24))&gt;1,"",SUMPRODUCT((CONCATENATE($D$14:$D$168,$E$14:$E$168)=$D24&amp;$E24)*(G$14:G$168))+(ROW()/10^5))</f>
        <v>2.4000000000000001E-4</v>
      </c>
      <c r="Q24" s="18"/>
    </row>
    <row r="25" spans="1:17" x14ac:dyDescent="0.25">
      <c r="A25" s="11">
        <v>41176</v>
      </c>
      <c r="B25" s="43">
        <f t="shared" si="5"/>
        <v>1</v>
      </c>
      <c r="C25" s="11" t="s">
        <v>14</v>
      </c>
      <c r="D25" s="12" t="s">
        <v>25</v>
      </c>
      <c r="E25" s="12" t="s">
        <v>26</v>
      </c>
      <c r="F25" s="13">
        <v>15</v>
      </c>
      <c r="G25" s="13"/>
      <c r="H25" s="13"/>
      <c r="I25" s="14" t="s">
        <v>30</v>
      </c>
      <c r="J25" s="41">
        <f t="shared" si="6"/>
        <v>1</v>
      </c>
      <c r="K25" s="41" t="str">
        <f t="shared" si="7"/>
        <v/>
      </c>
      <c r="L25" s="41" t="str">
        <f t="shared" si="8"/>
        <v/>
      </c>
      <c r="M25" s="47">
        <f t="shared" si="9"/>
        <v>1</v>
      </c>
      <c r="N25" s="18"/>
      <c r="O25" s="22">
        <f>IF(SUMPRODUCT(N(CONCATENATE($D$14:$D25,$E$14:$E25)=$D25&amp;$E25))&gt;1,"",SUMPRODUCT((CONCATENATE($D$14:$D$168,$E$14:$E$168)=$D25&amp;$E25)*(F$14:F$168))+(ROW()/10^5))</f>
        <v>45.000250000000001</v>
      </c>
      <c r="P25" s="23">
        <f>IF(SUMPRODUCT(N(CONCATENATE($D$14:$D25,$E$14:$E25)=$D25&amp;$E25))&gt;1,"",SUMPRODUCT((CONCATENATE($D$14:$D$168,$E$14:$E$168)=$D25&amp;$E25)*(G$14:G$168))+(ROW()/10^5))</f>
        <v>30.000250000000001</v>
      </c>
      <c r="Q25" s="18"/>
    </row>
    <row r="26" spans="1:17" x14ac:dyDescent="0.25">
      <c r="A26" s="11">
        <v>41176</v>
      </c>
      <c r="B26" s="43">
        <f t="shared" si="5"/>
        <v>1</v>
      </c>
      <c r="C26" s="11" t="s">
        <v>10</v>
      </c>
      <c r="D26" s="12" t="s">
        <v>27</v>
      </c>
      <c r="E26" s="12" t="s">
        <v>28</v>
      </c>
      <c r="F26" s="13">
        <v>15</v>
      </c>
      <c r="G26" s="13"/>
      <c r="H26" s="13"/>
      <c r="I26" s="14" t="s">
        <v>29</v>
      </c>
      <c r="J26" s="41">
        <f t="shared" si="6"/>
        <v>1</v>
      </c>
      <c r="K26" s="41" t="str">
        <f t="shared" si="7"/>
        <v/>
      </c>
      <c r="L26" s="41" t="str">
        <f t="shared" si="8"/>
        <v/>
      </c>
      <c r="M26" s="47">
        <f t="shared" si="9"/>
        <v>1</v>
      </c>
      <c r="N26" s="18"/>
      <c r="O26" s="22">
        <f>IF(SUMPRODUCT(N(CONCATENATE($D$14:$D26,$E$14:$E26)=$D26&amp;$E26))&gt;1,"",SUMPRODUCT((CONCATENATE($D$14:$D$168,$E$14:$E$168)=$D26&amp;$E26)*(F$14:F$168))+(ROW()/10^5))</f>
        <v>15.000260000000001</v>
      </c>
      <c r="P26" s="23">
        <f>IF(SUMPRODUCT(N(CONCATENATE($D$14:$D26,$E$14:$E26)=$D26&amp;$E26))&gt;1,"",SUMPRODUCT((CONCATENATE($D$14:$D$168,$E$14:$E$168)=$D26&amp;$E26)*(G$14:G$168))+(ROW()/10^5))</f>
        <v>2.5999999999999998E-4</v>
      </c>
      <c r="Q26" s="18"/>
    </row>
    <row r="27" spans="1:17" x14ac:dyDescent="0.25">
      <c r="A27" s="11">
        <v>41176</v>
      </c>
      <c r="B27" s="43">
        <f t="shared" si="5"/>
        <v>1</v>
      </c>
      <c r="C27" s="11" t="s">
        <v>10</v>
      </c>
      <c r="D27" s="12" t="s">
        <v>3</v>
      </c>
      <c r="E27" s="12" t="s">
        <v>19</v>
      </c>
      <c r="F27" s="13">
        <v>15</v>
      </c>
      <c r="G27" s="13"/>
      <c r="H27" s="13"/>
      <c r="I27" s="14" t="s">
        <v>29</v>
      </c>
      <c r="J27" s="41">
        <f t="shared" si="6"/>
        <v>1</v>
      </c>
      <c r="K27" s="41" t="str">
        <f t="shared" si="7"/>
        <v/>
      </c>
      <c r="L27" s="41" t="str">
        <f t="shared" si="8"/>
        <v/>
      </c>
      <c r="M27" s="47">
        <f t="shared" si="9"/>
        <v>1</v>
      </c>
      <c r="N27" s="18"/>
      <c r="O27" s="22" t="str">
        <f>IF(SUMPRODUCT(N(CONCATENATE($D$14:$D27,$E$14:$E27)=$D27&amp;$E27))&gt;1,"",SUMPRODUCT((CONCATENATE($D$14:$D$168,$E$14:$E$168)=$D27&amp;$E27)*(F$14:F$168))+(ROW()/10^5))</f>
        <v/>
      </c>
      <c r="P27" s="23" t="str">
        <f>IF(SUMPRODUCT(N(CONCATENATE($D$14:$D27,$E$14:$E27)=$D27&amp;$E27))&gt;1,"",SUMPRODUCT((CONCATENATE($D$14:$D$168,$E$14:$E$168)=$D27&amp;$E27)*(G$14:G$168))+(ROW()/10^5))</f>
        <v/>
      </c>
      <c r="Q27" s="18"/>
    </row>
    <row r="28" spans="1:17" x14ac:dyDescent="0.25">
      <c r="A28" s="11">
        <v>41176</v>
      </c>
      <c r="B28" s="43">
        <f t="shared" si="5"/>
        <v>2</v>
      </c>
      <c r="C28" s="11" t="s">
        <v>14</v>
      </c>
      <c r="D28" s="12" t="s">
        <v>31</v>
      </c>
      <c r="E28" s="12" t="s">
        <v>32</v>
      </c>
      <c r="F28" s="13">
        <v>15</v>
      </c>
      <c r="G28" s="13"/>
      <c r="H28" s="13">
        <v>15</v>
      </c>
      <c r="I28" s="14" t="s">
        <v>30</v>
      </c>
      <c r="J28" s="41">
        <f t="shared" si="6"/>
        <v>1</v>
      </c>
      <c r="K28" s="41" t="str">
        <f t="shared" si="7"/>
        <v/>
      </c>
      <c r="L28" s="41">
        <f t="shared" si="8"/>
        <v>1</v>
      </c>
      <c r="M28" s="47">
        <f t="shared" si="9"/>
        <v>2</v>
      </c>
      <c r="N28" s="18"/>
      <c r="O28" s="22">
        <f>IF(SUMPRODUCT(N(CONCATENATE($D$14:$D28,$E$14:$E28)=$D28&amp;$E28))&gt;1,"",SUMPRODUCT((CONCATENATE($D$14:$D$168,$E$14:$E$168)=$D28&amp;$E28)*(F$14:F$168))+(ROW()/10^5))</f>
        <v>30.00028</v>
      </c>
      <c r="P28" s="23">
        <f>IF(SUMPRODUCT(N(CONCATENATE($D$14:$D28,$E$14:$E28)=$D28&amp;$E28))&gt;1,"",SUMPRODUCT((CONCATENATE($D$14:$D$168,$E$14:$E$168)=$D28&amp;$E28)*(G$14:G$168))+(ROW()/10^5))</f>
        <v>2.7999999999999998E-4</v>
      </c>
      <c r="Q28" s="18"/>
    </row>
    <row r="29" spans="1:17" x14ac:dyDescent="0.25">
      <c r="A29" s="11">
        <v>41176</v>
      </c>
      <c r="B29" s="43">
        <f t="shared" si="5"/>
        <v>1</v>
      </c>
      <c r="C29" s="11" t="s">
        <v>14</v>
      </c>
      <c r="D29" s="12" t="s">
        <v>33</v>
      </c>
      <c r="E29" s="12" t="s">
        <v>34</v>
      </c>
      <c r="F29" s="13">
        <v>15</v>
      </c>
      <c r="G29" s="13"/>
      <c r="H29" s="13"/>
      <c r="I29" s="14" t="s">
        <v>30</v>
      </c>
      <c r="J29" s="41">
        <f t="shared" si="6"/>
        <v>1</v>
      </c>
      <c r="K29" s="41" t="str">
        <f t="shared" si="7"/>
        <v/>
      </c>
      <c r="L29" s="41" t="str">
        <f t="shared" si="8"/>
        <v/>
      </c>
      <c r="M29" s="47">
        <f t="shared" si="9"/>
        <v>1</v>
      </c>
      <c r="N29" s="18"/>
      <c r="O29" s="22">
        <f>IF(SUMPRODUCT(N(CONCATENATE($D$14:$D29,$E$14:$E29)=$D29&amp;$E29))&gt;1,"",SUMPRODUCT((CONCATENATE($D$14:$D$168,$E$14:$E$168)=$D29&amp;$E29)*(F$14:F$168))+(ROW()/10^5))</f>
        <v>15.00029</v>
      </c>
      <c r="P29" s="23">
        <f>IF(SUMPRODUCT(N(CONCATENATE($D$14:$D29,$E$14:$E29)=$D29&amp;$E29))&gt;1,"",SUMPRODUCT((CONCATENATE($D$14:$D$168,$E$14:$E$168)=$D29&amp;$E29)*(G$14:G$168))+(ROW()/10^5))</f>
        <v>2.9E-4</v>
      </c>
      <c r="Q29" s="18"/>
    </row>
    <row r="30" spans="1:17" x14ac:dyDescent="0.25">
      <c r="A30" s="11">
        <v>41190</v>
      </c>
      <c r="B30" s="43">
        <f t="shared" si="5"/>
        <v>1</v>
      </c>
      <c r="C30" s="11" t="s">
        <v>14</v>
      </c>
      <c r="D30" s="12" t="s">
        <v>31</v>
      </c>
      <c r="E30" s="12" t="s">
        <v>32</v>
      </c>
      <c r="F30" s="13">
        <v>15</v>
      </c>
      <c r="G30" s="13"/>
      <c r="H30" s="13"/>
      <c r="I30" s="14" t="s">
        <v>35</v>
      </c>
      <c r="J30" s="41">
        <f t="shared" si="6"/>
        <v>1</v>
      </c>
      <c r="K30" s="41" t="str">
        <f t="shared" si="7"/>
        <v/>
      </c>
      <c r="L30" s="41" t="str">
        <f t="shared" si="8"/>
        <v/>
      </c>
      <c r="M30" s="47">
        <f t="shared" si="9"/>
        <v>1</v>
      </c>
      <c r="N30" s="18"/>
      <c r="O30" s="22" t="str">
        <f>IF(SUMPRODUCT(N(CONCATENATE($D$14:$D30,$E$14:$E30)=$D30&amp;$E30))&gt;1,"",SUMPRODUCT((CONCATENATE($D$14:$D$168,$E$14:$E$168)=$D30&amp;$E30)*(F$14:F$168))+(ROW()/10^5))</f>
        <v/>
      </c>
      <c r="P30" s="23" t="str">
        <f>IF(SUMPRODUCT(N(CONCATENATE($D$14:$D30,$E$14:$E30)=$D30&amp;$E30))&gt;1,"",SUMPRODUCT((CONCATENATE($D$14:$D$168,$E$14:$E$168)=$D30&amp;$E30)*(G$14:G$168))+(ROW()/10^5))</f>
        <v/>
      </c>
      <c r="Q30" s="18"/>
    </row>
    <row r="31" spans="1:17" x14ac:dyDescent="0.25">
      <c r="A31" s="11">
        <v>41190</v>
      </c>
      <c r="B31" s="43">
        <f t="shared" si="5"/>
        <v>1</v>
      </c>
      <c r="C31" s="11" t="s">
        <v>14</v>
      </c>
      <c r="D31" s="12" t="s">
        <v>36</v>
      </c>
      <c r="E31" s="12" t="s">
        <v>37</v>
      </c>
      <c r="F31" s="13">
        <v>15</v>
      </c>
      <c r="G31" s="13"/>
      <c r="H31" s="13"/>
      <c r="I31" s="14" t="s">
        <v>35</v>
      </c>
      <c r="J31" s="41">
        <f t="shared" si="6"/>
        <v>1</v>
      </c>
      <c r="K31" s="41" t="str">
        <f t="shared" si="7"/>
        <v/>
      </c>
      <c r="L31" s="41" t="str">
        <f t="shared" si="8"/>
        <v/>
      </c>
      <c r="M31" s="47">
        <f t="shared" si="9"/>
        <v>1</v>
      </c>
      <c r="N31" s="18"/>
      <c r="O31" s="22">
        <f>IF(SUMPRODUCT(N(CONCATENATE($D$14:$D31,$E$14:$E31)=$D31&amp;$E31))&gt;1,"",SUMPRODUCT((CONCATENATE($D$14:$D$168,$E$14:$E$168)=$D31&amp;$E31)*(F$14:F$168))+(ROW()/10^5))</f>
        <v>45.000309999999999</v>
      </c>
      <c r="P31" s="23">
        <f>IF(SUMPRODUCT(N(CONCATENATE($D$14:$D31,$E$14:$E31)=$D31&amp;$E31))&gt;1,"",SUMPRODUCT((CONCATENATE($D$14:$D$168,$E$14:$E$168)=$D31&amp;$E31)*(G$14:G$168))+(ROW()/10^5))</f>
        <v>3.1E-4</v>
      </c>
      <c r="Q31" s="18"/>
    </row>
    <row r="32" spans="1:17" x14ac:dyDescent="0.25">
      <c r="A32" s="11">
        <v>41190</v>
      </c>
      <c r="B32" s="43">
        <f t="shared" si="5"/>
        <v>1</v>
      </c>
      <c r="C32" s="11" t="s">
        <v>14</v>
      </c>
      <c r="D32" s="12" t="s">
        <v>38</v>
      </c>
      <c r="E32" s="12" t="s">
        <v>39</v>
      </c>
      <c r="F32" s="13">
        <v>15</v>
      </c>
      <c r="G32" s="13"/>
      <c r="H32" s="13"/>
      <c r="I32" s="14" t="s">
        <v>35</v>
      </c>
      <c r="J32" s="41">
        <f t="shared" si="6"/>
        <v>1</v>
      </c>
      <c r="K32" s="41" t="str">
        <f t="shared" si="7"/>
        <v/>
      </c>
      <c r="L32" s="41" t="str">
        <f t="shared" si="8"/>
        <v/>
      </c>
      <c r="M32" s="47">
        <f t="shared" si="9"/>
        <v>1</v>
      </c>
      <c r="N32" s="18"/>
      <c r="O32" s="22">
        <f>IF(SUMPRODUCT(N(CONCATENATE($D$14:$D32,$E$14:$E32)=$D32&amp;$E32))&gt;1,"",SUMPRODUCT((CONCATENATE($D$14:$D$168,$E$14:$E$168)=$D32&amp;$E32)*(F$14:F$168))+(ROW()/10^5))</f>
        <v>30.000319999999999</v>
      </c>
      <c r="P32" s="23">
        <f>IF(SUMPRODUCT(N(CONCATENATE($D$14:$D32,$E$14:$E32)=$D32&amp;$E32))&gt;1,"",SUMPRODUCT((CONCATENATE($D$14:$D$168,$E$14:$E$168)=$D32&amp;$E32)*(G$14:G$168))+(ROW()/10^5))</f>
        <v>3.2000000000000003E-4</v>
      </c>
      <c r="Q32" s="18"/>
    </row>
    <row r="33" spans="1:17" x14ac:dyDescent="0.25">
      <c r="A33" s="11">
        <v>41204</v>
      </c>
      <c r="B33" s="43">
        <f t="shared" si="5"/>
        <v>1</v>
      </c>
      <c r="C33" s="11" t="s">
        <v>14</v>
      </c>
      <c r="D33" s="12" t="s">
        <v>25</v>
      </c>
      <c r="E33" s="12" t="s">
        <v>26</v>
      </c>
      <c r="F33" s="13"/>
      <c r="G33" s="13">
        <v>15</v>
      </c>
      <c r="H33" s="13"/>
      <c r="I33" s="14" t="s">
        <v>43</v>
      </c>
      <c r="J33" s="41" t="str">
        <f t="shared" si="6"/>
        <v/>
      </c>
      <c r="K33" s="41">
        <f t="shared" si="7"/>
        <v>1</v>
      </c>
      <c r="L33" s="41" t="str">
        <f t="shared" si="8"/>
        <v/>
      </c>
      <c r="M33" s="47">
        <f t="shared" si="9"/>
        <v>1</v>
      </c>
      <c r="N33" s="18"/>
      <c r="O33" s="22" t="str">
        <f>IF(SUMPRODUCT(N(CONCATENATE($D$14:$D33,$E$14:$E33)=$D33&amp;$E33))&gt;1,"",SUMPRODUCT((CONCATENATE($D$14:$D$168,$E$14:$E$168)=$D33&amp;$E33)*(F$14:F$168))+(ROW()/10^5))</f>
        <v/>
      </c>
      <c r="P33" s="23" t="str">
        <f>IF(SUMPRODUCT(N(CONCATENATE($D$14:$D33,$E$14:$E33)=$D33&amp;$E33))&gt;1,"",SUMPRODUCT((CONCATENATE($D$14:$D$168,$E$14:$E$168)=$D33&amp;$E33)*(G$14:G$168))+(ROW()/10^5))</f>
        <v/>
      </c>
      <c r="Q33" s="18"/>
    </row>
    <row r="34" spans="1:17" x14ac:dyDescent="0.25">
      <c r="A34" s="11">
        <v>41204</v>
      </c>
      <c r="B34" s="43">
        <f t="shared" si="5"/>
        <v>1</v>
      </c>
      <c r="C34" s="11" t="s">
        <v>10</v>
      </c>
      <c r="D34" s="12" t="s">
        <v>12</v>
      </c>
      <c r="E34" s="12" t="s">
        <v>40</v>
      </c>
      <c r="F34" s="13">
        <v>15</v>
      </c>
      <c r="G34" s="13"/>
      <c r="H34" s="13"/>
      <c r="I34" s="14" t="s">
        <v>44</v>
      </c>
      <c r="J34" s="41">
        <f t="shared" si="6"/>
        <v>1</v>
      </c>
      <c r="K34" s="41" t="str">
        <f t="shared" si="7"/>
        <v/>
      </c>
      <c r="L34" s="41" t="str">
        <f t="shared" si="8"/>
        <v/>
      </c>
      <c r="M34" s="47">
        <f t="shared" si="9"/>
        <v>1</v>
      </c>
      <c r="N34" s="18"/>
      <c r="O34" s="22" t="str">
        <f>IF(SUMPRODUCT(N(CONCATENATE($D$14:$D34,$E$14:$E34)=$D34&amp;$E34))&gt;1,"",SUMPRODUCT((CONCATENATE($D$14:$D$168,$E$14:$E$168)=$D34&amp;$E34)*(F$14:F$168))+(ROW()/10^5))</f>
        <v/>
      </c>
      <c r="P34" s="23" t="str">
        <f>IF(SUMPRODUCT(N(CONCATENATE($D$14:$D34,$E$14:$E34)=$D34&amp;$E34))&gt;1,"",SUMPRODUCT((CONCATENATE($D$14:$D$168,$E$14:$E$168)=$D34&amp;$E34)*(G$14:G$168))+(ROW()/10^5))</f>
        <v/>
      </c>
      <c r="Q34" s="18"/>
    </row>
    <row r="35" spans="1:17" x14ac:dyDescent="0.25">
      <c r="A35" s="11">
        <v>41204</v>
      </c>
      <c r="B35" s="43">
        <f t="shared" si="5"/>
        <v>1</v>
      </c>
      <c r="C35" s="11" t="s">
        <v>14</v>
      </c>
      <c r="D35" s="12" t="s">
        <v>41</v>
      </c>
      <c r="E35" s="12" t="s">
        <v>42</v>
      </c>
      <c r="F35" s="13"/>
      <c r="G35" s="13">
        <v>15</v>
      </c>
      <c r="H35" s="13"/>
      <c r="I35" s="14" t="s">
        <v>43</v>
      </c>
      <c r="J35" s="41" t="str">
        <f t="shared" si="6"/>
        <v/>
      </c>
      <c r="K35" s="41">
        <f t="shared" si="7"/>
        <v>1</v>
      </c>
      <c r="L35" s="41" t="str">
        <f t="shared" si="8"/>
        <v/>
      </c>
      <c r="M35" s="47">
        <f t="shared" si="9"/>
        <v>1</v>
      </c>
      <c r="N35" s="18"/>
      <c r="O35" s="22">
        <f>IF(SUMPRODUCT(N(CONCATENATE($D$14:$D35,$E$14:$E35)=$D35&amp;$E35))&gt;1,"",SUMPRODUCT((CONCATENATE($D$14:$D$168,$E$14:$E$168)=$D35&amp;$E35)*(F$14:F$168))+(ROW()/10^5))</f>
        <v>30.000350000000001</v>
      </c>
      <c r="P35" s="23">
        <f>IF(SUMPRODUCT(N(CONCATENATE($D$14:$D35,$E$14:$E35)=$D35&amp;$E35))&gt;1,"",SUMPRODUCT((CONCATENATE($D$14:$D$168,$E$14:$E$168)=$D35&amp;$E35)*(G$14:G$168))+(ROW()/10^5))</f>
        <v>30.000350000000001</v>
      </c>
      <c r="Q35" s="18"/>
    </row>
    <row r="36" spans="1:17" x14ac:dyDescent="0.25">
      <c r="A36" s="11">
        <v>41211</v>
      </c>
      <c r="B36" s="43">
        <f t="shared" si="5"/>
        <v>1</v>
      </c>
      <c r="C36" s="11" t="s">
        <v>14</v>
      </c>
      <c r="D36" s="12" t="s">
        <v>48</v>
      </c>
      <c r="E36" s="12" t="s">
        <v>55</v>
      </c>
      <c r="F36" s="13">
        <v>15</v>
      </c>
      <c r="G36" s="13"/>
      <c r="H36" s="13"/>
      <c r="I36" s="14" t="s">
        <v>56</v>
      </c>
      <c r="J36" s="41">
        <f t="shared" si="6"/>
        <v>1</v>
      </c>
      <c r="K36" s="41" t="str">
        <f t="shared" si="7"/>
        <v/>
      </c>
      <c r="L36" s="41" t="str">
        <f t="shared" si="8"/>
        <v/>
      </c>
      <c r="M36" s="47">
        <f t="shared" si="9"/>
        <v>1</v>
      </c>
      <c r="N36" s="18"/>
      <c r="O36" s="22">
        <f>IF(SUMPRODUCT(N(CONCATENATE($D$14:$D36,$E$14:$E36)=$D36&amp;$E36))&gt;1,"",SUMPRODUCT((CONCATENATE($D$14:$D$168,$E$14:$E$168)=$D36&amp;$E36)*(F$14:F$168))+(ROW()/10^5))</f>
        <v>45.000360000000001</v>
      </c>
      <c r="P36" s="23">
        <f>IF(SUMPRODUCT(N(CONCATENATE($D$14:$D36,$E$14:$E36)=$D36&amp;$E36))&gt;1,"",SUMPRODUCT((CONCATENATE($D$14:$D$168,$E$14:$E$168)=$D36&amp;$E36)*(G$14:G$168))+(ROW()/10^5))</f>
        <v>45.000360000000001</v>
      </c>
      <c r="Q36" s="18"/>
    </row>
    <row r="37" spans="1:17" x14ac:dyDescent="0.25">
      <c r="A37" s="11">
        <v>41211</v>
      </c>
      <c r="B37" s="43">
        <f t="shared" si="5"/>
        <v>1</v>
      </c>
      <c r="C37" s="11" t="s">
        <v>14</v>
      </c>
      <c r="D37" s="12" t="s">
        <v>25</v>
      </c>
      <c r="E37" s="12" t="s">
        <v>26</v>
      </c>
      <c r="F37" s="13">
        <v>15</v>
      </c>
      <c r="G37" s="13"/>
      <c r="H37" s="13"/>
      <c r="I37" s="14" t="s">
        <v>56</v>
      </c>
      <c r="J37" s="41">
        <f t="shared" si="6"/>
        <v>1</v>
      </c>
      <c r="K37" s="41" t="str">
        <f t="shared" si="7"/>
        <v/>
      </c>
      <c r="L37" s="41" t="str">
        <f t="shared" si="8"/>
        <v/>
      </c>
      <c r="M37" s="47">
        <f t="shared" si="9"/>
        <v>1</v>
      </c>
      <c r="N37" s="18"/>
      <c r="O37" s="22" t="str">
        <f>IF(SUMPRODUCT(N(CONCATENATE($D$14:$D37,$E$14:$E37)=$D37&amp;$E37))&gt;1,"",SUMPRODUCT((CONCATENATE($D$14:$D$168,$E$14:$E$168)=$D37&amp;$E37)*(F$14:F$168))+(ROW()/10^5))</f>
        <v/>
      </c>
      <c r="P37" s="23" t="str">
        <f>IF(SUMPRODUCT(N(CONCATENATE($D$14:$D37,$E$14:$E37)=$D37&amp;$E37))&gt;1,"",SUMPRODUCT((CONCATENATE($D$14:$D$168,$E$14:$E$168)=$D37&amp;$E37)*(G$14:G$168))+(ROW()/10^5))</f>
        <v/>
      </c>
      <c r="Q37" s="18"/>
    </row>
    <row r="38" spans="1:17" x14ac:dyDescent="0.25">
      <c r="A38" s="11">
        <v>41211</v>
      </c>
      <c r="B38" s="43">
        <f t="shared" si="5"/>
        <v>1</v>
      </c>
      <c r="C38" s="11" t="s">
        <v>14</v>
      </c>
      <c r="D38" s="12" t="s">
        <v>41</v>
      </c>
      <c r="E38" s="12" t="s">
        <v>42</v>
      </c>
      <c r="F38" s="13"/>
      <c r="G38" s="13">
        <v>15</v>
      </c>
      <c r="H38" s="13"/>
      <c r="I38" s="14" t="s">
        <v>56</v>
      </c>
      <c r="J38" s="41" t="str">
        <f t="shared" si="6"/>
        <v/>
      </c>
      <c r="K38" s="41">
        <f t="shared" si="7"/>
        <v>1</v>
      </c>
      <c r="L38" s="41" t="str">
        <f t="shared" si="8"/>
        <v/>
      </c>
      <c r="M38" s="47">
        <f t="shared" si="9"/>
        <v>1</v>
      </c>
      <c r="N38" s="18"/>
      <c r="O38" s="22" t="str">
        <f>IF(SUMPRODUCT(N(CONCATENATE($D$14:$D38,$E$14:$E38)=$D38&amp;$E38))&gt;1,"",SUMPRODUCT((CONCATENATE($D$14:$D$168,$E$14:$E$168)=$D38&amp;$E38)*(F$14:F$168))+(ROW()/10^5))</f>
        <v/>
      </c>
      <c r="P38" s="23" t="str">
        <f>IF(SUMPRODUCT(N(CONCATENATE($D$14:$D38,$E$14:$E38)=$D38&amp;$E38))&gt;1,"",SUMPRODUCT((CONCATENATE($D$14:$D$168,$E$14:$E$168)=$D38&amp;$E38)*(G$14:G$168))+(ROW()/10^5))</f>
        <v/>
      </c>
      <c r="Q38" s="18"/>
    </row>
    <row r="39" spans="1:17" x14ac:dyDescent="0.25">
      <c r="A39" s="11">
        <v>41218</v>
      </c>
      <c r="B39" s="43">
        <f t="shared" si="5"/>
        <v>2</v>
      </c>
      <c r="C39" s="11" t="s">
        <v>14</v>
      </c>
      <c r="D39" s="12" t="s">
        <v>36</v>
      </c>
      <c r="E39" s="12" t="s">
        <v>13</v>
      </c>
      <c r="F39" s="13">
        <v>15</v>
      </c>
      <c r="G39" s="13"/>
      <c r="H39" s="13">
        <v>15</v>
      </c>
      <c r="I39" s="14" t="s">
        <v>45</v>
      </c>
      <c r="J39" s="41">
        <f t="shared" si="6"/>
        <v>1</v>
      </c>
      <c r="K39" s="41" t="str">
        <f t="shared" si="7"/>
        <v/>
      </c>
      <c r="L39" s="41">
        <f t="shared" si="8"/>
        <v>1</v>
      </c>
      <c r="M39" s="47">
        <f t="shared" si="9"/>
        <v>2</v>
      </c>
      <c r="N39" s="18"/>
      <c r="O39" s="22">
        <f>IF(SUMPRODUCT(N(CONCATENATE($D$14:$D39,$E$14:$E39)=$D39&amp;$E39))&gt;1,"",SUMPRODUCT((CONCATENATE($D$14:$D$168,$E$14:$E$168)=$D39&amp;$E39)*(F$14:F$168))+(ROW()/10^5))</f>
        <v>15.000389999999999</v>
      </c>
      <c r="P39" s="23">
        <f>IF(SUMPRODUCT(N(CONCATENATE($D$14:$D39,$E$14:$E39)=$D39&amp;$E39))&gt;1,"",SUMPRODUCT((CONCATENATE($D$14:$D$168,$E$14:$E$168)=$D39&amp;$E39)*(G$14:G$168))+(ROW()/10^5))</f>
        <v>3.8999999999999999E-4</v>
      </c>
      <c r="Q39" s="18"/>
    </row>
    <row r="40" spans="1:17" x14ac:dyDescent="0.25">
      <c r="A40" s="11">
        <v>41218</v>
      </c>
      <c r="B40" s="43">
        <f t="shared" si="5"/>
        <v>1</v>
      </c>
      <c r="C40" s="11" t="s">
        <v>14</v>
      </c>
      <c r="D40" s="12" t="s">
        <v>36</v>
      </c>
      <c r="E40" s="12" t="s">
        <v>37</v>
      </c>
      <c r="F40" s="13">
        <v>15</v>
      </c>
      <c r="G40" s="13"/>
      <c r="H40" s="13"/>
      <c r="I40" s="14" t="s">
        <v>45</v>
      </c>
      <c r="J40" s="41">
        <f t="shared" si="6"/>
        <v>1</v>
      </c>
      <c r="K40" s="41" t="str">
        <f t="shared" si="7"/>
        <v/>
      </c>
      <c r="L40" s="41" t="str">
        <f t="shared" si="8"/>
        <v/>
      </c>
      <c r="M40" s="47">
        <f t="shared" si="9"/>
        <v>1</v>
      </c>
      <c r="N40" s="18"/>
      <c r="O40" s="22" t="str">
        <f>IF(SUMPRODUCT(N(CONCATENATE($D$14:$D40,$E$14:$E40)=$D40&amp;$E40))&gt;1,"",SUMPRODUCT((CONCATENATE($D$14:$D$168,$E$14:$E$168)=$D40&amp;$E40)*(F$14:F$168))+(ROW()/10^5))</f>
        <v/>
      </c>
      <c r="P40" s="23" t="str">
        <f>IF(SUMPRODUCT(N(CONCATENATE($D$14:$D40,$E$14:$E40)=$D40&amp;$E40))&gt;1,"",SUMPRODUCT((CONCATENATE($D$14:$D$168,$E$14:$E$168)=$D40&amp;$E40)*(G$14:G$168))+(ROW()/10^5))</f>
        <v/>
      </c>
      <c r="Q40" s="18"/>
    </row>
    <row r="41" spans="1:17" x14ac:dyDescent="0.25">
      <c r="A41" s="11">
        <v>41218</v>
      </c>
      <c r="B41" s="43">
        <f t="shared" si="5"/>
        <v>1</v>
      </c>
      <c r="C41" s="11" t="s">
        <v>14</v>
      </c>
      <c r="D41" s="12" t="s">
        <v>46</v>
      </c>
      <c r="E41" s="12" t="s">
        <v>47</v>
      </c>
      <c r="F41" s="13">
        <v>15</v>
      </c>
      <c r="G41" s="13"/>
      <c r="H41" s="13"/>
      <c r="I41" s="14" t="s">
        <v>45</v>
      </c>
      <c r="J41" s="41">
        <f t="shared" si="6"/>
        <v>1</v>
      </c>
      <c r="K41" s="41" t="str">
        <f t="shared" si="7"/>
        <v/>
      </c>
      <c r="L41" s="41" t="str">
        <f t="shared" si="8"/>
        <v/>
      </c>
      <c r="M41" s="47">
        <f t="shared" si="9"/>
        <v>1</v>
      </c>
      <c r="N41" s="18"/>
      <c r="O41" s="22">
        <f>IF(SUMPRODUCT(N(CONCATENATE($D$14:$D41,$E$14:$E41)=$D41&amp;$E41))&gt;1,"",SUMPRODUCT((CONCATENATE($D$14:$D$168,$E$14:$E$168)=$D41&amp;$E41)*(F$14:F$168))+(ROW()/10^5))</f>
        <v>45.000410000000002</v>
      </c>
      <c r="P41" s="23">
        <f>IF(SUMPRODUCT(N(CONCATENATE($D$14:$D41,$E$14:$E41)=$D41&amp;$E41))&gt;1,"",SUMPRODUCT((CONCATENATE($D$14:$D$168,$E$14:$E$168)=$D41&amp;$E41)*(G$14:G$168))+(ROW()/10^5))</f>
        <v>4.0999999999999999E-4</v>
      </c>
      <c r="Q41" s="18"/>
    </row>
    <row r="42" spans="1:17" x14ac:dyDescent="0.25">
      <c r="A42" s="11">
        <v>41218</v>
      </c>
      <c r="B42" s="43">
        <f t="shared" si="5"/>
        <v>1</v>
      </c>
      <c r="C42" s="11" t="s">
        <v>14</v>
      </c>
      <c r="D42" s="12" t="s">
        <v>48</v>
      </c>
      <c r="E42" s="12" t="s">
        <v>49</v>
      </c>
      <c r="F42" s="13">
        <v>15</v>
      </c>
      <c r="G42" s="13"/>
      <c r="H42" s="13"/>
      <c r="I42" s="14" t="s">
        <v>45</v>
      </c>
      <c r="J42" s="41">
        <f t="shared" si="6"/>
        <v>1</v>
      </c>
      <c r="K42" s="41" t="str">
        <f t="shared" si="7"/>
        <v/>
      </c>
      <c r="L42" s="41" t="str">
        <f t="shared" si="8"/>
        <v/>
      </c>
      <c r="M42" s="47">
        <f t="shared" si="9"/>
        <v>1</v>
      </c>
      <c r="N42" s="18"/>
      <c r="O42" s="22">
        <f>IF(SUMPRODUCT(N(CONCATENATE($D$14:$D42,$E$14:$E42)=$D42&amp;$E42))&gt;1,"",SUMPRODUCT((CONCATENATE($D$14:$D$168,$E$14:$E$168)=$D42&amp;$E42)*(F$14:F$168))+(ROW()/10^5))</f>
        <v>30.000419999999998</v>
      </c>
      <c r="P42" s="23">
        <f>IF(SUMPRODUCT(N(CONCATENATE($D$14:$D42,$E$14:$E42)=$D42&amp;$E42))&gt;1,"",SUMPRODUCT((CONCATENATE($D$14:$D$168,$E$14:$E$168)=$D42&amp;$E42)*(G$14:G$168))+(ROW()/10^5))</f>
        <v>45.000419999999998</v>
      </c>
      <c r="Q42" s="18"/>
    </row>
    <row r="43" spans="1:17" x14ac:dyDescent="0.25">
      <c r="A43" s="11">
        <v>41225</v>
      </c>
      <c r="B43" s="43">
        <f t="shared" si="5"/>
        <v>1</v>
      </c>
      <c r="C43" s="11" t="s">
        <v>10</v>
      </c>
      <c r="D43" s="12" t="s">
        <v>23</v>
      </c>
      <c r="E43" s="12" t="s">
        <v>6</v>
      </c>
      <c r="F43" s="13">
        <v>15</v>
      </c>
      <c r="G43" s="13"/>
      <c r="H43" s="13"/>
      <c r="I43" s="14" t="s">
        <v>50</v>
      </c>
      <c r="J43" s="41">
        <f t="shared" si="6"/>
        <v>1</v>
      </c>
      <c r="K43" s="41" t="str">
        <f t="shared" si="7"/>
        <v/>
      </c>
      <c r="L43" s="41" t="str">
        <f t="shared" si="8"/>
        <v/>
      </c>
      <c r="M43" s="47">
        <f t="shared" si="9"/>
        <v>1</v>
      </c>
      <c r="N43" s="18"/>
      <c r="O43" s="22" t="str">
        <f>IF(SUMPRODUCT(N(CONCATENATE($D$14:$D43,$E$14:$E43)=$D43&amp;$E43))&gt;1,"",SUMPRODUCT((CONCATENATE($D$14:$D$168,$E$14:$E$168)=$D43&amp;$E43)*(F$14:F$168))+(ROW()/10^5))</f>
        <v/>
      </c>
      <c r="P43" s="23" t="str">
        <f>IF(SUMPRODUCT(N(CONCATENATE($D$14:$D43,$E$14:$E43)=$D43&amp;$E43))&gt;1,"",SUMPRODUCT((CONCATENATE($D$14:$D$168,$E$14:$E$168)=$D43&amp;$E43)*(G$14:G$168))+(ROW()/10^5))</f>
        <v/>
      </c>
      <c r="Q43" s="18"/>
    </row>
    <row r="44" spans="1:17" x14ac:dyDescent="0.25">
      <c r="A44" s="11">
        <v>41232</v>
      </c>
      <c r="B44" s="43">
        <f t="shared" si="5"/>
        <v>1</v>
      </c>
      <c r="C44" s="11" t="s">
        <v>14</v>
      </c>
      <c r="D44" s="12" t="s">
        <v>18</v>
      </c>
      <c r="E44" s="12" t="s">
        <v>51</v>
      </c>
      <c r="F44" s="13">
        <v>15</v>
      </c>
      <c r="G44" s="13"/>
      <c r="H44" s="13"/>
      <c r="I44" s="14" t="s">
        <v>30</v>
      </c>
      <c r="J44" s="41">
        <f t="shared" si="6"/>
        <v>1</v>
      </c>
      <c r="K44" s="41" t="str">
        <f t="shared" si="7"/>
        <v/>
      </c>
      <c r="L44" s="41" t="str">
        <f t="shared" si="8"/>
        <v/>
      </c>
      <c r="M44" s="47">
        <f t="shared" si="9"/>
        <v>1</v>
      </c>
      <c r="N44" s="18"/>
      <c r="O44" s="22">
        <f>IF(SUMPRODUCT(N(CONCATENATE($D$14:$D44,$E$14:$E44)=$D44&amp;$E44))&gt;1,"",SUMPRODUCT((CONCATENATE($D$14:$D$168,$E$14:$E$168)=$D44&amp;$E44)*(F$14:F$168))+(ROW()/10^5))</f>
        <v>30.000440000000001</v>
      </c>
      <c r="P44" s="23">
        <f>IF(SUMPRODUCT(N(CONCATENATE($D$14:$D44,$E$14:$E44)=$D44&amp;$E44))&gt;1,"",SUMPRODUCT((CONCATENATE($D$14:$D$168,$E$14:$E$168)=$D44&amp;$E44)*(G$14:G$168))+(ROW()/10^5))</f>
        <v>4.4000000000000002E-4</v>
      </c>
      <c r="Q44" s="18"/>
    </row>
    <row r="45" spans="1:17" x14ac:dyDescent="0.25">
      <c r="A45" s="11">
        <v>41232</v>
      </c>
      <c r="B45" s="43">
        <f t="shared" si="5"/>
        <v>1</v>
      </c>
      <c r="C45" s="11" t="s">
        <v>14</v>
      </c>
      <c r="D45" s="12" t="s">
        <v>48</v>
      </c>
      <c r="E45" s="12" t="s">
        <v>49</v>
      </c>
      <c r="F45" s="13"/>
      <c r="G45" s="13">
        <v>15</v>
      </c>
      <c r="H45" s="13"/>
      <c r="I45" s="14" t="s">
        <v>30</v>
      </c>
      <c r="J45" s="41" t="str">
        <f t="shared" si="6"/>
        <v/>
      </c>
      <c r="K45" s="41">
        <f t="shared" si="7"/>
        <v>1</v>
      </c>
      <c r="L45" s="41" t="str">
        <f t="shared" si="8"/>
        <v/>
      </c>
      <c r="M45" s="47">
        <f t="shared" si="9"/>
        <v>1</v>
      </c>
      <c r="N45" s="18"/>
      <c r="O45" s="22" t="str">
        <f>IF(SUMPRODUCT(N(CONCATENATE($D$14:$D45,$E$14:$E45)=$D45&amp;$E45))&gt;1,"",SUMPRODUCT((CONCATENATE($D$14:$D$168,$E$14:$E$168)=$D45&amp;$E45)*(F$14:F$168))+(ROW()/10^5))</f>
        <v/>
      </c>
      <c r="P45" s="23" t="str">
        <f>IF(SUMPRODUCT(N(CONCATENATE($D$14:$D45,$E$14:$E45)=$D45&amp;$E45))&gt;1,"",SUMPRODUCT((CONCATENATE($D$14:$D$168,$E$14:$E$168)=$D45&amp;$E45)*(G$14:G$168))+(ROW()/10^5))</f>
        <v/>
      </c>
      <c r="Q45" s="18"/>
    </row>
    <row r="46" spans="1:17" x14ac:dyDescent="0.25">
      <c r="A46" s="11">
        <v>41232</v>
      </c>
      <c r="B46" s="43">
        <f t="shared" si="5"/>
        <v>1</v>
      </c>
      <c r="C46" s="11" t="s">
        <v>14</v>
      </c>
      <c r="D46" s="12" t="s">
        <v>15</v>
      </c>
      <c r="E46" s="12" t="s">
        <v>16</v>
      </c>
      <c r="F46" s="13">
        <v>15</v>
      </c>
      <c r="G46" s="13"/>
      <c r="H46" s="13"/>
      <c r="I46" s="14" t="s">
        <v>30</v>
      </c>
      <c r="J46" s="41">
        <f t="shared" si="6"/>
        <v>1</v>
      </c>
      <c r="K46" s="41" t="str">
        <f t="shared" si="7"/>
        <v/>
      </c>
      <c r="L46" s="41" t="str">
        <f t="shared" si="8"/>
        <v/>
      </c>
      <c r="M46" s="47">
        <f t="shared" si="9"/>
        <v>1</v>
      </c>
      <c r="N46" s="18"/>
      <c r="O46" s="22" t="str">
        <f>IF(SUMPRODUCT(N(CONCATENATE($D$14:$D46,$E$14:$E46)=$D46&amp;$E46))&gt;1,"",SUMPRODUCT((CONCATENATE($D$14:$D$168,$E$14:$E$168)=$D46&amp;$E46)*(F$14:F$168))+(ROW()/10^5))</f>
        <v/>
      </c>
      <c r="P46" s="23" t="str">
        <f>IF(SUMPRODUCT(N(CONCATENATE($D$14:$D46,$E$14:$E46)=$D46&amp;$E46))&gt;1,"",SUMPRODUCT((CONCATENATE($D$14:$D$168,$E$14:$E$168)=$D46&amp;$E46)*(G$14:G$168))+(ROW()/10^5))</f>
        <v/>
      </c>
      <c r="Q46" s="18"/>
    </row>
    <row r="47" spans="1:17" x14ac:dyDescent="0.25">
      <c r="A47" s="11">
        <v>41239</v>
      </c>
      <c r="B47" s="43">
        <f t="shared" si="5"/>
        <v>1</v>
      </c>
      <c r="C47" s="11" t="s">
        <v>14</v>
      </c>
      <c r="D47" s="12" t="s">
        <v>52</v>
      </c>
      <c r="E47" s="12" t="s">
        <v>53</v>
      </c>
      <c r="F47" s="13">
        <v>15</v>
      </c>
      <c r="G47" s="13"/>
      <c r="H47" s="13"/>
      <c r="I47" s="14" t="s">
        <v>54</v>
      </c>
      <c r="J47" s="41">
        <f t="shared" si="6"/>
        <v>1</v>
      </c>
      <c r="K47" s="41" t="str">
        <f t="shared" si="7"/>
        <v/>
      </c>
      <c r="L47" s="41" t="str">
        <f t="shared" si="8"/>
        <v/>
      </c>
      <c r="M47" s="47">
        <f t="shared" si="9"/>
        <v>1</v>
      </c>
      <c r="N47" s="18"/>
      <c r="O47" s="22">
        <f>IF(SUMPRODUCT(N(CONCATENATE($D$14:$D47,$E$14:$E47)=$D47&amp;$E47))&gt;1,"",SUMPRODUCT((CONCATENATE($D$14:$D$168,$E$14:$E$168)=$D47&amp;$E47)*(F$14:F$168))+(ROW()/10^5))</f>
        <v>60.00047</v>
      </c>
      <c r="P47" s="23">
        <f>IF(SUMPRODUCT(N(CONCATENATE($D$14:$D47,$E$14:$E47)=$D47&amp;$E47))&gt;1,"",SUMPRODUCT((CONCATENATE($D$14:$D$168,$E$14:$E$168)=$D47&amp;$E47)*(G$14:G$168))+(ROW()/10^5))</f>
        <v>4.6999999999999999E-4</v>
      </c>
      <c r="Q47" s="18"/>
    </row>
    <row r="48" spans="1:17" x14ac:dyDescent="0.25">
      <c r="A48" s="11">
        <v>41245</v>
      </c>
      <c r="B48" s="43">
        <f t="shared" si="5"/>
        <v>1</v>
      </c>
      <c r="C48" s="11" t="s">
        <v>14</v>
      </c>
      <c r="D48" s="12" t="s">
        <v>48</v>
      </c>
      <c r="E48" s="12" t="s">
        <v>49</v>
      </c>
      <c r="F48" s="13"/>
      <c r="G48" s="13">
        <v>15</v>
      </c>
      <c r="H48" s="13"/>
      <c r="I48" s="14" t="s">
        <v>62</v>
      </c>
      <c r="J48" s="41" t="str">
        <f t="shared" si="6"/>
        <v/>
      </c>
      <c r="K48" s="41">
        <f t="shared" si="7"/>
        <v>1</v>
      </c>
      <c r="L48" s="41" t="str">
        <f t="shared" si="8"/>
        <v/>
      </c>
      <c r="M48" s="47">
        <f t="shared" si="9"/>
        <v>1</v>
      </c>
      <c r="N48" s="18"/>
      <c r="O48" s="22" t="str">
        <f>IF(SUMPRODUCT(N(CONCATENATE($D$14:$D48,$E$14:$E48)=$D48&amp;$E48))&gt;1,"",SUMPRODUCT((CONCATENATE($D$14:$D$168,$E$14:$E$168)=$D48&amp;$E48)*(F$14:F$168))+(ROW()/10^5))</f>
        <v/>
      </c>
      <c r="P48" s="23" t="str">
        <f>IF(SUMPRODUCT(N(CONCATENATE($D$14:$D48,$E$14:$E48)=$D48&amp;$E48))&gt;1,"",SUMPRODUCT((CONCATENATE($D$14:$D$168,$E$14:$E$168)=$D48&amp;$E48)*(G$14:G$168))+(ROW()/10^5))</f>
        <v/>
      </c>
      <c r="Q48" s="18"/>
    </row>
    <row r="49" spans="1:17" x14ac:dyDescent="0.25">
      <c r="A49" s="11">
        <v>41245</v>
      </c>
      <c r="B49" s="43">
        <f t="shared" si="5"/>
        <v>1</v>
      </c>
      <c r="C49" s="11" t="s">
        <v>14</v>
      </c>
      <c r="D49" s="12" t="s">
        <v>25</v>
      </c>
      <c r="E49" s="12" t="s">
        <v>26</v>
      </c>
      <c r="F49" s="13"/>
      <c r="G49" s="13">
        <v>15</v>
      </c>
      <c r="H49" s="13"/>
      <c r="I49" s="14" t="s">
        <v>62</v>
      </c>
      <c r="J49" s="41" t="str">
        <f t="shared" si="6"/>
        <v/>
      </c>
      <c r="K49" s="41">
        <f t="shared" si="7"/>
        <v>1</v>
      </c>
      <c r="L49" s="41" t="str">
        <f t="shared" si="8"/>
        <v/>
      </c>
      <c r="M49" s="47">
        <f t="shared" si="9"/>
        <v>1</v>
      </c>
      <c r="N49" s="18"/>
      <c r="O49" s="22" t="str">
        <f>IF(SUMPRODUCT(N(CONCATENATE($D$14:$D49,$E$14:$E49)=$D49&amp;$E49))&gt;1,"",SUMPRODUCT((CONCATENATE($D$14:$D$168,$E$14:$E$168)=$D49&amp;$E49)*(F$14:F$168))+(ROW()/10^5))</f>
        <v/>
      </c>
      <c r="P49" s="23" t="str">
        <f>IF(SUMPRODUCT(N(CONCATENATE($D$14:$D49,$E$14:$E49)=$D49&amp;$E49))&gt;1,"",SUMPRODUCT((CONCATENATE($D$14:$D$168,$E$14:$E$168)=$D49&amp;$E49)*(G$14:G$168))+(ROW()/10^5))</f>
        <v/>
      </c>
      <c r="Q49" s="18"/>
    </row>
    <row r="50" spans="1:17" x14ac:dyDescent="0.25">
      <c r="A50" s="11">
        <v>41245</v>
      </c>
      <c r="B50" s="43">
        <f t="shared" si="5"/>
        <v>1</v>
      </c>
      <c r="C50" s="11" t="s">
        <v>14</v>
      </c>
      <c r="D50" s="12" t="s">
        <v>15</v>
      </c>
      <c r="E50" s="12" t="s">
        <v>16</v>
      </c>
      <c r="F50" s="13">
        <v>15</v>
      </c>
      <c r="G50" s="13"/>
      <c r="H50" s="13"/>
      <c r="I50" s="14" t="s">
        <v>62</v>
      </c>
      <c r="J50" s="41">
        <f t="shared" si="6"/>
        <v>1</v>
      </c>
      <c r="K50" s="41" t="str">
        <f t="shared" si="7"/>
        <v/>
      </c>
      <c r="L50" s="41" t="str">
        <f t="shared" si="8"/>
        <v/>
      </c>
      <c r="M50" s="47">
        <f t="shared" si="9"/>
        <v>1</v>
      </c>
      <c r="N50" s="18"/>
      <c r="O50" s="22" t="str">
        <f>IF(SUMPRODUCT(N(CONCATENATE($D$14:$D50,$E$14:$E50)=$D50&amp;$E50))&gt;1,"",SUMPRODUCT((CONCATENATE($D$14:$D$168,$E$14:$E$168)=$D50&amp;$E50)*(F$14:F$168))+(ROW()/10^5))</f>
        <v/>
      </c>
      <c r="P50" s="23" t="str">
        <f>IF(SUMPRODUCT(N(CONCATENATE($D$14:$D50,$E$14:$E50)=$D50&amp;$E50))&gt;1,"",SUMPRODUCT((CONCATENATE($D$14:$D$168,$E$14:$E$168)=$D50&amp;$E50)*(G$14:G$168))+(ROW()/10^5))</f>
        <v/>
      </c>
      <c r="Q50" s="18"/>
    </row>
    <row r="51" spans="1:17" x14ac:dyDescent="0.25">
      <c r="A51" s="11">
        <v>41245</v>
      </c>
      <c r="B51" s="43">
        <f t="shared" si="5"/>
        <v>1</v>
      </c>
      <c r="C51" s="11" t="s">
        <v>14</v>
      </c>
      <c r="D51" s="12" t="s">
        <v>21</v>
      </c>
      <c r="E51" s="12" t="s">
        <v>22</v>
      </c>
      <c r="F51" s="13">
        <v>15</v>
      </c>
      <c r="G51" s="13"/>
      <c r="H51" s="13"/>
      <c r="I51" s="14" t="s">
        <v>62</v>
      </c>
      <c r="J51" s="41">
        <f t="shared" si="6"/>
        <v>1</v>
      </c>
      <c r="K51" s="41" t="str">
        <f t="shared" si="7"/>
        <v/>
      </c>
      <c r="L51" s="41" t="str">
        <f t="shared" si="8"/>
        <v/>
      </c>
      <c r="M51" s="47">
        <f t="shared" si="9"/>
        <v>1</v>
      </c>
      <c r="N51" s="18"/>
      <c r="O51" s="22" t="str">
        <f>IF(SUMPRODUCT(N(CONCATENATE($D$14:$D51,$E$14:$E51)=$D51&amp;$E51))&gt;1,"",SUMPRODUCT((CONCATENATE($D$14:$D$168,$E$14:$E$168)=$D51&amp;$E51)*(F$14:F$168))+(ROW()/10^5))</f>
        <v/>
      </c>
      <c r="P51" s="23" t="str">
        <f>IF(SUMPRODUCT(N(CONCATENATE($D$14:$D51,$E$14:$E51)=$D51&amp;$E51))&gt;1,"",SUMPRODUCT((CONCATENATE($D$14:$D$168,$E$14:$E$168)=$D51&amp;$E51)*(G$14:G$168))+(ROW()/10^5))</f>
        <v/>
      </c>
      <c r="Q51" s="18"/>
    </row>
    <row r="52" spans="1:17" x14ac:dyDescent="0.25">
      <c r="A52" s="11">
        <v>41336</v>
      </c>
      <c r="B52" s="43">
        <f t="shared" si="5"/>
        <v>1</v>
      </c>
      <c r="C52" s="11" t="s">
        <v>10</v>
      </c>
      <c r="D52" s="12" t="s">
        <v>18</v>
      </c>
      <c r="E52" s="12" t="s">
        <v>63</v>
      </c>
      <c r="F52" s="13">
        <v>20</v>
      </c>
      <c r="G52" s="13"/>
      <c r="H52" s="13"/>
      <c r="I52" s="14" t="s">
        <v>67</v>
      </c>
      <c r="J52" s="41">
        <f t="shared" si="6"/>
        <v>1</v>
      </c>
      <c r="K52" s="41" t="str">
        <f t="shared" si="7"/>
        <v/>
      </c>
      <c r="L52" s="41" t="str">
        <f t="shared" si="8"/>
        <v/>
      </c>
      <c r="M52" s="47">
        <f t="shared" si="9"/>
        <v>1</v>
      </c>
      <c r="N52" s="18"/>
      <c r="O52" s="22" t="str">
        <f>IF(SUMPRODUCT(N(CONCATENATE($D$14:$D52,$E$14:$E52)=$D52&amp;$E52))&gt;1,"",SUMPRODUCT((CONCATENATE($D$14:$D$168,$E$14:$E$168)=$D52&amp;$E52)*(F$14:F$168))+(ROW()/10^5))</f>
        <v/>
      </c>
      <c r="P52" s="23" t="str">
        <f>IF(SUMPRODUCT(N(CONCATENATE($D$14:$D52,$E$14:$E52)=$D52&amp;$E52))&gt;1,"",SUMPRODUCT((CONCATENATE($D$14:$D$168,$E$14:$E$168)=$D52&amp;$E52)*(G$14:G$168))+(ROW()/10^5))</f>
        <v/>
      </c>
      <c r="Q52" s="18"/>
    </row>
    <row r="53" spans="1:17" x14ac:dyDescent="0.25">
      <c r="A53" s="11">
        <v>41351</v>
      </c>
      <c r="B53" s="43">
        <f t="shared" si="5"/>
        <v>1</v>
      </c>
      <c r="C53" s="11" t="s">
        <v>14</v>
      </c>
      <c r="D53" s="12" t="s">
        <v>68</v>
      </c>
      <c r="E53" s="12" t="s">
        <v>42</v>
      </c>
      <c r="F53" s="13">
        <v>15</v>
      </c>
      <c r="G53" s="13"/>
      <c r="H53" s="13"/>
      <c r="I53" s="14" t="s">
        <v>69</v>
      </c>
      <c r="J53" s="41">
        <f t="shared" si="6"/>
        <v>1</v>
      </c>
      <c r="K53" s="41" t="str">
        <f t="shared" si="7"/>
        <v/>
      </c>
      <c r="L53" s="41" t="str">
        <f t="shared" si="8"/>
        <v/>
      </c>
      <c r="M53" s="47">
        <f t="shared" si="9"/>
        <v>1</v>
      </c>
      <c r="N53" s="18"/>
      <c r="O53" s="22" t="str">
        <f>IF(SUMPRODUCT(N(CONCATENATE($D$14:$D53,$E$14:$E53)=$D53&amp;$E53))&gt;1,"",SUMPRODUCT((CONCATENATE($D$14:$D$168,$E$14:$E$168)=$D53&amp;$E53)*(F$14:F$168))+(ROW()/10^5))</f>
        <v/>
      </c>
      <c r="P53" s="23" t="str">
        <f>IF(SUMPRODUCT(N(CONCATENATE($D$14:$D53,$E$14:$E53)=$D53&amp;$E53))&gt;1,"",SUMPRODUCT((CONCATENATE($D$14:$D$168,$E$14:$E$168)=$D53&amp;$E53)*(G$14:G$168))+(ROW()/10^5))</f>
        <v/>
      </c>
      <c r="Q53" s="18"/>
    </row>
    <row r="54" spans="1:17" x14ac:dyDescent="0.25">
      <c r="A54" s="11">
        <v>41351</v>
      </c>
      <c r="B54" s="43">
        <f t="shared" si="5"/>
        <v>1</v>
      </c>
      <c r="C54" s="11" t="s">
        <v>14</v>
      </c>
      <c r="D54" s="12" t="s">
        <v>21</v>
      </c>
      <c r="E54" s="12" t="s">
        <v>22</v>
      </c>
      <c r="F54" s="13">
        <v>15</v>
      </c>
      <c r="G54" s="13"/>
      <c r="H54" s="13"/>
      <c r="I54" s="14" t="s">
        <v>69</v>
      </c>
      <c r="J54" s="41">
        <f t="shared" si="6"/>
        <v>1</v>
      </c>
      <c r="K54" s="41" t="str">
        <f t="shared" si="7"/>
        <v/>
      </c>
      <c r="L54" s="41" t="str">
        <f t="shared" si="8"/>
        <v/>
      </c>
      <c r="M54" s="47">
        <f t="shared" si="9"/>
        <v>1</v>
      </c>
      <c r="N54" s="18"/>
      <c r="O54" s="22" t="str">
        <f>IF(SUMPRODUCT(N(CONCATENATE($D$14:$D54,$E$14:$E54)=$D54&amp;$E54))&gt;1,"",SUMPRODUCT((CONCATENATE($D$14:$D$168,$E$14:$E$168)=$D54&amp;$E54)*(F$14:F$168))+(ROW()/10^5))</f>
        <v/>
      </c>
      <c r="P54" s="23" t="str">
        <f>IF(SUMPRODUCT(N(CONCATENATE($D$14:$D54,$E$14:$E54)=$D54&amp;$E54))&gt;1,"",SUMPRODUCT((CONCATENATE($D$14:$D$168,$E$14:$E$168)=$D54&amp;$E54)*(G$14:G$168))+(ROW()/10^5))</f>
        <v/>
      </c>
      <c r="Q54" s="18"/>
    </row>
    <row r="55" spans="1:17" x14ac:dyDescent="0.25">
      <c r="A55" s="11">
        <v>41358</v>
      </c>
      <c r="B55" s="43">
        <f t="shared" si="5"/>
        <v>1</v>
      </c>
      <c r="C55" s="11" t="s">
        <v>14</v>
      </c>
      <c r="D55" s="12" t="s">
        <v>12</v>
      </c>
      <c r="E55" s="12" t="s">
        <v>90</v>
      </c>
      <c r="F55" s="13">
        <v>15</v>
      </c>
      <c r="G55" s="13"/>
      <c r="H55" s="13"/>
      <c r="I55" s="14" t="s">
        <v>11</v>
      </c>
      <c r="J55" s="41">
        <f t="shared" si="6"/>
        <v>1</v>
      </c>
      <c r="K55" s="41" t="str">
        <f t="shared" si="7"/>
        <v/>
      </c>
      <c r="L55" s="41" t="str">
        <f t="shared" si="8"/>
        <v/>
      </c>
      <c r="M55" s="47">
        <f t="shared" si="9"/>
        <v>1</v>
      </c>
      <c r="N55" s="18"/>
      <c r="O55" s="22" t="str">
        <f>IF(SUMPRODUCT(N(CONCATENATE($D$14:$D55,$E$14:$E55)=$D55&amp;$E55))&gt;1,"",SUMPRODUCT((CONCATENATE($D$14:$D$168,$E$14:$E$168)=$D55&amp;$E55)*(F$14:F$168))+(ROW()/10^5))</f>
        <v/>
      </c>
      <c r="P55" s="23" t="str">
        <f>IF(SUMPRODUCT(N(CONCATENATE($D$14:$D55,$E$14:$E55)=$D55&amp;$E55))&gt;1,"",SUMPRODUCT((CONCATENATE($D$14:$D$168,$E$14:$E$168)=$D55&amp;$E55)*(G$14:G$168))+(ROW()/10^5))</f>
        <v/>
      </c>
      <c r="Q55" s="18"/>
    </row>
    <row r="56" spans="1:17" x14ac:dyDescent="0.25">
      <c r="A56" s="11">
        <v>41358</v>
      </c>
      <c r="B56" s="43">
        <f t="shared" si="5"/>
        <v>1</v>
      </c>
      <c r="C56" s="11" t="s">
        <v>10</v>
      </c>
      <c r="D56" s="12" t="s">
        <v>70</v>
      </c>
      <c r="E56" s="12" t="s">
        <v>71</v>
      </c>
      <c r="F56" s="13">
        <v>15</v>
      </c>
      <c r="G56" s="13"/>
      <c r="H56" s="13"/>
      <c r="I56" s="14" t="s">
        <v>7</v>
      </c>
      <c r="J56" s="41">
        <f t="shared" si="6"/>
        <v>1</v>
      </c>
      <c r="K56" s="41" t="str">
        <f t="shared" si="7"/>
        <v/>
      </c>
      <c r="L56" s="41" t="str">
        <f t="shared" si="8"/>
        <v/>
      </c>
      <c r="M56" s="47">
        <f t="shared" si="9"/>
        <v>1</v>
      </c>
      <c r="N56" s="18"/>
      <c r="O56" s="22">
        <f>IF(SUMPRODUCT(N(CONCATENATE($D$14:$D56,$E$14:$E56)=$D56&amp;$E56))&gt;1,"",SUMPRODUCT((CONCATENATE($D$14:$D$168,$E$14:$E$168)=$D56&amp;$E56)*(F$14:F$168))+(ROW()/10^5))</f>
        <v>15.00056</v>
      </c>
      <c r="P56" s="23">
        <f>IF(SUMPRODUCT(N(CONCATENATE($D$14:$D56,$E$14:$E56)=$D56&amp;$E56))&gt;1,"",SUMPRODUCT((CONCATENATE($D$14:$D$168,$E$14:$E$168)=$D56&amp;$E56)*(G$14:G$168))+(ROW()/10^5))</f>
        <v>5.5999999999999995E-4</v>
      </c>
      <c r="Q56" s="18"/>
    </row>
    <row r="57" spans="1:17" x14ac:dyDescent="0.25">
      <c r="A57" s="11">
        <v>41358</v>
      </c>
      <c r="B57" s="43">
        <f t="shared" si="5"/>
        <v>1</v>
      </c>
      <c r="C57" s="11" t="s">
        <v>14</v>
      </c>
      <c r="D57" s="12" t="s">
        <v>25</v>
      </c>
      <c r="E57" s="12" t="s">
        <v>26</v>
      </c>
      <c r="F57" s="13">
        <v>15</v>
      </c>
      <c r="G57" s="13"/>
      <c r="H57" s="13"/>
      <c r="I57" s="14" t="s">
        <v>11</v>
      </c>
      <c r="J57" s="41">
        <f t="shared" si="6"/>
        <v>1</v>
      </c>
      <c r="K57" s="41" t="str">
        <f t="shared" si="7"/>
        <v/>
      </c>
      <c r="L57" s="41" t="str">
        <f t="shared" si="8"/>
        <v/>
      </c>
      <c r="M57" s="47">
        <f t="shared" si="9"/>
        <v>1</v>
      </c>
      <c r="N57" s="18"/>
      <c r="O57" s="22" t="str">
        <f>IF(SUMPRODUCT(N(CONCATENATE($D$14:$D57,$E$14:$E57)=$D57&amp;$E57))&gt;1,"",SUMPRODUCT((CONCATENATE($D$14:$D$168,$E$14:$E$168)=$D57&amp;$E57)*(F$14:F$168))+(ROW()/10^5))</f>
        <v/>
      </c>
      <c r="P57" s="23" t="str">
        <f>IF(SUMPRODUCT(N(CONCATENATE($D$14:$D57,$E$14:$E57)=$D57&amp;$E57))&gt;1,"",SUMPRODUCT((CONCATENATE($D$14:$D$168,$E$14:$E$168)=$D57&amp;$E57)*(G$14:G$168))+(ROW()/10^5))</f>
        <v/>
      </c>
      <c r="Q57" s="18"/>
    </row>
    <row r="58" spans="1:17" x14ac:dyDescent="0.25">
      <c r="A58" s="11">
        <v>41358</v>
      </c>
      <c r="B58" s="43">
        <f t="shared" si="5"/>
        <v>1</v>
      </c>
      <c r="C58" s="11" t="s">
        <v>10</v>
      </c>
      <c r="D58" s="12" t="s">
        <v>65</v>
      </c>
      <c r="E58" s="12" t="s">
        <v>66</v>
      </c>
      <c r="F58" s="13"/>
      <c r="G58" s="13">
        <v>15</v>
      </c>
      <c r="H58" s="13"/>
      <c r="I58" s="14" t="s">
        <v>7</v>
      </c>
      <c r="J58" s="41" t="str">
        <f t="shared" si="6"/>
        <v/>
      </c>
      <c r="K58" s="41">
        <f t="shared" si="7"/>
        <v>1</v>
      </c>
      <c r="L58" s="41" t="str">
        <f t="shared" si="8"/>
        <v/>
      </c>
      <c r="M58" s="47">
        <f t="shared" si="9"/>
        <v>1</v>
      </c>
      <c r="N58" s="18"/>
      <c r="O58" s="22" t="str">
        <f>IF(SUMPRODUCT(N(CONCATENATE($D$14:$D58,$E$14:$E58)=$D58&amp;$E58))&gt;1,"",SUMPRODUCT((CONCATENATE($D$14:$D$168,$E$14:$E$168)=$D58&amp;$E58)*(F$14:F$168))+(ROW()/10^5))</f>
        <v/>
      </c>
      <c r="P58" s="23" t="str">
        <f>IF(SUMPRODUCT(N(CONCATENATE($D$14:$D58,$E$14:$E58)=$D58&amp;$E58))&gt;1,"",SUMPRODUCT((CONCATENATE($D$14:$D$168,$E$14:$E$168)=$D58&amp;$E58)*(G$14:G$168))+(ROW()/10^5))</f>
        <v/>
      </c>
      <c r="Q58" s="18"/>
    </row>
    <row r="59" spans="1:17" x14ac:dyDescent="0.25">
      <c r="A59" s="11">
        <v>41368</v>
      </c>
      <c r="B59" s="43">
        <f t="shared" si="5"/>
        <v>1</v>
      </c>
      <c r="C59" s="11" t="s">
        <v>14</v>
      </c>
      <c r="D59" s="12" t="s">
        <v>72</v>
      </c>
      <c r="E59" s="12" t="s">
        <v>73</v>
      </c>
      <c r="F59" s="13">
        <v>15</v>
      </c>
      <c r="G59" s="13"/>
      <c r="H59" s="13"/>
      <c r="I59" s="14" t="s">
        <v>88</v>
      </c>
      <c r="J59" s="41">
        <f t="shared" si="6"/>
        <v>1</v>
      </c>
      <c r="K59" s="41" t="str">
        <f t="shared" si="7"/>
        <v/>
      </c>
      <c r="L59" s="41" t="str">
        <f t="shared" si="8"/>
        <v/>
      </c>
      <c r="M59" s="47">
        <f t="shared" si="9"/>
        <v>1</v>
      </c>
      <c r="N59" s="18"/>
      <c r="O59" s="22">
        <f>IF(SUMPRODUCT(N(CONCATENATE($D$14:$D59,$E$14:$E59)=$D59&amp;$E59))&gt;1,"",SUMPRODUCT((CONCATENATE($D$14:$D$168,$E$14:$E$168)=$D59&amp;$E59)*(F$14:F$168))+(ROW()/10^5))</f>
        <v>15.000590000000001</v>
      </c>
      <c r="P59" s="23">
        <f>IF(SUMPRODUCT(N(CONCATENATE($D$14:$D59,$E$14:$E59)=$D59&amp;$E59))&gt;1,"",SUMPRODUCT((CONCATENATE($D$14:$D$168,$E$14:$E$168)=$D59&amp;$E59)*(G$14:G$168))+(ROW()/10^5))</f>
        <v>5.9000000000000003E-4</v>
      </c>
      <c r="Q59" s="18"/>
    </row>
    <row r="60" spans="1:17" x14ac:dyDescent="0.25">
      <c r="A60" s="11">
        <v>41368</v>
      </c>
      <c r="B60" s="43">
        <f t="shared" si="5"/>
        <v>2</v>
      </c>
      <c r="C60" s="11" t="s">
        <v>74</v>
      </c>
      <c r="D60" s="12" t="s">
        <v>75</v>
      </c>
      <c r="E60" s="12" t="s">
        <v>76</v>
      </c>
      <c r="F60" s="13">
        <v>15</v>
      </c>
      <c r="G60" s="13"/>
      <c r="H60" s="13">
        <v>15</v>
      </c>
      <c r="I60" s="14" t="s">
        <v>89</v>
      </c>
      <c r="J60" s="41">
        <f t="shared" si="6"/>
        <v>1</v>
      </c>
      <c r="K60" s="41" t="str">
        <f t="shared" si="7"/>
        <v/>
      </c>
      <c r="L60" s="41">
        <f t="shared" si="8"/>
        <v>1</v>
      </c>
      <c r="M60" s="47">
        <f t="shared" si="9"/>
        <v>2</v>
      </c>
      <c r="N60" s="18"/>
      <c r="O60" s="22">
        <f>IF(SUMPRODUCT(N(CONCATENATE($D$14:$D60,$E$14:$E60)=$D60&amp;$E60))&gt;1,"",SUMPRODUCT((CONCATENATE($D$14:$D$168,$E$14:$E$168)=$D60&amp;$E60)*(F$14:F$168))+(ROW()/10^5))</f>
        <v>15.0006</v>
      </c>
      <c r="P60" s="23">
        <f>IF(SUMPRODUCT(N(CONCATENATE($D$14:$D60,$E$14:$E60)=$D60&amp;$E60))&gt;1,"",SUMPRODUCT((CONCATENATE($D$14:$D$168,$E$14:$E$168)=$D60&amp;$E60)*(G$14:G$168))+(ROW()/10^5))</f>
        <v>5.9999999999999995E-4</v>
      </c>
      <c r="Q60" s="18"/>
    </row>
    <row r="61" spans="1:17" x14ac:dyDescent="0.25">
      <c r="A61" s="11">
        <v>41368</v>
      </c>
      <c r="B61" s="43">
        <f t="shared" si="5"/>
        <v>1</v>
      </c>
      <c r="C61" s="11" t="s">
        <v>14</v>
      </c>
      <c r="D61" s="12" t="s">
        <v>46</v>
      </c>
      <c r="E61" s="12" t="s">
        <v>47</v>
      </c>
      <c r="F61" s="13">
        <v>15</v>
      </c>
      <c r="G61" s="13"/>
      <c r="H61" s="13"/>
      <c r="I61" s="14" t="s">
        <v>17</v>
      </c>
      <c r="J61" s="41">
        <f t="shared" si="6"/>
        <v>1</v>
      </c>
      <c r="K61" s="41" t="str">
        <f t="shared" si="7"/>
        <v/>
      </c>
      <c r="L61" s="41" t="str">
        <f t="shared" si="8"/>
        <v/>
      </c>
      <c r="M61" s="47">
        <f t="shared" si="9"/>
        <v>1</v>
      </c>
      <c r="N61" s="18"/>
      <c r="O61" s="22" t="str">
        <f>IF(SUMPRODUCT(N(CONCATENATE($D$14:$D61,$E$14:$E61)=$D61&amp;$E61))&gt;1,"",SUMPRODUCT((CONCATENATE($D$14:$D$168,$E$14:$E$168)=$D61&amp;$E61)*(F$14:F$168))+(ROW()/10^5))</f>
        <v/>
      </c>
      <c r="P61" s="23" t="str">
        <f>IF(SUMPRODUCT(N(CONCATENATE($D$14:$D61,$E$14:$E61)=$D61&amp;$E61))&gt;1,"",SUMPRODUCT((CONCATENATE($D$14:$D$168,$E$14:$E$168)=$D61&amp;$E61)*(G$14:G$168))+(ROW()/10^5))</f>
        <v/>
      </c>
      <c r="Q61" s="18"/>
    </row>
    <row r="62" spans="1:17" x14ac:dyDescent="0.25">
      <c r="A62" s="11">
        <v>41374</v>
      </c>
      <c r="B62" s="43">
        <f t="shared" si="5"/>
        <v>1</v>
      </c>
      <c r="C62" s="11" t="s">
        <v>10</v>
      </c>
      <c r="D62" s="12" t="s">
        <v>77</v>
      </c>
      <c r="E62" s="12" t="s">
        <v>81</v>
      </c>
      <c r="F62" s="13">
        <v>15</v>
      </c>
      <c r="G62" s="13"/>
      <c r="H62" s="13"/>
      <c r="I62" s="14" t="s">
        <v>29</v>
      </c>
      <c r="J62" s="41">
        <f t="shared" si="6"/>
        <v>1</v>
      </c>
      <c r="K62" s="41" t="str">
        <f t="shared" si="7"/>
        <v/>
      </c>
      <c r="L62" s="41" t="str">
        <f t="shared" si="8"/>
        <v/>
      </c>
      <c r="M62" s="47">
        <f t="shared" si="9"/>
        <v>1</v>
      </c>
      <c r="N62" s="18"/>
      <c r="O62" s="22">
        <f>IF(SUMPRODUCT(N(CONCATENATE($D$14:$D62,$E$14:$E62)=$D62&amp;$E62))&gt;1,"",SUMPRODUCT((CONCATENATE($D$14:$D$168,$E$14:$E$168)=$D62&amp;$E62)*(F$14:F$168))+(ROW()/10^5))</f>
        <v>45.000619999999998</v>
      </c>
      <c r="P62" s="23">
        <f>IF(SUMPRODUCT(N(CONCATENATE($D$14:$D62,$E$14:$E62)=$D62&amp;$E62))&gt;1,"",SUMPRODUCT((CONCATENATE($D$14:$D$168,$E$14:$E$168)=$D62&amp;$E62)*(G$14:G$168))+(ROW()/10^5))</f>
        <v>6.2E-4</v>
      </c>
      <c r="Q62" s="18"/>
    </row>
    <row r="63" spans="1:17" x14ac:dyDescent="0.25">
      <c r="A63" s="11">
        <v>41374</v>
      </c>
      <c r="B63" s="43">
        <f t="shared" si="5"/>
        <v>1</v>
      </c>
      <c r="C63" s="11" t="s">
        <v>14</v>
      </c>
      <c r="D63" s="12" t="s">
        <v>21</v>
      </c>
      <c r="E63" s="12" t="s">
        <v>22</v>
      </c>
      <c r="F63" s="13">
        <v>15</v>
      </c>
      <c r="G63" s="13"/>
      <c r="H63" s="13"/>
      <c r="I63" s="14" t="s">
        <v>30</v>
      </c>
      <c r="J63" s="41">
        <f t="shared" si="6"/>
        <v>1</v>
      </c>
      <c r="K63" s="41" t="str">
        <f t="shared" si="7"/>
        <v/>
      </c>
      <c r="L63" s="41" t="str">
        <f t="shared" si="8"/>
        <v/>
      </c>
      <c r="M63" s="47">
        <f t="shared" si="9"/>
        <v>1</v>
      </c>
      <c r="N63" s="18"/>
      <c r="O63" s="22" t="str">
        <f>IF(SUMPRODUCT(N(CONCATENATE($D$14:$D63,$E$14:$E63)=$D63&amp;$E63))&gt;1,"",SUMPRODUCT((CONCATENATE($D$14:$D$168,$E$14:$E$168)=$D63&amp;$E63)*(F$14:F$168))+(ROW()/10^5))</f>
        <v/>
      </c>
      <c r="P63" s="23" t="str">
        <f>IF(SUMPRODUCT(N(CONCATENATE($D$14:$D63,$E$14:$E63)=$D63&amp;$E63))&gt;1,"",SUMPRODUCT((CONCATENATE($D$14:$D$168,$E$14:$E$168)=$D63&amp;$E63)*(G$14:G$168))+(ROW()/10^5))</f>
        <v/>
      </c>
      <c r="Q63" s="18"/>
    </row>
    <row r="64" spans="1:17" x14ac:dyDescent="0.25">
      <c r="A64" s="11">
        <v>41374</v>
      </c>
      <c r="B64" s="43">
        <f t="shared" si="5"/>
        <v>1</v>
      </c>
      <c r="C64" s="11" t="s">
        <v>14</v>
      </c>
      <c r="D64" s="12" t="s">
        <v>41</v>
      </c>
      <c r="E64" s="12" t="s">
        <v>42</v>
      </c>
      <c r="F64" s="13">
        <v>15</v>
      </c>
      <c r="G64" s="13"/>
      <c r="H64" s="13"/>
      <c r="I64" s="14" t="s">
        <v>30</v>
      </c>
      <c r="J64" s="41">
        <f t="shared" si="6"/>
        <v>1</v>
      </c>
      <c r="K64" s="41" t="str">
        <f t="shared" si="7"/>
        <v/>
      </c>
      <c r="L64" s="41" t="str">
        <f t="shared" si="8"/>
        <v/>
      </c>
      <c r="M64" s="47">
        <f t="shared" si="9"/>
        <v>1</v>
      </c>
      <c r="N64" s="18"/>
      <c r="O64" s="22" t="str">
        <f>IF(SUMPRODUCT(N(CONCATENATE($D$14:$D64,$E$14:$E64)=$D64&amp;$E64))&gt;1,"",SUMPRODUCT((CONCATENATE($D$14:$D$168,$E$14:$E$168)=$D64&amp;$E64)*(F$14:F$168))+(ROW()/10^5))</f>
        <v/>
      </c>
      <c r="P64" s="23" t="str">
        <f>IF(SUMPRODUCT(N(CONCATENATE($D$14:$D64,$E$14:$E64)=$D64&amp;$E64))&gt;1,"",SUMPRODUCT((CONCATENATE($D$14:$D$168,$E$14:$E$168)=$D64&amp;$E64)*(G$14:G$168))+(ROW()/10^5))</f>
        <v/>
      </c>
      <c r="Q64" s="18"/>
    </row>
    <row r="65" spans="1:17" x14ac:dyDescent="0.25">
      <c r="A65" s="11">
        <v>41374</v>
      </c>
      <c r="B65" s="43">
        <f t="shared" si="5"/>
        <v>1</v>
      </c>
      <c r="C65" s="11" t="s">
        <v>14</v>
      </c>
      <c r="D65" s="12" t="s">
        <v>48</v>
      </c>
      <c r="E65" s="12" t="s">
        <v>55</v>
      </c>
      <c r="F65" s="13">
        <v>15</v>
      </c>
      <c r="G65" s="13"/>
      <c r="H65" s="13"/>
      <c r="I65" s="14" t="s">
        <v>30</v>
      </c>
      <c r="J65" s="41">
        <f t="shared" si="6"/>
        <v>1</v>
      </c>
      <c r="K65" s="41" t="str">
        <f t="shared" si="7"/>
        <v/>
      </c>
      <c r="L65" s="41" t="str">
        <f t="shared" si="8"/>
        <v/>
      </c>
      <c r="M65" s="47">
        <f t="shared" si="9"/>
        <v>1</v>
      </c>
      <c r="N65" s="18"/>
      <c r="O65" s="22" t="str">
        <f>IF(SUMPRODUCT(N(CONCATENATE($D$14:$D65,$E$14:$E65)=$D65&amp;$E65))&gt;1,"",SUMPRODUCT((CONCATENATE($D$14:$D$168,$E$14:$E$168)=$D65&amp;$E65)*(F$14:F$168))+(ROW()/10^5))</f>
        <v/>
      </c>
      <c r="P65" s="23" t="str">
        <f>IF(SUMPRODUCT(N(CONCATENATE($D$14:$D65,$E$14:$E65)=$D65&amp;$E65))&gt;1,"",SUMPRODUCT((CONCATENATE($D$14:$D$168,$E$14:$E$168)=$D65&amp;$E65)*(G$14:G$168))+(ROW()/10^5))</f>
        <v/>
      </c>
      <c r="Q65" s="18"/>
    </row>
    <row r="66" spans="1:17" x14ac:dyDescent="0.25">
      <c r="A66" s="11">
        <v>41374</v>
      </c>
      <c r="B66" s="43">
        <f t="shared" si="5"/>
        <v>1</v>
      </c>
      <c r="C66" s="11" t="s">
        <v>14</v>
      </c>
      <c r="D66" s="12" t="s">
        <v>3</v>
      </c>
      <c r="E66" s="12" t="s">
        <v>19</v>
      </c>
      <c r="F66" s="13">
        <v>15</v>
      </c>
      <c r="G66" s="13"/>
      <c r="H66" s="13"/>
      <c r="I66" s="14" t="s">
        <v>30</v>
      </c>
      <c r="J66" s="41">
        <f t="shared" si="6"/>
        <v>1</v>
      </c>
      <c r="K66" s="41" t="str">
        <f t="shared" si="7"/>
        <v/>
      </c>
      <c r="L66" s="41" t="str">
        <f t="shared" si="8"/>
        <v/>
      </c>
      <c r="M66" s="47">
        <f t="shared" si="9"/>
        <v>1</v>
      </c>
      <c r="N66" s="18"/>
      <c r="O66" s="22" t="str">
        <f>IF(SUMPRODUCT(N(CONCATENATE($D$14:$D66,$E$14:$E66)=$D66&amp;$E66))&gt;1,"",SUMPRODUCT((CONCATENATE($D$14:$D$168,$E$14:$E$168)=$D66&amp;$E66)*(F$14:F$168))+(ROW()/10^5))</f>
        <v/>
      </c>
      <c r="P66" s="23" t="str">
        <f>IF(SUMPRODUCT(N(CONCATENATE($D$14:$D66,$E$14:$E66)=$D66&amp;$E66))&gt;1,"",SUMPRODUCT((CONCATENATE($D$14:$D$168,$E$14:$E$168)=$D66&amp;$E66)*(G$14:G$168))+(ROW()/10^5))</f>
        <v/>
      </c>
      <c r="Q66" s="18"/>
    </row>
    <row r="67" spans="1:17" x14ac:dyDescent="0.25">
      <c r="A67" s="11">
        <v>41374</v>
      </c>
      <c r="B67" s="43">
        <f t="shared" si="5"/>
        <v>1</v>
      </c>
      <c r="C67" s="11" t="s">
        <v>14</v>
      </c>
      <c r="D67" s="12" t="s">
        <v>78</v>
      </c>
      <c r="E67" s="12" t="s">
        <v>53</v>
      </c>
      <c r="F67" s="13">
        <v>15</v>
      </c>
      <c r="G67" s="13"/>
      <c r="H67" s="13"/>
      <c r="I67" s="14" t="s">
        <v>30</v>
      </c>
      <c r="J67" s="41">
        <f t="shared" si="6"/>
        <v>1</v>
      </c>
      <c r="K67" s="41" t="str">
        <f t="shared" si="7"/>
        <v/>
      </c>
      <c r="L67" s="41" t="str">
        <f t="shared" si="8"/>
        <v/>
      </c>
      <c r="M67" s="47">
        <f t="shared" si="9"/>
        <v>1</v>
      </c>
      <c r="N67" s="18"/>
      <c r="O67" s="22">
        <f>IF(SUMPRODUCT(N(CONCATENATE($D$14:$D67,$E$14:$E67)=$D67&amp;$E67))&gt;1,"",SUMPRODUCT((CONCATENATE($D$14:$D$168,$E$14:$E$168)=$D67&amp;$E67)*(F$14:F$168))+(ROW()/10^5))</f>
        <v>15.00067</v>
      </c>
      <c r="P67" s="23">
        <f>IF(SUMPRODUCT(N(CONCATENATE($D$14:$D67,$E$14:$E67)=$D67&amp;$E67))&gt;1,"",SUMPRODUCT((CONCATENATE($D$14:$D$168,$E$14:$E$168)=$D67&amp;$E67)*(G$14:G$168))+(ROW()/10^5))</f>
        <v>6.7000000000000002E-4</v>
      </c>
      <c r="Q67" s="18"/>
    </row>
    <row r="68" spans="1:17" x14ac:dyDescent="0.25">
      <c r="A68" s="11">
        <v>41379</v>
      </c>
      <c r="B68" s="43">
        <f t="shared" si="5"/>
        <v>1</v>
      </c>
      <c r="C68" s="11" t="s">
        <v>14</v>
      </c>
      <c r="D68" s="12" t="s">
        <v>79</v>
      </c>
      <c r="E68" s="12" t="s">
        <v>80</v>
      </c>
      <c r="F68" s="13">
        <v>15</v>
      </c>
      <c r="G68" s="13"/>
      <c r="H68" s="13"/>
      <c r="I68" s="14" t="s">
        <v>35</v>
      </c>
      <c r="J68" s="41">
        <f t="shared" si="6"/>
        <v>1</v>
      </c>
      <c r="K68" s="41" t="str">
        <f t="shared" si="7"/>
        <v/>
      </c>
      <c r="L68" s="41" t="str">
        <f t="shared" si="8"/>
        <v/>
      </c>
      <c r="M68" s="47">
        <f t="shared" si="9"/>
        <v>1</v>
      </c>
      <c r="N68" s="18"/>
      <c r="O68" s="22">
        <f>IF(SUMPRODUCT(N(CONCATENATE($D$14:$D68,$E$14:$E68)=$D68&amp;$E68))&gt;1,"",SUMPRODUCT((CONCATENATE($D$14:$D$168,$E$14:$E$168)=$D68&amp;$E68)*(F$14:F$168))+(ROW()/10^5))</f>
        <v>15.000679999999999</v>
      </c>
      <c r="P68" s="23">
        <f>IF(SUMPRODUCT(N(CONCATENATE($D$14:$D68,$E$14:$E68)=$D68&amp;$E68))&gt;1,"",SUMPRODUCT((CONCATENATE($D$14:$D$168,$E$14:$E$168)=$D68&amp;$E68)*(G$14:G$168))+(ROW()/10^5))</f>
        <v>6.8000000000000005E-4</v>
      </c>
      <c r="Q68" s="18"/>
    </row>
    <row r="69" spans="1:17" x14ac:dyDescent="0.25">
      <c r="A69" s="11">
        <v>41386</v>
      </c>
      <c r="B69" s="43">
        <f t="shared" si="5"/>
        <v>1</v>
      </c>
      <c r="C69" s="11" t="s">
        <v>10</v>
      </c>
      <c r="D69" s="12" t="s">
        <v>4</v>
      </c>
      <c r="E69" s="12" t="s">
        <v>5</v>
      </c>
      <c r="F69" s="13">
        <v>15</v>
      </c>
      <c r="G69" s="13"/>
      <c r="H69" s="13"/>
      <c r="I69" s="14" t="s">
        <v>44</v>
      </c>
      <c r="J69" s="41">
        <f t="shared" si="6"/>
        <v>1</v>
      </c>
      <c r="K69" s="41" t="str">
        <f t="shared" si="7"/>
        <v/>
      </c>
      <c r="L69" s="41" t="str">
        <f t="shared" si="8"/>
        <v/>
      </c>
      <c r="M69" s="47">
        <f t="shared" si="9"/>
        <v>1</v>
      </c>
      <c r="N69" s="18"/>
      <c r="O69" s="22" t="str">
        <f>IF(SUMPRODUCT(N(CONCATENATE($D$14:$D69,$E$14:$E69)=$D69&amp;$E69))&gt;1,"",SUMPRODUCT((CONCATENATE($D$14:$D$168,$E$14:$E$168)=$D69&amp;$E69)*(F$14:F$168))+(ROW()/10^5))</f>
        <v/>
      </c>
      <c r="P69" s="23" t="str">
        <f>IF(SUMPRODUCT(N(CONCATENATE($D$14:$D69,$E$14:$E69)=$D69&amp;$E69))&gt;1,"",SUMPRODUCT((CONCATENATE($D$14:$D$168,$E$14:$E$168)=$D69&amp;$E69)*(G$14:G$168))+(ROW()/10^5))</f>
        <v/>
      </c>
      <c r="Q69" s="18"/>
    </row>
    <row r="70" spans="1:17" x14ac:dyDescent="0.25">
      <c r="A70" s="11">
        <v>41386</v>
      </c>
      <c r="B70" s="43">
        <f t="shared" si="5"/>
        <v>1</v>
      </c>
      <c r="C70" s="11" t="s">
        <v>10</v>
      </c>
      <c r="D70" s="12" t="s">
        <v>23</v>
      </c>
      <c r="E70" s="12" t="s">
        <v>6</v>
      </c>
      <c r="F70" s="13">
        <v>15</v>
      </c>
      <c r="G70" s="13"/>
      <c r="H70" s="13"/>
      <c r="I70" s="14" t="s">
        <v>44</v>
      </c>
      <c r="J70" s="41">
        <f t="shared" si="6"/>
        <v>1</v>
      </c>
      <c r="K70" s="41" t="str">
        <f t="shared" si="7"/>
        <v/>
      </c>
      <c r="L70" s="41" t="str">
        <f t="shared" si="8"/>
        <v/>
      </c>
      <c r="M70" s="47">
        <f t="shared" si="9"/>
        <v>1</v>
      </c>
      <c r="N70" s="18"/>
      <c r="O70" s="22" t="str">
        <f>IF(SUMPRODUCT(N(CONCATENATE($D$14:$D70,$E$14:$E70)=$D70&amp;$E70))&gt;1,"",SUMPRODUCT((CONCATENATE($D$14:$D$168,$E$14:$E$168)=$D70&amp;$E70)*(F$14:F$168))+(ROW()/10^5))</f>
        <v/>
      </c>
      <c r="P70" s="23" t="str">
        <f>IF(SUMPRODUCT(N(CONCATENATE($D$14:$D70,$E$14:$E70)=$D70&amp;$E70))&gt;1,"",SUMPRODUCT((CONCATENATE($D$14:$D$168,$E$14:$E$168)=$D70&amp;$E70)*(G$14:G$168))+(ROW()/10^5))</f>
        <v/>
      </c>
      <c r="Q70" s="18"/>
    </row>
    <row r="71" spans="1:17" x14ac:dyDescent="0.25">
      <c r="A71" s="11">
        <v>41386</v>
      </c>
      <c r="B71" s="43">
        <f t="shared" si="5"/>
        <v>1</v>
      </c>
      <c r="C71" s="11" t="s">
        <v>14</v>
      </c>
      <c r="D71" s="12" t="s">
        <v>48</v>
      </c>
      <c r="E71" s="12" t="s">
        <v>49</v>
      </c>
      <c r="F71" s="13">
        <v>15</v>
      </c>
      <c r="G71" s="13"/>
      <c r="H71" s="13"/>
      <c r="I71" s="14" t="s">
        <v>43</v>
      </c>
      <c r="J71" s="41">
        <f t="shared" si="6"/>
        <v>1</v>
      </c>
      <c r="K71" s="41" t="str">
        <f t="shared" si="7"/>
        <v/>
      </c>
      <c r="L71" s="41" t="str">
        <f t="shared" si="8"/>
        <v/>
      </c>
      <c r="M71" s="47">
        <f t="shared" si="9"/>
        <v>1</v>
      </c>
      <c r="N71" s="18"/>
      <c r="O71" s="22" t="str">
        <f>IF(SUMPRODUCT(N(CONCATENATE($D$14:$D71,$E$14:$E71)=$D71&amp;$E71))&gt;1,"",SUMPRODUCT((CONCATENATE($D$14:$D$168,$E$14:$E$168)=$D71&amp;$E71)*(F$14:F$168))+(ROW()/10^5))</f>
        <v/>
      </c>
      <c r="P71" s="23" t="str">
        <f>IF(SUMPRODUCT(N(CONCATENATE($D$14:$D71,$E$14:$E71)=$D71&amp;$E71))&gt;1,"",SUMPRODUCT((CONCATENATE($D$14:$D$168,$E$14:$E$168)=$D71&amp;$E71)*(G$14:G$168))+(ROW()/10^5))</f>
        <v/>
      </c>
      <c r="Q71" s="18"/>
    </row>
    <row r="72" spans="1:17" x14ac:dyDescent="0.25">
      <c r="A72" s="11">
        <v>41386</v>
      </c>
      <c r="B72" s="43">
        <f t="shared" si="5"/>
        <v>1</v>
      </c>
      <c r="C72" s="11" t="s">
        <v>10</v>
      </c>
      <c r="D72" s="12" t="s">
        <v>77</v>
      </c>
      <c r="E72" s="12" t="s">
        <v>81</v>
      </c>
      <c r="F72" s="13">
        <v>15</v>
      </c>
      <c r="G72" s="13"/>
      <c r="H72" s="13"/>
      <c r="I72" s="14" t="s">
        <v>44</v>
      </c>
      <c r="J72" s="41">
        <f t="shared" si="6"/>
        <v>1</v>
      </c>
      <c r="K72" s="41" t="str">
        <f t="shared" si="7"/>
        <v/>
      </c>
      <c r="L72" s="41" t="str">
        <f t="shared" si="8"/>
        <v/>
      </c>
      <c r="M72" s="47">
        <f t="shared" si="9"/>
        <v>1</v>
      </c>
      <c r="N72" s="18"/>
      <c r="O72" s="22" t="str">
        <f>IF(SUMPRODUCT(N(CONCATENATE($D$14:$D72,$E$14:$E72)=$D72&amp;$E72))&gt;1,"",SUMPRODUCT((CONCATENATE($D$14:$D$168,$E$14:$E$168)=$D72&amp;$E72)*(F$14:F$168))+(ROW()/10^5))</f>
        <v/>
      </c>
      <c r="P72" s="23" t="str">
        <f>IF(SUMPRODUCT(N(CONCATENATE($D$14:$D72,$E$14:$E72)=$D72&amp;$E72))&gt;1,"",SUMPRODUCT((CONCATENATE($D$14:$D$168,$E$14:$E$168)=$D72&amp;$E72)*(G$14:G$168))+(ROW()/10^5))</f>
        <v/>
      </c>
      <c r="Q72" s="18"/>
    </row>
    <row r="73" spans="1:17" x14ac:dyDescent="0.25">
      <c r="A73" s="11">
        <v>41386</v>
      </c>
      <c r="B73" s="43">
        <f t="shared" si="5"/>
        <v>1</v>
      </c>
      <c r="C73" s="11" t="s">
        <v>10</v>
      </c>
      <c r="D73" s="12" t="s">
        <v>21</v>
      </c>
      <c r="E73" s="12" t="s">
        <v>22</v>
      </c>
      <c r="F73" s="13">
        <v>15</v>
      </c>
      <c r="G73" s="13"/>
      <c r="H73" s="13"/>
      <c r="I73" s="14" t="s">
        <v>44</v>
      </c>
      <c r="J73" s="41">
        <f t="shared" si="6"/>
        <v>1</v>
      </c>
      <c r="K73" s="41" t="str">
        <f t="shared" si="7"/>
        <v/>
      </c>
      <c r="L73" s="41" t="str">
        <f t="shared" si="8"/>
        <v/>
      </c>
      <c r="M73" s="47">
        <f t="shared" si="9"/>
        <v>1</v>
      </c>
      <c r="N73" s="18"/>
      <c r="O73" s="22" t="str">
        <f>IF(SUMPRODUCT(N(CONCATENATE($D$14:$D73,$E$14:$E73)=$D73&amp;$E73))&gt;1,"",SUMPRODUCT((CONCATENATE($D$14:$D$168,$E$14:$E$168)=$D73&amp;$E73)*(F$14:F$168))+(ROW()/10^5))</f>
        <v/>
      </c>
      <c r="P73" s="23" t="str">
        <f>IF(SUMPRODUCT(N(CONCATENATE($D$14:$D73,$E$14:$E73)=$D73&amp;$E73))&gt;1,"",SUMPRODUCT((CONCATENATE($D$14:$D$168,$E$14:$E$168)=$D73&amp;$E73)*(G$14:G$168))+(ROW()/10^5))</f>
        <v/>
      </c>
      <c r="Q73" s="18"/>
    </row>
    <row r="74" spans="1:17" x14ac:dyDescent="0.25">
      <c r="A74" s="11">
        <v>41394</v>
      </c>
      <c r="B74" s="43">
        <f t="shared" si="5"/>
        <v>1</v>
      </c>
      <c r="C74" s="11" t="s">
        <v>10</v>
      </c>
      <c r="D74" s="12" t="s">
        <v>23</v>
      </c>
      <c r="E74" s="12" t="s">
        <v>6</v>
      </c>
      <c r="F74" s="13">
        <v>15</v>
      </c>
      <c r="G74" s="13"/>
      <c r="H74" s="13"/>
      <c r="I74" s="14" t="s">
        <v>82</v>
      </c>
      <c r="J74" s="41">
        <f t="shared" si="6"/>
        <v>1</v>
      </c>
      <c r="K74" s="41" t="str">
        <f t="shared" si="7"/>
        <v/>
      </c>
      <c r="L74" s="41" t="str">
        <f t="shared" si="8"/>
        <v/>
      </c>
      <c r="M74" s="47">
        <f t="shared" si="9"/>
        <v>1</v>
      </c>
      <c r="N74" s="18"/>
      <c r="O74" s="22" t="str">
        <f>IF(SUMPRODUCT(N(CONCATENATE($D$14:$D74,$E$14:$E74)=$D74&amp;$E74))&gt;1,"",SUMPRODUCT((CONCATENATE($D$14:$D$168,$E$14:$E$168)=$D74&amp;$E74)*(F$14:F$168))+(ROW()/10^5))</f>
        <v/>
      </c>
      <c r="P74" s="23" t="str">
        <f>IF(SUMPRODUCT(N(CONCATENATE($D$14:$D74,$E$14:$E74)=$D74&amp;$E74))&gt;1,"",SUMPRODUCT((CONCATENATE($D$14:$D$168,$E$14:$E$168)=$D74&amp;$E74)*(G$14:G$168))+(ROW()/10^5))</f>
        <v/>
      </c>
      <c r="Q74" s="18"/>
    </row>
    <row r="75" spans="1:17" x14ac:dyDescent="0.25">
      <c r="A75" s="11">
        <v>41394</v>
      </c>
      <c r="B75" s="43">
        <f t="shared" si="5"/>
        <v>1</v>
      </c>
      <c r="C75" s="11" t="s">
        <v>10</v>
      </c>
      <c r="D75" s="12" t="s">
        <v>4</v>
      </c>
      <c r="E75" s="12" t="s">
        <v>5</v>
      </c>
      <c r="F75" s="13">
        <v>15</v>
      </c>
      <c r="G75" s="13"/>
      <c r="H75" s="13"/>
      <c r="I75" s="14" t="s">
        <v>82</v>
      </c>
      <c r="J75" s="41">
        <f t="shared" si="6"/>
        <v>1</v>
      </c>
      <c r="K75" s="41" t="str">
        <f t="shared" si="7"/>
        <v/>
      </c>
      <c r="L75" s="41" t="str">
        <f t="shared" si="8"/>
        <v/>
      </c>
      <c r="M75" s="47">
        <f t="shared" si="9"/>
        <v>1</v>
      </c>
      <c r="N75" s="18"/>
      <c r="O75" s="22" t="str">
        <f>IF(SUMPRODUCT(N(CONCATENATE($D$14:$D75,$E$14:$E75)=$D75&amp;$E75))&gt;1,"",SUMPRODUCT((CONCATENATE($D$14:$D$168,$E$14:$E$168)=$D75&amp;$E75)*(F$14:F$168))+(ROW()/10^5))</f>
        <v/>
      </c>
      <c r="P75" s="23" t="str">
        <f>IF(SUMPRODUCT(N(CONCATENATE($D$14:$D75,$E$14:$E75)=$D75&amp;$E75))&gt;1,"",SUMPRODUCT((CONCATENATE($D$14:$D$168,$E$14:$E$168)=$D75&amp;$E75)*(G$14:G$168))+(ROW()/10^5))</f>
        <v/>
      </c>
      <c r="Q75" s="18"/>
    </row>
    <row r="76" spans="1:17" x14ac:dyDescent="0.25">
      <c r="A76" s="11">
        <v>41394</v>
      </c>
      <c r="B76" s="43">
        <f t="shared" si="5"/>
        <v>1</v>
      </c>
      <c r="C76" s="11" t="s">
        <v>10</v>
      </c>
      <c r="D76" s="12" t="s">
        <v>77</v>
      </c>
      <c r="E76" s="12" t="s">
        <v>81</v>
      </c>
      <c r="F76" s="13">
        <v>15</v>
      </c>
      <c r="G76" s="13"/>
      <c r="H76" s="13"/>
      <c r="I76" s="14" t="s">
        <v>82</v>
      </c>
      <c r="J76" s="41">
        <f t="shared" si="6"/>
        <v>1</v>
      </c>
      <c r="K76" s="41" t="str">
        <f t="shared" si="7"/>
        <v/>
      </c>
      <c r="L76" s="41" t="str">
        <f t="shared" si="8"/>
        <v/>
      </c>
      <c r="M76" s="47">
        <f t="shared" si="9"/>
        <v>1</v>
      </c>
      <c r="N76" s="18"/>
      <c r="O76" s="22" t="str">
        <f>IF(SUMPRODUCT(N(CONCATENATE($D$14:$D76,$E$14:$E76)=$D76&amp;$E76))&gt;1,"",SUMPRODUCT((CONCATENATE($D$14:$D$168,$E$14:$E$168)=$D76&amp;$E76)*(F$14:F$168))+(ROW()/10^5))</f>
        <v/>
      </c>
      <c r="P76" s="23" t="str">
        <f>IF(SUMPRODUCT(N(CONCATENATE($D$14:$D76,$E$14:$E76)=$D76&amp;$E76))&gt;1,"",SUMPRODUCT((CONCATENATE($D$14:$D$168,$E$14:$E$168)=$D76&amp;$E76)*(G$14:G$168))+(ROW()/10^5))</f>
        <v/>
      </c>
      <c r="Q76" s="18"/>
    </row>
    <row r="77" spans="1:17" x14ac:dyDescent="0.25">
      <c r="A77" s="11">
        <v>41394</v>
      </c>
      <c r="B77" s="43">
        <f t="shared" si="5"/>
        <v>1</v>
      </c>
      <c r="C77" s="11" t="s">
        <v>14</v>
      </c>
      <c r="D77" s="12" t="s">
        <v>83</v>
      </c>
      <c r="E77" s="12" t="s">
        <v>81</v>
      </c>
      <c r="F77" s="13">
        <v>15</v>
      </c>
      <c r="G77" s="13"/>
      <c r="H77" s="13"/>
      <c r="I77" s="14" t="s">
        <v>84</v>
      </c>
      <c r="J77" s="41">
        <f t="shared" si="6"/>
        <v>1</v>
      </c>
      <c r="K77" s="41" t="str">
        <f t="shared" si="7"/>
        <v/>
      </c>
      <c r="L77" s="41" t="str">
        <f t="shared" si="8"/>
        <v/>
      </c>
      <c r="M77" s="47">
        <f t="shared" si="9"/>
        <v>1</v>
      </c>
      <c r="N77" s="18"/>
      <c r="O77" s="22">
        <f>IF(SUMPRODUCT(N(CONCATENATE($D$14:$D77,$E$14:$E77)=$D77&amp;$E77))&gt;1,"",SUMPRODUCT((CONCATENATE($D$14:$D$168,$E$14:$E$168)=$D77&amp;$E77)*(F$14:F$168))+(ROW()/10^5))</f>
        <v>15.000769999999999</v>
      </c>
      <c r="P77" s="23">
        <f>IF(SUMPRODUCT(N(CONCATENATE($D$14:$D77,$E$14:$E77)=$D77&amp;$E77))&gt;1,"",SUMPRODUCT((CONCATENATE($D$14:$D$168,$E$14:$E$168)=$D77&amp;$E77)*(G$14:G$168))+(ROW()/10^5))</f>
        <v>7.6999999999999996E-4</v>
      </c>
      <c r="Q77" s="18"/>
    </row>
    <row r="78" spans="1:17" x14ac:dyDescent="0.25">
      <c r="A78" s="11">
        <v>41398</v>
      </c>
      <c r="B78" s="43">
        <f t="shared" si="5"/>
        <v>1</v>
      </c>
      <c r="C78" s="11" t="s">
        <v>10</v>
      </c>
      <c r="D78" s="12" t="s">
        <v>18</v>
      </c>
      <c r="E78" s="12" t="s">
        <v>63</v>
      </c>
      <c r="F78" s="13">
        <v>15</v>
      </c>
      <c r="G78" s="13"/>
      <c r="H78" s="13"/>
      <c r="I78" s="14" t="s">
        <v>85</v>
      </c>
      <c r="J78" s="41">
        <f t="shared" si="6"/>
        <v>1</v>
      </c>
      <c r="K78" s="41" t="str">
        <f t="shared" si="7"/>
        <v/>
      </c>
      <c r="L78" s="41" t="str">
        <f t="shared" si="8"/>
        <v/>
      </c>
      <c r="M78" s="47">
        <f t="shared" si="9"/>
        <v>1</v>
      </c>
      <c r="N78" s="18"/>
      <c r="O78" s="22" t="str">
        <f>IF(SUMPRODUCT(N(CONCATENATE($D$14:$D78,$E$14:$E78)=$D78&amp;$E78))&gt;1,"",SUMPRODUCT((CONCATENATE($D$14:$D$168,$E$14:$E$168)=$D78&amp;$E78)*(F$14:F$168))+(ROW()/10^5))</f>
        <v/>
      </c>
      <c r="P78" s="23" t="str">
        <f>IF(SUMPRODUCT(N(CONCATENATE($D$14:$D78,$E$14:$E78)=$D78&amp;$E78))&gt;1,"",SUMPRODUCT((CONCATENATE($D$14:$D$168,$E$14:$E$168)=$D78&amp;$E78)*(G$14:G$168))+(ROW()/10^5))</f>
        <v/>
      </c>
      <c r="Q78" s="18"/>
    </row>
    <row r="79" spans="1:17" x14ac:dyDescent="0.25">
      <c r="A79" s="11">
        <v>41398</v>
      </c>
      <c r="B79" s="43">
        <f t="shared" ref="B79:B142" si="10">IF(A79="","",M79)</f>
        <v>1</v>
      </c>
      <c r="C79" s="11" t="s">
        <v>10</v>
      </c>
      <c r="D79" s="12" t="s">
        <v>52</v>
      </c>
      <c r="E79" s="12" t="s">
        <v>86</v>
      </c>
      <c r="F79" s="13">
        <v>15</v>
      </c>
      <c r="G79" s="13"/>
      <c r="H79" s="13"/>
      <c r="I79" s="14" t="s">
        <v>85</v>
      </c>
      <c r="J79" s="41">
        <f t="shared" ref="J79:J142" si="11">IF(F79="","",(IF(F79&gt;20,2,1)))</f>
        <v>1</v>
      </c>
      <c r="K79" s="41" t="str">
        <f t="shared" ref="K79:K142" si="12">IF(G79="","",(IF(G79&gt;20,2,1)))</f>
        <v/>
      </c>
      <c r="L79" s="41" t="str">
        <f t="shared" ref="L79:L142" si="13">IF(H79="","",1)</f>
        <v/>
      </c>
      <c r="M79" s="47">
        <f t="shared" ref="M79:M142" si="14">SUM(J79:L79)</f>
        <v>1</v>
      </c>
      <c r="N79" s="18"/>
      <c r="O79" s="22">
        <f>IF(SUMPRODUCT(N(CONCATENATE($D$14:$D79,$E$14:$E79)=$D79&amp;$E79))&gt;1,"",SUMPRODUCT((CONCATENATE($D$14:$D$168,$E$14:$E$168)=$D79&amp;$E79)*(F$14:F$168))+(ROW()/10^5))</f>
        <v>15.00079</v>
      </c>
      <c r="P79" s="23">
        <f>IF(SUMPRODUCT(N(CONCATENATE($D$14:$D79,$E$14:$E79)=$D79&amp;$E79))&gt;1,"",SUMPRODUCT((CONCATENATE($D$14:$D$168,$E$14:$E$168)=$D79&amp;$E79)*(G$14:G$168))+(ROW()/10^5))</f>
        <v>7.9000000000000001E-4</v>
      </c>
      <c r="Q79" s="18"/>
    </row>
    <row r="80" spans="1:17" x14ac:dyDescent="0.25">
      <c r="A80" s="11">
        <v>41400</v>
      </c>
      <c r="B80" s="43">
        <f t="shared" si="10"/>
        <v>1</v>
      </c>
      <c r="C80" s="11" t="s">
        <v>10</v>
      </c>
      <c r="D80" s="12" t="s">
        <v>18</v>
      </c>
      <c r="E80" s="12" t="s">
        <v>63</v>
      </c>
      <c r="F80" s="13">
        <v>15</v>
      </c>
      <c r="G80" s="13"/>
      <c r="H80" s="13"/>
      <c r="I80" s="14" t="s">
        <v>82</v>
      </c>
      <c r="J80" s="41">
        <f t="shared" si="11"/>
        <v>1</v>
      </c>
      <c r="K80" s="41" t="str">
        <f t="shared" si="12"/>
        <v/>
      </c>
      <c r="L80" s="41" t="str">
        <f t="shared" si="13"/>
        <v/>
      </c>
      <c r="M80" s="47">
        <f t="shared" si="14"/>
        <v>1</v>
      </c>
      <c r="N80" s="18"/>
      <c r="O80" s="22" t="str">
        <f>IF(SUMPRODUCT(N(CONCATENATE($D$14:$D80,$E$14:$E80)=$D80&amp;$E80))&gt;1,"",SUMPRODUCT((CONCATENATE($D$14:$D$168,$E$14:$E$168)=$D80&amp;$E80)*(F$14:F$168))+(ROW()/10^5))</f>
        <v/>
      </c>
      <c r="P80" s="23" t="str">
        <f>IF(SUMPRODUCT(N(CONCATENATE($D$14:$D80,$E$14:$E80)=$D80&amp;$E80))&gt;1,"",SUMPRODUCT((CONCATENATE($D$14:$D$168,$E$14:$E$168)=$D80&amp;$E80)*(G$14:G$168))+(ROW()/10^5))</f>
        <v/>
      </c>
      <c r="Q80" s="18"/>
    </row>
    <row r="81" spans="1:17" x14ac:dyDescent="0.25">
      <c r="A81" s="11">
        <v>41400</v>
      </c>
      <c r="B81" s="43">
        <f t="shared" si="10"/>
        <v>1</v>
      </c>
      <c r="C81" s="11" t="s">
        <v>14</v>
      </c>
      <c r="D81" s="12" t="s">
        <v>48</v>
      </c>
      <c r="E81" s="12" t="s">
        <v>55</v>
      </c>
      <c r="F81" s="13">
        <v>15</v>
      </c>
      <c r="G81" s="13"/>
      <c r="H81" s="13"/>
      <c r="I81" s="14" t="s">
        <v>87</v>
      </c>
      <c r="J81" s="41">
        <f t="shared" si="11"/>
        <v>1</v>
      </c>
      <c r="K81" s="41" t="str">
        <f t="shared" si="12"/>
        <v/>
      </c>
      <c r="L81" s="41" t="str">
        <f t="shared" si="13"/>
        <v/>
      </c>
      <c r="M81" s="47">
        <f t="shared" si="14"/>
        <v>1</v>
      </c>
      <c r="N81" s="18"/>
      <c r="O81" s="22" t="str">
        <f>IF(SUMPRODUCT(N(CONCATENATE($D$14:$D81,$E$14:$E81)=$D81&amp;$E81))&gt;1,"",SUMPRODUCT((CONCATENATE($D$14:$D$168,$E$14:$E$168)=$D81&amp;$E81)*(F$14:F$168))+(ROW()/10^5))</f>
        <v/>
      </c>
      <c r="P81" s="23" t="str">
        <f>IF(SUMPRODUCT(N(CONCATENATE($D$14:$D81,$E$14:$E81)=$D81&amp;$E81))&gt;1,"",SUMPRODUCT((CONCATENATE($D$14:$D$168,$E$14:$E$168)=$D81&amp;$E81)*(G$14:G$168))+(ROW()/10^5))</f>
        <v/>
      </c>
      <c r="Q81" s="18"/>
    </row>
    <row r="82" spans="1:17" x14ac:dyDescent="0.25">
      <c r="A82" s="11">
        <v>41407</v>
      </c>
      <c r="B82" s="43">
        <f t="shared" si="10"/>
        <v>1</v>
      </c>
      <c r="C82" s="11" t="s">
        <v>10</v>
      </c>
      <c r="D82" s="12" t="s">
        <v>18</v>
      </c>
      <c r="E82" s="12" t="s">
        <v>51</v>
      </c>
      <c r="F82" s="13">
        <v>15</v>
      </c>
      <c r="G82" s="13"/>
      <c r="H82" s="13"/>
      <c r="I82" s="14" t="s">
        <v>50</v>
      </c>
      <c r="J82" s="41">
        <f t="shared" si="11"/>
        <v>1</v>
      </c>
      <c r="K82" s="41" t="str">
        <f t="shared" si="12"/>
        <v/>
      </c>
      <c r="L82" s="41" t="str">
        <f t="shared" si="13"/>
        <v/>
      </c>
      <c r="M82" s="47">
        <f t="shared" si="14"/>
        <v>1</v>
      </c>
      <c r="N82" s="18"/>
      <c r="O82" s="22" t="str">
        <f>IF(SUMPRODUCT(N(CONCATENATE($D$14:$D82,$E$14:$E82)=$D82&amp;$E82))&gt;1,"",SUMPRODUCT((CONCATENATE($D$14:$D$168,$E$14:$E$168)=$D82&amp;$E82)*(F$14:F$168))+(ROW()/10^5))</f>
        <v/>
      </c>
      <c r="P82" s="23" t="str">
        <f>IF(SUMPRODUCT(N(CONCATENATE($D$14:$D82,$E$14:$E82)=$D82&amp;$E82))&gt;1,"",SUMPRODUCT((CONCATENATE($D$14:$D$168,$E$14:$E$168)=$D82&amp;$E82)*(G$14:G$168))+(ROW()/10^5))</f>
        <v/>
      </c>
      <c r="Q82" s="18"/>
    </row>
    <row r="83" spans="1:17" x14ac:dyDescent="0.25">
      <c r="A83" s="11">
        <v>41407</v>
      </c>
      <c r="B83" s="43">
        <f t="shared" si="10"/>
        <v>1</v>
      </c>
      <c r="C83" s="11" t="s">
        <v>14</v>
      </c>
      <c r="D83" s="12" t="s">
        <v>91</v>
      </c>
      <c r="E83" s="12" t="s">
        <v>92</v>
      </c>
      <c r="F83" s="13"/>
      <c r="G83" s="13">
        <v>15</v>
      </c>
      <c r="H83" s="13"/>
      <c r="I83" s="14" t="s">
        <v>93</v>
      </c>
      <c r="J83" s="41" t="str">
        <f t="shared" si="11"/>
        <v/>
      </c>
      <c r="K83" s="41">
        <f t="shared" si="12"/>
        <v>1</v>
      </c>
      <c r="L83" s="41" t="str">
        <f t="shared" si="13"/>
        <v/>
      </c>
      <c r="M83" s="47">
        <f t="shared" si="14"/>
        <v>1</v>
      </c>
      <c r="N83" s="18"/>
      <c r="O83" s="22">
        <f>IF(SUMPRODUCT(N(CONCATENATE($D$14:$D83,$E$14:$E83)=$D83&amp;$E83))&gt;1,"",SUMPRODUCT((CONCATENATE($D$14:$D$168,$E$14:$E$168)=$D83&amp;$E83)*(F$14:F$168))+(ROW()/10^5))</f>
        <v>15.000830000000001</v>
      </c>
      <c r="P83" s="23">
        <f>IF(SUMPRODUCT(N(CONCATENATE($D$14:$D83,$E$14:$E83)=$D83&amp;$E83))&gt;1,"",SUMPRODUCT((CONCATENATE($D$14:$D$168,$E$14:$E$168)=$D83&amp;$E83)*(G$14:G$168))+(ROW()/10^5))</f>
        <v>15.000830000000001</v>
      </c>
      <c r="Q83" s="18"/>
    </row>
    <row r="84" spans="1:17" x14ac:dyDescent="0.25">
      <c r="A84" s="11">
        <v>41407</v>
      </c>
      <c r="B84" s="43">
        <f t="shared" si="10"/>
        <v>1</v>
      </c>
      <c r="C84" s="11" t="s">
        <v>14</v>
      </c>
      <c r="D84" s="12" t="s">
        <v>65</v>
      </c>
      <c r="E84" s="12" t="s">
        <v>66</v>
      </c>
      <c r="F84" s="13"/>
      <c r="G84" s="13">
        <v>15</v>
      </c>
      <c r="H84" s="13"/>
      <c r="I84" s="14" t="s">
        <v>93</v>
      </c>
      <c r="J84" s="41" t="str">
        <f t="shared" si="11"/>
        <v/>
      </c>
      <c r="K84" s="41">
        <f t="shared" si="12"/>
        <v>1</v>
      </c>
      <c r="L84" s="41" t="str">
        <f t="shared" si="13"/>
        <v/>
      </c>
      <c r="M84" s="47">
        <f t="shared" si="14"/>
        <v>1</v>
      </c>
      <c r="N84" s="18"/>
      <c r="O84" s="22" t="str">
        <f>IF(SUMPRODUCT(N(CONCATENATE($D$14:$D84,$E$14:$E84)=$D84&amp;$E84))&gt;1,"",SUMPRODUCT((CONCATENATE($D$14:$D$168,$E$14:$E$168)=$D84&amp;$E84)*(F$14:F$168))+(ROW()/10^5))</f>
        <v/>
      </c>
      <c r="P84" s="23" t="str">
        <f>IF(SUMPRODUCT(N(CONCATENATE($D$14:$D84,$E$14:$E84)=$D84&amp;$E84))&gt;1,"",SUMPRODUCT((CONCATENATE($D$14:$D$168,$E$14:$E$168)=$D84&amp;$E84)*(G$14:G$168))+(ROW()/10^5))</f>
        <v/>
      </c>
      <c r="Q84" s="18"/>
    </row>
    <row r="85" spans="1:17" x14ac:dyDescent="0.25">
      <c r="A85" s="11">
        <v>41407</v>
      </c>
      <c r="B85" s="43">
        <f t="shared" si="10"/>
        <v>1</v>
      </c>
      <c r="C85" s="11" t="s">
        <v>14</v>
      </c>
      <c r="D85" s="12" t="s">
        <v>48</v>
      </c>
      <c r="E85" s="12" t="s">
        <v>55</v>
      </c>
      <c r="F85" s="13"/>
      <c r="G85" s="13">
        <v>15</v>
      </c>
      <c r="H85" s="13"/>
      <c r="I85" s="14" t="s">
        <v>93</v>
      </c>
      <c r="J85" s="41" t="str">
        <f t="shared" si="11"/>
        <v/>
      </c>
      <c r="K85" s="41">
        <f t="shared" si="12"/>
        <v>1</v>
      </c>
      <c r="L85" s="41" t="str">
        <f t="shared" si="13"/>
        <v/>
      </c>
      <c r="M85" s="47">
        <f t="shared" si="14"/>
        <v>1</v>
      </c>
      <c r="N85" s="18"/>
      <c r="O85" s="22" t="str">
        <f>IF(SUMPRODUCT(N(CONCATENATE($D$14:$D85,$E$14:$E85)=$D85&amp;$E85))&gt;1,"",SUMPRODUCT((CONCATENATE($D$14:$D$168,$E$14:$E$168)=$D85&amp;$E85)*(F$14:F$168))+(ROW()/10^5))</f>
        <v/>
      </c>
      <c r="P85" s="23" t="str">
        <f>IF(SUMPRODUCT(N(CONCATENATE($D$14:$D85,$E$14:$E85)=$D85&amp;$E85))&gt;1,"",SUMPRODUCT((CONCATENATE($D$14:$D$168,$E$14:$E$168)=$D85&amp;$E85)*(G$14:G$168))+(ROW()/10^5))</f>
        <v/>
      </c>
      <c r="Q85" s="18"/>
    </row>
    <row r="86" spans="1:17" x14ac:dyDescent="0.25">
      <c r="A86" s="11">
        <v>41407</v>
      </c>
      <c r="B86" s="43">
        <f t="shared" si="10"/>
        <v>1</v>
      </c>
      <c r="C86" s="11" t="s">
        <v>94</v>
      </c>
      <c r="D86" s="12" t="s">
        <v>95</v>
      </c>
      <c r="E86" s="12" t="s">
        <v>96</v>
      </c>
      <c r="F86" s="13"/>
      <c r="G86" s="13">
        <v>15</v>
      </c>
      <c r="H86" s="13"/>
      <c r="I86" s="14" t="s">
        <v>43</v>
      </c>
      <c r="J86" s="41" t="str">
        <f t="shared" si="11"/>
        <v/>
      </c>
      <c r="K86" s="41">
        <f t="shared" si="12"/>
        <v>1</v>
      </c>
      <c r="L86" s="41" t="str">
        <f t="shared" si="13"/>
        <v/>
      </c>
      <c r="M86" s="47">
        <f t="shared" si="14"/>
        <v>1</v>
      </c>
      <c r="N86" s="18"/>
      <c r="O86" s="22">
        <f>IF(SUMPRODUCT(N(CONCATENATE($D$14:$D86,$E$14:$E86)=$D86&amp;$E86))&gt;1,"",SUMPRODUCT((CONCATENATE($D$14:$D$168,$E$14:$E$168)=$D86&amp;$E86)*(F$14:F$168))+(ROW()/10^5))</f>
        <v>8.5999999999999998E-4</v>
      </c>
      <c r="P86" s="23">
        <f>IF(SUMPRODUCT(N(CONCATENATE($D$14:$D86,$E$14:$E86)=$D86&amp;$E86))&gt;1,"",SUMPRODUCT((CONCATENATE($D$14:$D$168,$E$14:$E$168)=$D86&amp;$E86)*(G$14:G$168))+(ROW()/10^5))</f>
        <v>15.000859999999999</v>
      </c>
      <c r="Q86" s="18"/>
    </row>
    <row r="87" spans="1:17" x14ac:dyDescent="0.25">
      <c r="A87" s="11">
        <v>41415</v>
      </c>
      <c r="B87" s="43">
        <f t="shared" si="10"/>
        <v>1</v>
      </c>
      <c r="C87" s="11" t="s">
        <v>10</v>
      </c>
      <c r="D87" s="12" t="s">
        <v>52</v>
      </c>
      <c r="E87" s="12" t="s">
        <v>53</v>
      </c>
      <c r="F87" s="13">
        <v>15</v>
      </c>
      <c r="G87" s="13"/>
      <c r="H87" s="13"/>
      <c r="I87" s="14" t="s">
        <v>97</v>
      </c>
      <c r="J87" s="41">
        <f t="shared" si="11"/>
        <v>1</v>
      </c>
      <c r="K87" s="41" t="str">
        <f t="shared" si="12"/>
        <v/>
      </c>
      <c r="L87" s="41" t="str">
        <f t="shared" si="13"/>
        <v/>
      </c>
      <c r="M87" s="47">
        <f t="shared" si="14"/>
        <v>1</v>
      </c>
      <c r="N87" s="18"/>
      <c r="O87" s="22" t="str">
        <f>IF(SUMPRODUCT(N(CONCATENATE($D$14:$D87,$E$14:$E87)=$D87&amp;$E87))&gt;1,"",SUMPRODUCT((CONCATENATE($D$14:$D$168,$E$14:$E$168)=$D87&amp;$E87)*(F$14:F$168))+(ROW()/10^5))</f>
        <v/>
      </c>
      <c r="P87" s="23" t="str">
        <f>IF(SUMPRODUCT(N(CONCATENATE($D$14:$D87,$E$14:$E87)=$D87&amp;$E87))&gt;1,"",SUMPRODUCT((CONCATENATE($D$14:$D$168,$E$14:$E$168)=$D87&amp;$E87)*(G$14:G$168))+(ROW()/10^5))</f>
        <v/>
      </c>
      <c r="Q87" s="18"/>
    </row>
    <row r="88" spans="1:17" x14ac:dyDescent="0.25">
      <c r="A88" s="11">
        <v>41415</v>
      </c>
      <c r="B88" s="43">
        <f t="shared" si="10"/>
        <v>1</v>
      </c>
      <c r="C88" s="11" t="s">
        <v>10</v>
      </c>
      <c r="D88" s="12" t="s">
        <v>52</v>
      </c>
      <c r="E88" s="12" t="s">
        <v>53</v>
      </c>
      <c r="F88" s="13">
        <v>15</v>
      </c>
      <c r="G88" s="13"/>
      <c r="H88" s="13"/>
      <c r="I88" s="14" t="s">
        <v>97</v>
      </c>
      <c r="J88" s="41">
        <f t="shared" si="11"/>
        <v>1</v>
      </c>
      <c r="K88" s="41" t="str">
        <f t="shared" si="12"/>
        <v/>
      </c>
      <c r="L88" s="41" t="str">
        <f t="shared" si="13"/>
        <v/>
      </c>
      <c r="M88" s="47">
        <f t="shared" si="14"/>
        <v>1</v>
      </c>
      <c r="N88" s="18"/>
      <c r="O88" s="22" t="str">
        <f>IF(SUMPRODUCT(N(CONCATENATE($D$14:$D88,$E$14:$E88)=$D88&amp;$E88))&gt;1,"",SUMPRODUCT((CONCATENATE($D$14:$D$168,$E$14:$E$168)=$D88&amp;$E88)*(F$14:F$168))+(ROW()/10^5))</f>
        <v/>
      </c>
      <c r="P88" s="23" t="str">
        <f>IF(SUMPRODUCT(N(CONCATENATE($D$14:$D88,$E$14:$E88)=$D88&amp;$E88))&gt;1,"",SUMPRODUCT((CONCATENATE($D$14:$D$168,$E$14:$E$168)=$D88&amp;$E88)*(G$14:G$168))+(ROW()/10^5))</f>
        <v/>
      </c>
      <c r="Q88" s="18"/>
    </row>
    <row r="89" spans="1:17" x14ac:dyDescent="0.25">
      <c r="A89" s="11">
        <v>41415</v>
      </c>
      <c r="B89" s="43">
        <f t="shared" si="10"/>
        <v>1</v>
      </c>
      <c r="C89" s="11" t="s">
        <v>10</v>
      </c>
      <c r="D89" s="12" t="s">
        <v>21</v>
      </c>
      <c r="E89" s="12" t="s">
        <v>22</v>
      </c>
      <c r="F89" s="13">
        <v>15</v>
      </c>
      <c r="G89" s="13"/>
      <c r="H89" s="13"/>
      <c r="I89" s="14" t="s">
        <v>97</v>
      </c>
      <c r="J89" s="41">
        <f t="shared" si="11"/>
        <v>1</v>
      </c>
      <c r="K89" s="41" t="str">
        <f t="shared" si="12"/>
        <v/>
      </c>
      <c r="L89" s="41" t="str">
        <f t="shared" si="13"/>
        <v/>
      </c>
      <c r="M89" s="47">
        <f t="shared" si="14"/>
        <v>1</v>
      </c>
      <c r="N89" s="18"/>
      <c r="O89" s="22" t="str">
        <f>IF(SUMPRODUCT(N(CONCATENATE($D$14:$D89,$E$14:$E89)=$D89&amp;$E89))&gt;1,"",SUMPRODUCT((CONCATENATE($D$14:$D$168,$E$14:$E$168)=$D89&amp;$E89)*(F$14:F$168))+(ROW()/10^5))</f>
        <v/>
      </c>
      <c r="P89" s="23" t="str">
        <f>IF(SUMPRODUCT(N(CONCATENATE($D$14:$D89,$E$14:$E89)=$D89&amp;$E89))&gt;1,"",SUMPRODUCT((CONCATENATE($D$14:$D$168,$E$14:$E$168)=$D89&amp;$E89)*(G$14:G$168))+(ROW()/10^5))</f>
        <v/>
      </c>
      <c r="Q89" s="18"/>
    </row>
    <row r="90" spans="1:17" x14ac:dyDescent="0.25">
      <c r="A90" s="11">
        <v>41415</v>
      </c>
      <c r="B90" s="43">
        <f t="shared" si="10"/>
        <v>1</v>
      </c>
      <c r="C90" s="11" t="s">
        <v>10</v>
      </c>
      <c r="D90" s="12" t="s">
        <v>4</v>
      </c>
      <c r="E90" s="12" t="s">
        <v>5</v>
      </c>
      <c r="F90" s="13">
        <v>15</v>
      </c>
      <c r="G90" s="13"/>
      <c r="H90" s="13"/>
      <c r="I90" s="14" t="s">
        <v>97</v>
      </c>
      <c r="J90" s="41">
        <f t="shared" si="11"/>
        <v>1</v>
      </c>
      <c r="K90" s="41" t="str">
        <f t="shared" si="12"/>
        <v/>
      </c>
      <c r="L90" s="41" t="str">
        <f t="shared" si="13"/>
        <v/>
      </c>
      <c r="M90" s="47">
        <f t="shared" si="14"/>
        <v>1</v>
      </c>
      <c r="N90" s="18"/>
      <c r="O90" s="22" t="str">
        <f>IF(SUMPRODUCT(N(CONCATENATE($D$14:$D90,$E$14:$E90)=$D90&amp;$E90))&gt;1,"",SUMPRODUCT((CONCATENATE($D$14:$D$168,$E$14:$E$168)=$D90&amp;$E90)*(F$14:F$168))+(ROW()/10^5))</f>
        <v/>
      </c>
      <c r="P90" s="23" t="str">
        <f>IF(SUMPRODUCT(N(CONCATENATE($D$14:$D90,$E$14:$E90)=$D90&amp;$E90))&gt;1,"",SUMPRODUCT((CONCATENATE($D$14:$D$168,$E$14:$E$168)=$D90&amp;$E90)*(G$14:G$168))+(ROW()/10^5))</f>
        <v/>
      </c>
      <c r="Q90" s="18"/>
    </row>
    <row r="91" spans="1:17" x14ac:dyDescent="0.25">
      <c r="A91" s="11">
        <v>41415</v>
      </c>
      <c r="B91" s="43">
        <f t="shared" si="10"/>
        <v>1</v>
      </c>
      <c r="C91" s="11" t="s">
        <v>10</v>
      </c>
      <c r="D91" s="12" t="s">
        <v>98</v>
      </c>
      <c r="E91" s="12" t="s">
        <v>47</v>
      </c>
      <c r="F91" s="13">
        <v>15</v>
      </c>
      <c r="G91" s="13"/>
      <c r="H91" s="13"/>
      <c r="I91" s="14" t="s">
        <v>97</v>
      </c>
      <c r="J91" s="41">
        <f t="shared" si="11"/>
        <v>1</v>
      </c>
      <c r="K91" s="41" t="str">
        <f t="shared" si="12"/>
        <v/>
      </c>
      <c r="L91" s="41" t="str">
        <f t="shared" si="13"/>
        <v/>
      </c>
      <c r="M91" s="47">
        <f t="shared" si="14"/>
        <v>1</v>
      </c>
      <c r="N91" s="18"/>
      <c r="O91" s="22">
        <f>IF(SUMPRODUCT(N(CONCATENATE($D$14:$D91,$E$14:$E91)=$D91&amp;$E91))&gt;1,"",SUMPRODUCT((CONCATENATE($D$14:$D$168,$E$14:$E$168)=$D91&amp;$E91)*(F$14:F$168))+(ROW()/10^5))</f>
        <v>15.000909999999999</v>
      </c>
      <c r="P91" s="23">
        <f>IF(SUMPRODUCT(N(CONCATENATE($D$14:$D91,$E$14:$E91)=$D91&amp;$E91))&gt;1,"",SUMPRODUCT((CONCATENATE($D$14:$D$168,$E$14:$E$168)=$D91&amp;$E91)*(G$14:G$168))+(ROW()/10^5))</f>
        <v>9.1E-4</v>
      </c>
      <c r="Q91" s="18"/>
    </row>
    <row r="92" spans="1:17" x14ac:dyDescent="0.25">
      <c r="A92" s="11">
        <v>41415</v>
      </c>
      <c r="B92" s="43">
        <f t="shared" si="10"/>
        <v>1</v>
      </c>
      <c r="C92" s="11" t="s">
        <v>10</v>
      </c>
      <c r="D92" s="12" t="s">
        <v>36</v>
      </c>
      <c r="E92" s="12" t="s">
        <v>99</v>
      </c>
      <c r="F92" s="13">
        <v>15</v>
      </c>
      <c r="G92" s="13"/>
      <c r="H92" s="13"/>
      <c r="I92" s="14" t="s">
        <v>97</v>
      </c>
      <c r="J92" s="41">
        <f t="shared" si="11"/>
        <v>1</v>
      </c>
      <c r="K92" s="41" t="str">
        <f t="shared" si="12"/>
        <v/>
      </c>
      <c r="L92" s="41" t="str">
        <f t="shared" si="13"/>
        <v/>
      </c>
      <c r="M92" s="47">
        <f t="shared" si="14"/>
        <v>1</v>
      </c>
      <c r="N92" s="18"/>
      <c r="O92" s="22" t="str">
        <f>IF(SUMPRODUCT(N(CONCATENATE($D$14:$D92,$E$14:$E92)=$D92&amp;$E92))&gt;1,"",SUMPRODUCT((CONCATENATE($D$14:$D$168,$E$14:$E$168)=$D92&amp;$E92)*(F$14:F$168))+(ROW()/10^5))</f>
        <v/>
      </c>
      <c r="P92" s="23" t="str">
        <f>IF(SUMPRODUCT(N(CONCATENATE($D$14:$D92,$E$14:$E92)=$D92&amp;$E92))&gt;1,"",SUMPRODUCT((CONCATENATE($D$14:$D$168,$E$14:$E$168)=$D92&amp;$E92)*(G$14:G$168))+(ROW()/10^5))</f>
        <v/>
      </c>
      <c r="Q92" s="18"/>
    </row>
    <row r="93" spans="1:17" x14ac:dyDescent="0.25">
      <c r="A93" s="11">
        <v>41415</v>
      </c>
      <c r="B93" s="43">
        <f t="shared" si="10"/>
        <v>1</v>
      </c>
      <c r="C93" s="11" t="s">
        <v>10</v>
      </c>
      <c r="D93" s="12" t="s">
        <v>38</v>
      </c>
      <c r="E93" s="12" t="s">
        <v>39</v>
      </c>
      <c r="F93" s="13">
        <v>15</v>
      </c>
      <c r="G93" s="13"/>
      <c r="H93" s="13"/>
      <c r="I93" s="14" t="s">
        <v>97</v>
      </c>
      <c r="J93" s="41">
        <f t="shared" si="11"/>
        <v>1</v>
      </c>
      <c r="K93" s="41" t="str">
        <f t="shared" si="12"/>
        <v/>
      </c>
      <c r="L93" s="41" t="str">
        <f t="shared" si="13"/>
        <v/>
      </c>
      <c r="M93" s="47">
        <f t="shared" si="14"/>
        <v>1</v>
      </c>
      <c r="N93" s="18"/>
      <c r="O93" s="22" t="str">
        <f>IF(SUMPRODUCT(N(CONCATENATE($D$14:$D93,$E$14:$E93)=$D93&amp;$E93))&gt;1,"",SUMPRODUCT((CONCATENATE($D$14:$D$168,$E$14:$E$168)=$D93&amp;$E93)*(F$14:F$168))+(ROW()/10^5))</f>
        <v/>
      </c>
      <c r="P93" s="23" t="str">
        <f>IF(SUMPRODUCT(N(CONCATENATE($D$14:$D93,$E$14:$E93)=$D93&amp;$E93))&gt;1,"",SUMPRODUCT((CONCATENATE($D$14:$D$168,$E$14:$E$168)=$D93&amp;$E93)*(G$14:G$168))+(ROW()/10^5))</f>
        <v/>
      </c>
      <c r="Q93" s="18"/>
    </row>
    <row r="94" spans="1:17" x14ac:dyDescent="0.25">
      <c r="A94" s="11">
        <v>41415</v>
      </c>
      <c r="B94" s="43">
        <f t="shared" si="10"/>
        <v>1</v>
      </c>
      <c r="C94" s="11" t="s">
        <v>10</v>
      </c>
      <c r="D94" s="12" t="s">
        <v>65</v>
      </c>
      <c r="E94" s="12" t="s">
        <v>66</v>
      </c>
      <c r="F94" s="13">
        <v>15</v>
      </c>
      <c r="G94" s="13"/>
      <c r="H94" s="13"/>
      <c r="I94" s="14" t="s">
        <v>97</v>
      </c>
      <c r="J94" s="41">
        <f t="shared" si="11"/>
        <v>1</v>
      </c>
      <c r="K94" s="41" t="str">
        <f t="shared" si="12"/>
        <v/>
      </c>
      <c r="L94" s="41" t="str">
        <f t="shared" si="13"/>
        <v/>
      </c>
      <c r="M94" s="47">
        <f t="shared" si="14"/>
        <v>1</v>
      </c>
      <c r="N94" s="18"/>
      <c r="O94" s="22" t="str">
        <f>IF(SUMPRODUCT(N(CONCATENATE($D$14:$D94,$E$14:$E94)=$D94&amp;$E94))&gt;1,"",SUMPRODUCT((CONCATENATE($D$14:$D$168,$E$14:$E$168)=$D94&amp;$E94)*(F$14:F$168))+(ROW()/10^5))</f>
        <v/>
      </c>
      <c r="P94" s="23" t="str">
        <f>IF(SUMPRODUCT(N(CONCATENATE($D$14:$D94,$E$14:$E94)=$D94&amp;$E94))&gt;1,"",SUMPRODUCT((CONCATENATE($D$14:$D$168,$E$14:$E$168)=$D94&amp;$E94)*(G$14:G$168))+(ROW()/10^5))</f>
        <v/>
      </c>
      <c r="Q94" s="18"/>
    </row>
    <row r="95" spans="1:17" x14ac:dyDescent="0.25">
      <c r="A95" s="11">
        <v>41415</v>
      </c>
      <c r="B95" s="43">
        <f t="shared" si="10"/>
        <v>1</v>
      </c>
      <c r="C95" s="11" t="s">
        <v>14</v>
      </c>
      <c r="D95" s="12" t="s">
        <v>23</v>
      </c>
      <c r="E95" s="12" t="s">
        <v>100</v>
      </c>
      <c r="F95" s="13"/>
      <c r="G95" s="13">
        <v>15</v>
      </c>
      <c r="H95" s="13"/>
      <c r="I95" s="14" t="s">
        <v>54</v>
      </c>
      <c r="J95" s="41" t="str">
        <f t="shared" si="11"/>
        <v/>
      </c>
      <c r="K95" s="41">
        <f t="shared" si="12"/>
        <v>1</v>
      </c>
      <c r="L95" s="41" t="str">
        <f t="shared" si="13"/>
        <v/>
      </c>
      <c r="M95" s="47">
        <f t="shared" si="14"/>
        <v>1</v>
      </c>
      <c r="N95" s="18"/>
      <c r="O95" s="22">
        <f>IF(SUMPRODUCT(N(CONCATENATE($D$14:$D95,$E$14:$E95)=$D95&amp;$E95))&gt;1,"",SUMPRODUCT((CONCATENATE($D$14:$D$168,$E$14:$E$168)=$D95&amp;$E95)*(F$14:F$168))+(ROW()/10^5))</f>
        <v>15.00095</v>
      </c>
      <c r="P95" s="23">
        <f>IF(SUMPRODUCT(N(CONCATENATE($D$14:$D95,$E$14:$E95)=$D95&amp;$E95))&gt;1,"",SUMPRODUCT((CONCATENATE($D$14:$D$168,$E$14:$E$168)=$D95&amp;$E95)*(G$14:G$168))+(ROW()/10^5))</f>
        <v>15.00095</v>
      </c>
      <c r="Q95" s="18"/>
    </row>
    <row r="96" spans="1:17" x14ac:dyDescent="0.25">
      <c r="A96" s="11">
        <v>41421</v>
      </c>
      <c r="B96" s="43">
        <f t="shared" si="10"/>
        <v>1</v>
      </c>
      <c r="C96" s="11" t="s">
        <v>14</v>
      </c>
      <c r="D96" s="12" t="s">
        <v>52</v>
      </c>
      <c r="E96" s="12" t="s">
        <v>53</v>
      </c>
      <c r="F96" s="13">
        <v>15</v>
      </c>
      <c r="G96" s="13"/>
      <c r="H96" s="13"/>
      <c r="I96" s="14" t="s">
        <v>29</v>
      </c>
      <c r="J96" s="41">
        <f t="shared" si="11"/>
        <v>1</v>
      </c>
      <c r="K96" s="41" t="str">
        <f t="shared" si="12"/>
        <v/>
      </c>
      <c r="L96" s="41" t="str">
        <f t="shared" si="13"/>
        <v/>
      </c>
      <c r="M96" s="47">
        <f t="shared" si="14"/>
        <v>1</v>
      </c>
      <c r="N96" s="18"/>
      <c r="O96" s="22" t="str">
        <f>IF(SUMPRODUCT(N(CONCATENATE($D$14:$D96,$E$14:$E96)=$D96&amp;$E96))&gt;1,"",SUMPRODUCT((CONCATENATE($D$14:$D$168,$E$14:$E$168)=$D96&amp;$E96)*(F$14:F$168))+(ROW()/10^5))</f>
        <v/>
      </c>
      <c r="P96" s="23" t="str">
        <f>IF(SUMPRODUCT(N(CONCATENATE($D$14:$D96,$E$14:$E96)=$D96&amp;$E96))&gt;1,"",SUMPRODUCT((CONCATENATE($D$14:$D$168,$E$14:$E$168)=$D96&amp;$E96)*(G$14:G$168))+(ROW()/10^5))</f>
        <v/>
      </c>
      <c r="Q96" s="18"/>
    </row>
    <row r="97" spans="1:17" x14ac:dyDescent="0.25">
      <c r="A97" s="11">
        <v>41421</v>
      </c>
      <c r="B97" s="43">
        <f t="shared" si="10"/>
        <v>1</v>
      </c>
      <c r="C97" s="11" t="s">
        <v>14</v>
      </c>
      <c r="D97" s="12" t="s">
        <v>46</v>
      </c>
      <c r="E97" s="12" t="s">
        <v>47</v>
      </c>
      <c r="F97" s="13">
        <v>15</v>
      </c>
      <c r="G97" s="13"/>
      <c r="H97" s="13"/>
      <c r="I97" s="14" t="s">
        <v>29</v>
      </c>
      <c r="J97" s="41">
        <f t="shared" si="11"/>
        <v>1</v>
      </c>
      <c r="K97" s="41" t="str">
        <f t="shared" si="12"/>
        <v/>
      </c>
      <c r="L97" s="41" t="str">
        <f t="shared" si="13"/>
        <v/>
      </c>
      <c r="M97" s="47">
        <f t="shared" si="14"/>
        <v>1</v>
      </c>
      <c r="N97" s="18"/>
      <c r="O97" s="22" t="str">
        <f>IF(SUMPRODUCT(N(CONCATENATE($D$14:$D97,$E$14:$E97)=$D97&amp;$E97))&gt;1,"",SUMPRODUCT((CONCATENATE($D$14:$D$168,$E$14:$E$168)=$D97&amp;$E97)*(F$14:F$168))+(ROW()/10^5))</f>
        <v/>
      </c>
      <c r="P97" s="23" t="str">
        <f>IF(SUMPRODUCT(N(CONCATENATE($D$14:$D97,$E$14:$E97)=$D97&amp;$E97))&gt;1,"",SUMPRODUCT((CONCATENATE($D$14:$D$168,$E$14:$E$168)=$D97&amp;$E97)*(G$14:G$168))+(ROW()/10^5))</f>
        <v/>
      </c>
      <c r="Q97" s="18"/>
    </row>
    <row r="98" spans="1:17" x14ac:dyDescent="0.25">
      <c r="A98" s="11">
        <v>41421</v>
      </c>
      <c r="B98" s="43">
        <f t="shared" si="10"/>
        <v>1</v>
      </c>
      <c r="C98" s="11" t="s">
        <v>14</v>
      </c>
      <c r="D98" s="12" t="s">
        <v>101</v>
      </c>
      <c r="E98" s="12" t="s">
        <v>102</v>
      </c>
      <c r="F98" s="13">
        <v>15</v>
      </c>
      <c r="G98" s="13"/>
      <c r="H98" s="13"/>
      <c r="I98" s="14" t="s">
        <v>29</v>
      </c>
      <c r="J98" s="41">
        <f>IF(F98="","",(IF(F98&gt;20,2,1)))</f>
        <v>1</v>
      </c>
      <c r="K98" s="41" t="str">
        <f t="shared" si="12"/>
        <v/>
      </c>
      <c r="L98" s="41" t="str">
        <f t="shared" si="13"/>
        <v/>
      </c>
      <c r="M98" s="47">
        <f t="shared" si="14"/>
        <v>1</v>
      </c>
      <c r="N98" s="18"/>
      <c r="O98" s="22">
        <f>IF(SUMPRODUCT(N(CONCATENATE($D$14:$D98,$E$14:$E98)=$D98&amp;$E98))&gt;1,"",SUMPRODUCT((CONCATENATE($D$14:$D$168,$E$14:$E$168)=$D98&amp;$E98)*(F$14:F$168))+(ROW()/10^5))</f>
        <v>15.00098</v>
      </c>
      <c r="P98" s="23">
        <f>IF(SUMPRODUCT(N(CONCATENATE($D$14:$D98,$E$14:$E98)=$D98&amp;$E98))&gt;1,"",SUMPRODUCT((CONCATENATE($D$14:$D$168,$E$14:$E$168)=$D98&amp;$E98)*(G$14:G$168))+(ROW()/10^5))</f>
        <v>9.7999999999999997E-4</v>
      </c>
      <c r="Q98" s="18"/>
    </row>
    <row r="99" spans="1:17" x14ac:dyDescent="0.25">
      <c r="A99" s="11">
        <v>41421</v>
      </c>
      <c r="B99" s="43">
        <f t="shared" si="10"/>
        <v>1</v>
      </c>
      <c r="C99" s="11" t="s">
        <v>14</v>
      </c>
      <c r="D99" s="12" t="s">
        <v>103</v>
      </c>
      <c r="E99" s="12" t="s">
        <v>104</v>
      </c>
      <c r="F99" s="13">
        <v>15</v>
      </c>
      <c r="G99" s="13"/>
      <c r="H99" s="13"/>
      <c r="I99" s="14" t="s">
        <v>29</v>
      </c>
      <c r="J99" s="41">
        <f t="shared" si="11"/>
        <v>1</v>
      </c>
      <c r="K99" s="41" t="str">
        <f t="shared" si="12"/>
        <v/>
      </c>
      <c r="L99" s="41" t="str">
        <f t="shared" si="13"/>
        <v/>
      </c>
      <c r="M99" s="47">
        <f t="shared" si="14"/>
        <v>1</v>
      </c>
      <c r="N99" s="18"/>
      <c r="O99" s="22">
        <f>IF(SUMPRODUCT(N(CONCATENATE($D$14:$D99,$E$14:$E99)=$D99&amp;$E99))&gt;1,"",SUMPRODUCT((CONCATENATE($D$14:$D$168,$E$14:$E$168)=$D99&amp;$E99)*(F$14:F$168))+(ROW()/10^5))</f>
        <v>15.00099</v>
      </c>
      <c r="P99" s="23">
        <f>IF(SUMPRODUCT(N(CONCATENATE($D$14:$D99,$E$14:$E99)=$D99&amp;$E99))&gt;1,"",SUMPRODUCT((CONCATENATE($D$14:$D$168,$E$14:$E$168)=$D99&amp;$E99)*(G$14:G$168))+(ROW()/10^5))</f>
        <v>9.8999999999999999E-4</v>
      </c>
      <c r="Q99" s="18"/>
    </row>
    <row r="100" spans="1:17" x14ac:dyDescent="0.25">
      <c r="A100" s="11">
        <v>41421</v>
      </c>
      <c r="B100" s="43">
        <f t="shared" si="10"/>
        <v>1</v>
      </c>
      <c r="C100" s="11" t="s">
        <v>74</v>
      </c>
      <c r="D100" s="12" t="s">
        <v>105</v>
      </c>
      <c r="E100" s="12" t="s">
        <v>106</v>
      </c>
      <c r="F100" s="13">
        <v>15</v>
      </c>
      <c r="G100" s="13"/>
      <c r="H100" s="13"/>
      <c r="I100" s="14" t="s">
        <v>109</v>
      </c>
      <c r="J100" s="41">
        <f t="shared" si="11"/>
        <v>1</v>
      </c>
      <c r="K100" s="41" t="str">
        <f t="shared" si="12"/>
        <v/>
      </c>
      <c r="L100" s="41" t="str">
        <f t="shared" si="13"/>
        <v/>
      </c>
      <c r="M100" s="47">
        <f t="shared" si="14"/>
        <v>1</v>
      </c>
      <c r="N100" s="18"/>
      <c r="O100" s="22">
        <f>IF(SUMPRODUCT(N(CONCATENATE($D$14:$D100,$E$14:$E100)=$D100&amp;$E100))&gt;1,"",SUMPRODUCT((CONCATENATE($D$14:$D$168,$E$14:$E$168)=$D100&amp;$E100)*(F$14:F$168))+(ROW()/10^5))</f>
        <v>30.001000000000001</v>
      </c>
      <c r="P100" s="23">
        <f>IF(SUMPRODUCT(N(CONCATENATE($D$14:$D100,$E$14:$E100)=$D100&amp;$E100))&gt;1,"",SUMPRODUCT((CONCATENATE($D$14:$D$168,$E$14:$E$168)=$D100&amp;$E100)*(G$14:G$168))+(ROW()/10^5))</f>
        <v>1E-3</v>
      </c>
      <c r="Q100" s="18"/>
    </row>
    <row r="101" spans="1:17" x14ac:dyDescent="0.25">
      <c r="A101" s="11">
        <v>41421</v>
      </c>
      <c r="B101" s="43">
        <f t="shared" si="10"/>
        <v>1</v>
      </c>
      <c r="C101" s="11" t="s">
        <v>74</v>
      </c>
      <c r="D101" s="12" t="s">
        <v>107</v>
      </c>
      <c r="E101" s="12" t="s">
        <v>108</v>
      </c>
      <c r="F101" s="13">
        <v>15</v>
      </c>
      <c r="G101" s="13"/>
      <c r="H101" s="13"/>
      <c r="I101" s="14" t="s">
        <v>109</v>
      </c>
      <c r="J101" s="41">
        <f t="shared" si="11"/>
        <v>1</v>
      </c>
      <c r="K101" s="41" t="str">
        <f t="shared" si="12"/>
        <v/>
      </c>
      <c r="L101" s="41" t="str">
        <f t="shared" si="13"/>
        <v/>
      </c>
      <c r="M101" s="47">
        <f t="shared" si="14"/>
        <v>1</v>
      </c>
      <c r="N101" s="18"/>
      <c r="O101" s="22">
        <f>IF(SUMPRODUCT(N(CONCATENATE($D$14:$D101,$E$14:$E101)=$D101&amp;$E101))&gt;1,"",SUMPRODUCT((CONCATENATE($D$14:$D$168,$E$14:$E$168)=$D101&amp;$E101)*(F$14:F$168))+(ROW()/10^5))</f>
        <v>15.001010000000001</v>
      </c>
      <c r="P101" s="23">
        <f>IF(SUMPRODUCT(N(CONCATENATE($D$14:$D101,$E$14:$E101)=$D101&amp;$E101))&gt;1,"",SUMPRODUCT((CONCATENATE($D$14:$D$168,$E$14:$E$168)=$D101&amp;$E101)*(G$14:G$168))+(ROW()/10^5))</f>
        <v>1.01E-3</v>
      </c>
      <c r="Q101" s="18"/>
    </row>
    <row r="102" spans="1:17" x14ac:dyDescent="0.25">
      <c r="A102" s="11">
        <v>41428</v>
      </c>
      <c r="B102" s="43">
        <f t="shared" si="10"/>
        <v>1</v>
      </c>
      <c r="C102" s="11" t="s">
        <v>14</v>
      </c>
      <c r="D102" s="12" t="s">
        <v>48</v>
      </c>
      <c r="E102" s="12" t="s">
        <v>49</v>
      </c>
      <c r="F102" s="13"/>
      <c r="G102" s="13">
        <v>15</v>
      </c>
      <c r="H102" s="13"/>
      <c r="I102" s="14" t="s">
        <v>62</v>
      </c>
      <c r="J102" s="41" t="str">
        <f t="shared" si="11"/>
        <v/>
      </c>
      <c r="K102" s="41">
        <f t="shared" si="12"/>
        <v>1</v>
      </c>
      <c r="L102" s="41" t="str">
        <f t="shared" si="13"/>
        <v/>
      </c>
      <c r="M102" s="47">
        <f t="shared" si="14"/>
        <v>1</v>
      </c>
      <c r="N102" s="18"/>
      <c r="O102" s="22" t="str">
        <f>IF(SUMPRODUCT(N(CONCATENATE($D$14:$D102,$E$14:$E102)=$D102&amp;$E102))&gt;1,"",SUMPRODUCT((CONCATENATE($D$14:$D$168,$E$14:$E$168)=$D102&amp;$E102)*(F$14:F$168))+(ROW()/10^5))</f>
        <v/>
      </c>
      <c r="P102" s="23" t="str">
        <f>IF(SUMPRODUCT(N(CONCATENATE($D$14:$D102,$E$14:$E102)=$D102&amp;$E102))&gt;1,"",SUMPRODUCT((CONCATENATE($D$14:$D$168,$E$14:$E$168)=$D102&amp;$E102)*(G$14:G$168))+(ROW()/10^5))</f>
        <v/>
      </c>
      <c r="Q102" s="18"/>
    </row>
    <row r="103" spans="1:17" x14ac:dyDescent="0.25">
      <c r="A103" s="11">
        <v>41428</v>
      </c>
      <c r="B103" s="43">
        <f t="shared" si="10"/>
        <v>2</v>
      </c>
      <c r="C103" s="11" t="s">
        <v>14</v>
      </c>
      <c r="D103" s="12" t="s">
        <v>48</v>
      </c>
      <c r="E103" s="12" t="s">
        <v>55</v>
      </c>
      <c r="F103" s="13"/>
      <c r="G103" s="13">
        <v>30</v>
      </c>
      <c r="H103" s="13"/>
      <c r="I103" s="14" t="s">
        <v>62</v>
      </c>
      <c r="J103" s="41" t="str">
        <f t="shared" si="11"/>
        <v/>
      </c>
      <c r="K103" s="41">
        <f t="shared" si="12"/>
        <v>2</v>
      </c>
      <c r="L103" s="41" t="str">
        <f t="shared" si="13"/>
        <v/>
      </c>
      <c r="M103" s="47">
        <f t="shared" si="14"/>
        <v>2</v>
      </c>
      <c r="N103" s="18"/>
      <c r="O103" s="22" t="str">
        <f>IF(SUMPRODUCT(N(CONCATENATE($D$14:$D103,$E$14:$E103)=$D103&amp;$E103))&gt;1,"",SUMPRODUCT((CONCATENATE($D$14:$D$168,$E$14:$E$168)=$D103&amp;$E103)*(F$14:F$168))+(ROW()/10^5))</f>
        <v/>
      </c>
      <c r="P103" s="23" t="str">
        <f>IF(SUMPRODUCT(N(CONCATENATE($D$14:$D103,$E$14:$E103)=$D103&amp;$E103))&gt;1,"",SUMPRODUCT((CONCATENATE($D$14:$D$168,$E$14:$E$168)=$D103&amp;$E103)*(G$14:G$168))+(ROW()/10^5))</f>
        <v/>
      </c>
      <c r="Q103" s="18"/>
    </row>
    <row r="104" spans="1:17" x14ac:dyDescent="0.25">
      <c r="A104" s="11">
        <v>41436</v>
      </c>
      <c r="B104" s="43">
        <f t="shared" si="10"/>
        <v>1</v>
      </c>
      <c r="C104" s="11" t="s">
        <v>10</v>
      </c>
      <c r="D104" s="12" t="s">
        <v>91</v>
      </c>
      <c r="E104" s="12" t="s">
        <v>92</v>
      </c>
      <c r="F104" s="13">
        <v>15</v>
      </c>
      <c r="G104" s="13"/>
      <c r="H104" s="13"/>
      <c r="I104" s="14" t="s">
        <v>85</v>
      </c>
      <c r="J104" s="41">
        <f t="shared" si="11"/>
        <v>1</v>
      </c>
      <c r="K104" s="41" t="str">
        <f t="shared" si="12"/>
        <v/>
      </c>
      <c r="L104" s="41" t="str">
        <f t="shared" si="13"/>
        <v/>
      </c>
      <c r="M104" s="47">
        <f t="shared" si="14"/>
        <v>1</v>
      </c>
      <c r="N104" s="18"/>
      <c r="O104" s="22" t="str">
        <f>IF(SUMPRODUCT(N(CONCATENATE($D$14:$D104,$E$14:$E104)=$D104&amp;$E104))&gt;1,"",SUMPRODUCT((CONCATENATE($D$14:$D$168,$E$14:$E$168)=$D104&amp;$E104)*(F$14:F$168))+(ROW()/10^5))</f>
        <v/>
      </c>
      <c r="P104" s="23" t="str">
        <f>IF(SUMPRODUCT(N(CONCATENATE($D$14:$D104,$E$14:$E104)=$D104&amp;$E104))&gt;1,"",SUMPRODUCT((CONCATENATE($D$14:$D$168,$E$14:$E$168)=$D104&amp;$E104)*(G$14:G$168))+(ROW()/10^5))</f>
        <v/>
      </c>
      <c r="Q104" s="18"/>
    </row>
    <row r="105" spans="1:17" x14ac:dyDescent="0.25">
      <c r="A105" s="11">
        <v>41436</v>
      </c>
      <c r="B105" s="43">
        <f t="shared" si="10"/>
        <v>2</v>
      </c>
      <c r="C105" s="11" t="s">
        <v>14</v>
      </c>
      <c r="D105" s="12" t="s">
        <v>23</v>
      </c>
      <c r="E105" s="12" t="s">
        <v>100</v>
      </c>
      <c r="F105" s="13">
        <v>15</v>
      </c>
      <c r="G105" s="13"/>
      <c r="H105" s="13">
        <v>15</v>
      </c>
      <c r="I105" s="14" t="s">
        <v>87</v>
      </c>
      <c r="J105" s="41">
        <f t="shared" si="11"/>
        <v>1</v>
      </c>
      <c r="K105" s="41" t="str">
        <f t="shared" si="12"/>
        <v/>
      </c>
      <c r="L105" s="41">
        <f t="shared" si="13"/>
        <v>1</v>
      </c>
      <c r="M105" s="47">
        <f t="shared" si="14"/>
        <v>2</v>
      </c>
      <c r="N105" s="18"/>
      <c r="O105" s="22" t="str">
        <f>IF(SUMPRODUCT(N(CONCATENATE($D$14:$D105,$E$14:$E105)=$D105&amp;$E105))&gt;1,"",SUMPRODUCT((CONCATENATE($D$14:$D$168,$E$14:$E$168)=$D105&amp;$E105)*(F$14:F$168))+(ROW()/10^5))</f>
        <v/>
      </c>
      <c r="P105" s="23" t="str">
        <f>IF(SUMPRODUCT(N(CONCATENATE($D$14:$D105,$E$14:$E105)=$D105&amp;$E105))&gt;1,"",SUMPRODUCT((CONCATENATE($D$14:$D$168,$E$14:$E$168)=$D105&amp;$E105)*(G$14:G$168))+(ROW()/10^5))</f>
        <v/>
      </c>
      <c r="Q105" s="18"/>
    </row>
    <row r="106" spans="1:17" x14ac:dyDescent="0.25">
      <c r="A106" s="11">
        <v>41436</v>
      </c>
      <c r="B106" s="43">
        <f t="shared" si="10"/>
        <v>1</v>
      </c>
      <c r="C106" s="11" t="s">
        <v>74</v>
      </c>
      <c r="D106" s="12" t="s">
        <v>105</v>
      </c>
      <c r="E106" s="12" t="s">
        <v>106</v>
      </c>
      <c r="F106" s="13">
        <v>15</v>
      </c>
      <c r="G106" s="13"/>
      <c r="H106" s="13"/>
      <c r="I106" s="14" t="s">
        <v>110</v>
      </c>
      <c r="J106" s="41">
        <f t="shared" si="11"/>
        <v>1</v>
      </c>
      <c r="K106" s="41" t="str">
        <f t="shared" si="12"/>
        <v/>
      </c>
      <c r="L106" s="41" t="str">
        <f t="shared" si="13"/>
        <v/>
      </c>
      <c r="M106" s="47">
        <f t="shared" si="14"/>
        <v>1</v>
      </c>
      <c r="N106" s="18"/>
      <c r="O106" s="22" t="str">
        <f>IF(SUMPRODUCT(N(CONCATENATE($D$14:$D106,$E$14:$E106)=$D106&amp;$E106))&gt;1,"",SUMPRODUCT((CONCATENATE($D$14:$D$168,$E$14:$E$168)=$D106&amp;$E106)*(F$14:F$168))+(ROW()/10^5))</f>
        <v/>
      </c>
      <c r="P106" s="23" t="str">
        <f>IF(SUMPRODUCT(N(CONCATENATE($D$14:$D106,$E$14:$E106)=$D106&amp;$E106))&gt;1,"",SUMPRODUCT((CONCATENATE($D$14:$D$168,$E$14:$E$168)=$D106&amp;$E106)*(G$14:G$168))+(ROW()/10^5))</f>
        <v/>
      </c>
      <c r="Q106" s="18"/>
    </row>
    <row r="107" spans="1:17" x14ac:dyDescent="0.25">
      <c r="A107" s="11">
        <v>41436</v>
      </c>
      <c r="B107" s="43">
        <f t="shared" si="10"/>
        <v>2</v>
      </c>
      <c r="C107" s="11" t="s">
        <v>14</v>
      </c>
      <c r="D107" s="12" t="s">
        <v>111</v>
      </c>
      <c r="E107" s="12" t="s">
        <v>112</v>
      </c>
      <c r="F107" s="13">
        <v>15</v>
      </c>
      <c r="G107" s="13"/>
      <c r="H107" s="13">
        <v>15</v>
      </c>
      <c r="I107" s="14" t="s">
        <v>87</v>
      </c>
      <c r="J107" s="41">
        <f t="shared" si="11"/>
        <v>1</v>
      </c>
      <c r="K107" s="41" t="str">
        <f t="shared" si="12"/>
        <v/>
      </c>
      <c r="L107" s="41">
        <f t="shared" si="13"/>
        <v>1</v>
      </c>
      <c r="M107" s="47">
        <f t="shared" si="14"/>
        <v>2</v>
      </c>
      <c r="N107" s="18"/>
      <c r="O107" s="22">
        <f>IF(SUMPRODUCT(N(CONCATENATE($D$14:$D107,$E$14:$E107)=$D107&amp;$E107))&gt;1,"",SUMPRODUCT((CONCATENATE($D$14:$D$168,$E$14:$E$168)=$D107&amp;$E107)*(F$14:F$168))+(ROW()/10^5))</f>
        <v>15.00107</v>
      </c>
      <c r="P107" s="23">
        <f>IF(SUMPRODUCT(N(CONCATENATE($D$14:$D107,$E$14:$E107)=$D107&amp;$E107))&gt;1,"",SUMPRODUCT((CONCATENATE($D$14:$D$168,$E$14:$E$168)=$D107&amp;$E107)*(G$14:G$168))+(ROW()/10^5))</f>
        <v>1.07E-3</v>
      </c>
      <c r="Q107" s="18"/>
    </row>
    <row r="108" spans="1:17" x14ac:dyDescent="0.25">
      <c r="A108" s="11">
        <v>41436</v>
      </c>
      <c r="B108" s="43">
        <f t="shared" si="10"/>
        <v>1</v>
      </c>
      <c r="C108" s="11" t="s">
        <v>74</v>
      </c>
      <c r="D108" s="12" t="s">
        <v>113</v>
      </c>
      <c r="E108" s="12" t="s">
        <v>114</v>
      </c>
      <c r="F108" s="13">
        <v>15</v>
      </c>
      <c r="G108" s="13"/>
      <c r="H108" s="13"/>
      <c r="I108" s="14" t="s">
        <v>110</v>
      </c>
      <c r="J108" s="41">
        <f t="shared" si="11"/>
        <v>1</v>
      </c>
      <c r="K108" s="41" t="str">
        <f t="shared" si="12"/>
        <v/>
      </c>
      <c r="L108" s="41" t="str">
        <f t="shared" si="13"/>
        <v/>
      </c>
      <c r="M108" s="47">
        <f t="shared" si="14"/>
        <v>1</v>
      </c>
      <c r="N108" s="18"/>
      <c r="O108" s="22">
        <f>IF(SUMPRODUCT(N(CONCATENATE($D$14:$D108,$E$14:$E108)=$D108&amp;$E108))&gt;1,"",SUMPRODUCT((CONCATENATE($D$14:$D$168,$E$14:$E$168)=$D108&amp;$E108)*(F$14:F$168))+(ROW()/10^5))</f>
        <v>15.00108</v>
      </c>
      <c r="P108" s="23">
        <f>IF(SUMPRODUCT(N(CONCATENATE($D$14:$D108,$E$14:$E108)=$D108&amp;$E108))&gt;1,"",SUMPRODUCT((CONCATENATE($D$14:$D$168,$E$14:$E$168)=$D108&amp;$E108)*(G$14:G$168))+(ROW()/10^5))</f>
        <v>1.08E-3</v>
      </c>
      <c r="Q108" s="18"/>
    </row>
    <row r="109" spans="1:17" x14ac:dyDescent="0.25">
      <c r="A109" s="11"/>
      <c r="B109" s="43" t="str">
        <f t="shared" si="10"/>
        <v/>
      </c>
      <c r="C109" s="11"/>
      <c r="D109" s="12"/>
      <c r="E109" s="12"/>
      <c r="F109" s="13"/>
      <c r="G109" s="13"/>
      <c r="H109" s="13"/>
      <c r="I109" s="14"/>
      <c r="J109" s="41" t="str">
        <f t="shared" si="11"/>
        <v/>
      </c>
      <c r="K109" s="41" t="str">
        <f t="shared" si="12"/>
        <v/>
      </c>
      <c r="L109" s="41" t="str">
        <f t="shared" si="13"/>
        <v/>
      </c>
      <c r="M109" s="47">
        <f t="shared" si="14"/>
        <v>0</v>
      </c>
      <c r="N109" s="18"/>
      <c r="O109" s="22">
        <f>IF(SUMPRODUCT(N(CONCATENATE($D$14:$D109,$E$14:$E109)=$D109&amp;$E109))&gt;1,"",SUMPRODUCT((CONCATENATE($D$14:$D$168,$E$14:$E$168)=$D109&amp;$E109)*(F$14:F$168))+(ROW()/10^5))</f>
        <v>1.09E-3</v>
      </c>
      <c r="P109" s="23">
        <f>IF(SUMPRODUCT(N(CONCATENATE($D$14:$D109,$E$14:$E109)=$D109&amp;$E109))&gt;1,"",SUMPRODUCT((CONCATENATE($D$14:$D$168,$E$14:$E$168)=$D109&amp;$E109)*(G$14:G$168))+(ROW()/10^5))</f>
        <v>1.09E-3</v>
      </c>
      <c r="Q109" s="18"/>
    </row>
    <row r="110" spans="1:17" x14ac:dyDescent="0.25">
      <c r="A110" s="11"/>
      <c r="B110" s="43" t="str">
        <f t="shared" si="10"/>
        <v/>
      </c>
      <c r="C110" s="11"/>
      <c r="D110" s="12"/>
      <c r="E110" s="12"/>
      <c r="F110" s="13"/>
      <c r="G110" s="13"/>
      <c r="H110" s="13"/>
      <c r="I110" s="14"/>
      <c r="J110" s="41" t="str">
        <f t="shared" si="11"/>
        <v/>
      </c>
      <c r="K110" s="41" t="str">
        <f t="shared" si="12"/>
        <v/>
      </c>
      <c r="L110" s="41" t="str">
        <f t="shared" si="13"/>
        <v/>
      </c>
      <c r="M110" s="47">
        <f t="shared" si="14"/>
        <v>0</v>
      </c>
      <c r="N110" s="18"/>
      <c r="O110" s="22" t="str">
        <f>IF(SUMPRODUCT(N(CONCATENATE($D$14:$D110,$E$14:$E110)=$D110&amp;$E110))&gt;1,"",SUMPRODUCT((CONCATENATE($D$14:$D$168,$E$14:$E$168)=$D110&amp;$E110)*(F$14:F$168))+(ROW()/10^5))</f>
        <v/>
      </c>
      <c r="P110" s="23" t="str">
        <f>IF(SUMPRODUCT(N(CONCATENATE($D$14:$D110,$E$14:$E110)=$D110&amp;$E110))&gt;1,"",SUMPRODUCT((CONCATENATE($D$14:$D$168,$E$14:$E$168)=$D110&amp;$E110)*(G$14:G$168))+(ROW()/10^5))</f>
        <v/>
      </c>
      <c r="Q110" s="18"/>
    </row>
    <row r="111" spans="1:17" x14ac:dyDescent="0.25">
      <c r="A111" s="11"/>
      <c r="B111" s="43" t="str">
        <f t="shared" si="10"/>
        <v/>
      </c>
      <c r="C111" s="11"/>
      <c r="D111" s="12"/>
      <c r="E111" s="12"/>
      <c r="F111" s="13"/>
      <c r="G111" s="13"/>
      <c r="H111" s="13"/>
      <c r="I111" s="14"/>
      <c r="J111" s="41" t="str">
        <f t="shared" si="11"/>
        <v/>
      </c>
      <c r="K111" s="41" t="str">
        <f t="shared" si="12"/>
        <v/>
      </c>
      <c r="L111" s="41" t="str">
        <f t="shared" si="13"/>
        <v/>
      </c>
      <c r="M111" s="47">
        <f t="shared" si="14"/>
        <v>0</v>
      </c>
      <c r="N111" s="18"/>
      <c r="O111" s="22" t="str">
        <f>IF(SUMPRODUCT(N(CONCATENATE($D$14:$D111,$E$14:$E111)=$D111&amp;$E111))&gt;1,"",SUMPRODUCT((CONCATENATE($D$14:$D$168,$E$14:$E$168)=$D111&amp;$E111)*(F$14:F$168))+(ROW()/10^5))</f>
        <v/>
      </c>
      <c r="P111" s="23" t="str">
        <f>IF(SUMPRODUCT(N(CONCATENATE($D$14:$D111,$E$14:$E111)=$D111&amp;$E111))&gt;1,"",SUMPRODUCT((CONCATENATE($D$14:$D$168,$E$14:$E$168)=$D111&amp;$E111)*(G$14:G$168))+(ROW()/10^5))</f>
        <v/>
      </c>
      <c r="Q111" s="18"/>
    </row>
    <row r="112" spans="1:17" x14ac:dyDescent="0.25">
      <c r="A112" s="11"/>
      <c r="B112" s="43" t="str">
        <f t="shared" si="10"/>
        <v/>
      </c>
      <c r="C112" s="11"/>
      <c r="D112" s="12"/>
      <c r="E112" s="12"/>
      <c r="F112" s="13"/>
      <c r="G112" s="13"/>
      <c r="H112" s="13"/>
      <c r="I112" s="14"/>
      <c r="J112" s="41" t="str">
        <f t="shared" si="11"/>
        <v/>
      </c>
      <c r="K112" s="41" t="str">
        <f t="shared" si="12"/>
        <v/>
      </c>
      <c r="L112" s="41" t="str">
        <f t="shared" si="13"/>
        <v/>
      </c>
      <c r="M112" s="47">
        <f t="shared" si="14"/>
        <v>0</v>
      </c>
      <c r="N112" s="18"/>
      <c r="O112" s="22" t="str">
        <f>IF(SUMPRODUCT(N(CONCATENATE($D$14:$D112,$E$14:$E112)=$D112&amp;$E112))&gt;1,"",SUMPRODUCT((CONCATENATE($D$14:$D$168,$E$14:$E$168)=$D112&amp;$E112)*(F$14:F$168))+(ROW()/10^5))</f>
        <v/>
      </c>
      <c r="P112" s="23" t="str">
        <f>IF(SUMPRODUCT(N(CONCATENATE($D$14:$D112,$E$14:$E112)=$D112&amp;$E112))&gt;1,"",SUMPRODUCT((CONCATENATE($D$14:$D$168,$E$14:$E$168)=$D112&amp;$E112)*(G$14:G$168))+(ROW()/10^5))</f>
        <v/>
      </c>
      <c r="Q112" s="18"/>
    </row>
    <row r="113" spans="1:17" x14ac:dyDescent="0.25">
      <c r="A113" s="11"/>
      <c r="B113" s="43" t="str">
        <f t="shared" si="10"/>
        <v/>
      </c>
      <c r="C113" s="11"/>
      <c r="D113" s="12"/>
      <c r="E113" s="12"/>
      <c r="F113" s="13"/>
      <c r="G113" s="13"/>
      <c r="H113" s="13"/>
      <c r="I113" s="14"/>
      <c r="J113" s="41" t="str">
        <f t="shared" si="11"/>
        <v/>
      </c>
      <c r="K113" s="41" t="str">
        <f t="shared" si="12"/>
        <v/>
      </c>
      <c r="L113" s="41" t="str">
        <f t="shared" si="13"/>
        <v/>
      </c>
      <c r="M113" s="47">
        <f t="shared" si="14"/>
        <v>0</v>
      </c>
      <c r="N113" s="18"/>
      <c r="O113" s="22" t="str">
        <f>IF(SUMPRODUCT(N(CONCATENATE($D$14:$D113,$E$14:$E113)=$D113&amp;$E113))&gt;1,"",SUMPRODUCT((CONCATENATE($D$14:$D$168,$E$14:$E$168)=$D113&amp;$E113)*(F$14:F$168))+(ROW()/10^5))</f>
        <v/>
      </c>
      <c r="P113" s="23" t="str">
        <f>IF(SUMPRODUCT(N(CONCATENATE($D$14:$D113,$E$14:$E113)=$D113&amp;$E113))&gt;1,"",SUMPRODUCT((CONCATENATE($D$14:$D$168,$E$14:$E$168)=$D113&amp;$E113)*(G$14:G$168))+(ROW()/10^5))</f>
        <v/>
      </c>
      <c r="Q113" s="18"/>
    </row>
    <row r="114" spans="1:17" x14ac:dyDescent="0.25">
      <c r="A114" s="11"/>
      <c r="B114" s="43" t="str">
        <f t="shared" si="10"/>
        <v/>
      </c>
      <c r="C114" s="11"/>
      <c r="D114" s="12"/>
      <c r="E114" s="12"/>
      <c r="F114" s="13"/>
      <c r="G114" s="13"/>
      <c r="H114" s="13"/>
      <c r="I114" s="14"/>
      <c r="J114" s="41" t="str">
        <f t="shared" si="11"/>
        <v/>
      </c>
      <c r="K114" s="41" t="str">
        <f t="shared" si="12"/>
        <v/>
      </c>
      <c r="L114" s="41" t="str">
        <f t="shared" si="13"/>
        <v/>
      </c>
      <c r="M114" s="47">
        <f t="shared" si="14"/>
        <v>0</v>
      </c>
      <c r="N114" s="18"/>
      <c r="O114" s="22" t="str">
        <f>IF(SUMPRODUCT(N(CONCATENATE($D$14:$D114,$E$14:$E114)=$D114&amp;$E114))&gt;1,"",SUMPRODUCT((CONCATENATE($D$14:$D$168,$E$14:$E$168)=$D114&amp;$E114)*(F$14:F$168))+(ROW()/10^5))</f>
        <v/>
      </c>
      <c r="P114" s="23" t="str">
        <f>IF(SUMPRODUCT(N(CONCATENATE($D$14:$D114,$E$14:$E114)=$D114&amp;$E114))&gt;1,"",SUMPRODUCT((CONCATENATE($D$14:$D$168,$E$14:$E$168)=$D114&amp;$E114)*(G$14:G$168))+(ROW()/10^5))</f>
        <v/>
      </c>
      <c r="Q114" s="18"/>
    </row>
    <row r="115" spans="1:17" x14ac:dyDescent="0.25">
      <c r="A115" s="11"/>
      <c r="B115" s="43" t="str">
        <f t="shared" si="10"/>
        <v/>
      </c>
      <c r="C115" s="11"/>
      <c r="D115" s="12"/>
      <c r="E115" s="12"/>
      <c r="F115" s="13"/>
      <c r="G115" s="13"/>
      <c r="H115" s="13"/>
      <c r="I115" s="14"/>
      <c r="J115" s="41" t="str">
        <f t="shared" si="11"/>
        <v/>
      </c>
      <c r="K115" s="41" t="str">
        <f t="shared" si="12"/>
        <v/>
      </c>
      <c r="L115" s="41" t="str">
        <f t="shared" si="13"/>
        <v/>
      </c>
      <c r="M115" s="47">
        <f t="shared" si="14"/>
        <v>0</v>
      </c>
      <c r="N115" s="18"/>
      <c r="O115" s="22" t="str">
        <f>IF(SUMPRODUCT(N(CONCATENATE($D$14:$D115,$E$14:$E115)=$D115&amp;$E115))&gt;1,"",SUMPRODUCT((CONCATENATE($D$14:$D$168,$E$14:$E$168)=$D115&amp;$E115)*(F$14:F$168))+(ROW()/10^5))</f>
        <v/>
      </c>
      <c r="P115" s="23" t="str">
        <f>IF(SUMPRODUCT(N(CONCATENATE($D$14:$D115,$E$14:$E115)=$D115&amp;$E115))&gt;1,"",SUMPRODUCT((CONCATENATE($D$14:$D$168,$E$14:$E$168)=$D115&amp;$E115)*(G$14:G$168))+(ROW()/10^5))</f>
        <v/>
      </c>
      <c r="Q115" s="18"/>
    </row>
    <row r="116" spans="1:17" x14ac:dyDescent="0.25">
      <c r="A116" s="11"/>
      <c r="B116" s="43" t="str">
        <f t="shared" si="10"/>
        <v/>
      </c>
      <c r="C116" s="11"/>
      <c r="D116" s="12"/>
      <c r="E116" s="12"/>
      <c r="F116" s="13"/>
      <c r="G116" s="13"/>
      <c r="H116" s="13"/>
      <c r="I116" s="14"/>
      <c r="J116" s="41" t="str">
        <f t="shared" si="11"/>
        <v/>
      </c>
      <c r="K116" s="41" t="str">
        <f t="shared" si="12"/>
        <v/>
      </c>
      <c r="L116" s="41" t="str">
        <f t="shared" si="13"/>
        <v/>
      </c>
      <c r="M116" s="47">
        <f t="shared" si="14"/>
        <v>0</v>
      </c>
      <c r="N116" s="18"/>
      <c r="O116" s="22" t="str">
        <f>IF(SUMPRODUCT(N(CONCATENATE($D$14:$D116,$E$14:$E116)=$D116&amp;$E116))&gt;1,"",SUMPRODUCT((CONCATENATE($D$14:$D$168,$E$14:$E$168)=$D116&amp;$E116)*(F$14:F$168))+(ROW()/10^5))</f>
        <v/>
      </c>
      <c r="P116" s="23" t="str">
        <f>IF(SUMPRODUCT(N(CONCATENATE($D$14:$D116,$E$14:$E116)=$D116&amp;$E116))&gt;1,"",SUMPRODUCT((CONCATENATE($D$14:$D$168,$E$14:$E$168)=$D116&amp;$E116)*(G$14:G$168))+(ROW()/10^5))</f>
        <v/>
      </c>
      <c r="Q116" s="18"/>
    </row>
    <row r="117" spans="1:17" x14ac:dyDescent="0.25">
      <c r="A117" s="11"/>
      <c r="B117" s="43" t="str">
        <f t="shared" si="10"/>
        <v/>
      </c>
      <c r="C117" s="11"/>
      <c r="D117" s="12"/>
      <c r="E117" s="12"/>
      <c r="F117" s="13"/>
      <c r="G117" s="13"/>
      <c r="H117" s="13"/>
      <c r="I117" s="14"/>
      <c r="J117" s="41" t="str">
        <f t="shared" si="11"/>
        <v/>
      </c>
      <c r="K117" s="41" t="str">
        <f t="shared" si="12"/>
        <v/>
      </c>
      <c r="L117" s="41" t="str">
        <f t="shared" si="13"/>
        <v/>
      </c>
      <c r="M117" s="47">
        <f t="shared" si="14"/>
        <v>0</v>
      </c>
      <c r="N117" s="18"/>
      <c r="O117" s="22" t="str">
        <f>IF(SUMPRODUCT(N(CONCATENATE($D$14:$D117,$E$14:$E117)=$D117&amp;$E117))&gt;1,"",SUMPRODUCT((CONCATENATE($D$14:$D$168,$E$14:$E$168)=$D117&amp;$E117)*(F$14:F$168))+(ROW()/10^5))</f>
        <v/>
      </c>
      <c r="P117" s="23" t="str">
        <f>IF(SUMPRODUCT(N(CONCATENATE($D$14:$D117,$E$14:$E117)=$D117&amp;$E117))&gt;1,"",SUMPRODUCT((CONCATENATE($D$14:$D$168,$E$14:$E$168)=$D117&amp;$E117)*(G$14:G$168))+(ROW()/10^5))</f>
        <v/>
      </c>
      <c r="Q117" s="18"/>
    </row>
    <row r="118" spans="1:17" x14ac:dyDescent="0.25">
      <c r="A118" s="11"/>
      <c r="B118" s="43" t="str">
        <f t="shared" si="10"/>
        <v/>
      </c>
      <c r="C118" s="11"/>
      <c r="D118" s="12"/>
      <c r="E118" s="12"/>
      <c r="F118" s="13"/>
      <c r="G118" s="13"/>
      <c r="H118" s="13"/>
      <c r="I118" s="14"/>
      <c r="J118" s="41" t="str">
        <f t="shared" si="11"/>
        <v/>
      </c>
      <c r="K118" s="41" t="str">
        <f t="shared" si="12"/>
        <v/>
      </c>
      <c r="L118" s="41" t="str">
        <f t="shared" si="13"/>
        <v/>
      </c>
      <c r="M118" s="47">
        <f t="shared" si="14"/>
        <v>0</v>
      </c>
      <c r="N118" s="18"/>
      <c r="O118" s="22" t="str">
        <f>IF(SUMPRODUCT(N(CONCATENATE($D$14:$D118,$E$14:$E118)=$D118&amp;$E118))&gt;1,"",SUMPRODUCT((CONCATENATE($D$14:$D$168,$E$14:$E$168)=$D118&amp;$E118)*(F$14:F$168))+(ROW()/10^5))</f>
        <v/>
      </c>
      <c r="P118" s="23" t="str">
        <f>IF(SUMPRODUCT(N(CONCATENATE($D$14:$D118,$E$14:$E118)=$D118&amp;$E118))&gt;1,"",SUMPRODUCT((CONCATENATE($D$14:$D$168,$E$14:$E$168)=$D118&amp;$E118)*(G$14:G$168))+(ROW()/10^5))</f>
        <v/>
      </c>
      <c r="Q118" s="18"/>
    </row>
    <row r="119" spans="1:17" x14ac:dyDescent="0.25">
      <c r="A119" s="11"/>
      <c r="B119" s="43" t="str">
        <f t="shared" si="10"/>
        <v/>
      </c>
      <c r="C119" s="11"/>
      <c r="D119" s="12"/>
      <c r="E119" s="12"/>
      <c r="F119" s="13"/>
      <c r="G119" s="13"/>
      <c r="H119" s="13"/>
      <c r="I119" s="14"/>
      <c r="J119" s="41" t="str">
        <f t="shared" si="11"/>
        <v/>
      </c>
      <c r="K119" s="41" t="str">
        <f t="shared" si="12"/>
        <v/>
      </c>
      <c r="L119" s="41" t="str">
        <f t="shared" si="13"/>
        <v/>
      </c>
      <c r="M119" s="47">
        <f t="shared" si="14"/>
        <v>0</v>
      </c>
      <c r="N119" s="18"/>
      <c r="O119" s="22" t="str">
        <f>IF(SUMPRODUCT(N(CONCATENATE($D$14:$D119,$E$14:$E119)=$D119&amp;$E119))&gt;1,"",SUMPRODUCT((CONCATENATE($D$14:$D$168,$E$14:$E$168)=$D119&amp;$E119)*(F$14:F$168))+(ROW()/10^5))</f>
        <v/>
      </c>
      <c r="P119" s="23" t="str">
        <f>IF(SUMPRODUCT(N(CONCATENATE($D$14:$D119,$E$14:$E119)=$D119&amp;$E119))&gt;1,"",SUMPRODUCT((CONCATENATE($D$14:$D$168,$E$14:$E$168)=$D119&amp;$E119)*(G$14:G$168))+(ROW()/10^5))</f>
        <v/>
      </c>
      <c r="Q119" s="18"/>
    </row>
    <row r="120" spans="1:17" x14ac:dyDescent="0.25">
      <c r="A120" s="11"/>
      <c r="B120" s="43" t="str">
        <f t="shared" si="10"/>
        <v/>
      </c>
      <c r="C120" s="11"/>
      <c r="D120" s="12"/>
      <c r="E120" s="12"/>
      <c r="F120" s="13"/>
      <c r="G120" s="13"/>
      <c r="H120" s="13"/>
      <c r="I120" s="14"/>
      <c r="J120" s="41" t="str">
        <f t="shared" si="11"/>
        <v/>
      </c>
      <c r="K120" s="41" t="str">
        <f t="shared" si="12"/>
        <v/>
      </c>
      <c r="L120" s="41" t="str">
        <f t="shared" si="13"/>
        <v/>
      </c>
      <c r="M120" s="47">
        <f t="shared" si="14"/>
        <v>0</v>
      </c>
      <c r="N120" s="18"/>
      <c r="O120" s="22" t="str">
        <f>IF(SUMPRODUCT(N(CONCATENATE($D$14:$D120,$E$14:$E120)=$D120&amp;$E120))&gt;1,"",SUMPRODUCT((CONCATENATE($D$14:$D$168,$E$14:$E$168)=$D120&amp;$E120)*(F$14:F$168))+(ROW()/10^5))</f>
        <v/>
      </c>
      <c r="P120" s="23" t="str">
        <f>IF(SUMPRODUCT(N(CONCATENATE($D$14:$D120,$E$14:$E120)=$D120&amp;$E120))&gt;1,"",SUMPRODUCT((CONCATENATE($D$14:$D$168,$E$14:$E$168)=$D120&amp;$E120)*(G$14:G$168))+(ROW()/10^5))</f>
        <v/>
      </c>
      <c r="Q120" s="18"/>
    </row>
    <row r="121" spans="1:17" x14ac:dyDescent="0.25">
      <c r="A121" s="11"/>
      <c r="B121" s="43" t="str">
        <f t="shared" si="10"/>
        <v/>
      </c>
      <c r="C121" s="11"/>
      <c r="D121" s="12"/>
      <c r="E121" s="12"/>
      <c r="F121" s="13"/>
      <c r="G121" s="13"/>
      <c r="H121" s="13"/>
      <c r="I121" s="14"/>
      <c r="J121" s="41" t="str">
        <f t="shared" si="11"/>
        <v/>
      </c>
      <c r="K121" s="41" t="str">
        <f t="shared" si="12"/>
        <v/>
      </c>
      <c r="L121" s="41" t="str">
        <f t="shared" si="13"/>
        <v/>
      </c>
      <c r="M121" s="47">
        <f t="shared" si="14"/>
        <v>0</v>
      </c>
      <c r="N121" s="18"/>
      <c r="O121" s="22" t="str">
        <f>IF(SUMPRODUCT(N(CONCATENATE($D$14:$D121,$E$14:$E121)=$D121&amp;$E121))&gt;1,"",SUMPRODUCT((CONCATENATE($D$14:$D$168,$E$14:$E$168)=$D121&amp;$E121)*(F$14:F$168))+(ROW()/10^5))</f>
        <v/>
      </c>
      <c r="P121" s="23" t="str">
        <f>IF(SUMPRODUCT(N(CONCATENATE($D$14:$D121,$E$14:$E121)=$D121&amp;$E121))&gt;1,"",SUMPRODUCT((CONCATENATE($D$14:$D$168,$E$14:$E$168)=$D121&amp;$E121)*(G$14:G$168))+(ROW()/10^5))</f>
        <v/>
      </c>
      <c r="Q121" s="18"/>
    </row>
    <row r="122" spans="1:17" x14ac:dyDescent="0.25">
      <c r="A122" s="11"/>
      <c r="B122" s="43" t="str">
        <f t="shared" si="10"/>
        <v/>
      </c>
      <c r="C122" s="11"/>
      <c r="D122" s="12"/>
      <c r="E122" s="12"/>
      <c r="F122" s="13"/>
      <c r="G122" s="13"/>
      <c r="H122" s="13"/>
      <c r="I122" s="14"/>
      <c r="J122" s="41" t="str">
        <f t="shared" si="11"/>
        <v/>
      </c>
      <c r="K122" s="41" t="str">
        <f t="shared" si="12"/>
        <v/>
      </c>
      <c r="L122" s="41" t="str">
        <f t="shared" si="13"/>
        <v/>
      </c>
      <c r="M122" s="47">
        <f t="shared" si="14"/>
        <v>0</v>
      </c>
      <c r="N122" s="18"/>
      <c r="O122" s="22" t="str">
        <f>IF(SUMPRODUCT(N(CONCATENATE($D$14:$D122,$E$14:$E122)=$D122&amp;$E122))&gt;1,"",SUMPRODUCT((CONCATENATE($D$14:$D$168,$E$14:$E$168)=$D122&amp;$E122)*(F$14:F$168))+(ROW()/10^5))</f>
        <v/>
      </c>
      <c r="P122" s="23" t="str">
        <f>IF(SUMPRODUCT(N(CONCATENATE($D$14:$D122,$E$14:$E122)=$D122&amp;$E122))&gt;1,"",SUMPRODUCT((CONCATENATE($D$14:$D$168,$E$14:$E$168)=$D122&amp;$E122)*(G$14:G$168))+(ROW()/10^5))</f>
        <v/>
      </c>
      <c r="Q122" s="18"/>
    </row>
    <row r="123" spans="1:17" x14ac:dyDescent="0.25">
      <c r="A123" s="11"/>
      <c r="B123" s="43" t="str">
        <f t="shared" si="10"/>
        <v/>
      </c>
      <c r="C123" s="11"/>
      <c r="D123" s="12"/>
      <c r="E123" s="12"/>
      <c r="F123" s="13"/>
      <c r="G123" s="13"/>
      <c r="H123" s="13"/>
      <c r="I123" s="14"/>
      <c r="J123" s="41" t="str">
        <f t="shared" si="11"/>
        <v/>
      </c>
      <c r="K123" s="41" t="str">
        <f t="shared" si="12"/>
        <v/>
      </c>
      <c r="L123" s="41" t="str">
        <f t="shared" si="13"/>
        <v/>
      </c>
      <c r="M123" s="47">
        <f t="shared" si="14"/>
        <v>0</v>
      </c>
      <c r="N123" s="18"/>
      <c r="O123" s="22" t="str">
        <f>IF(SUMPRODUCT(N(CONCATENATE($D$14:$D123,$E$14:$E123)=$D123&amp;$E123))&gt;1,"",SUMPRODUCT((CONCATENATE($D$14:$D$168,$E$14:$E$168)=$D123&amp;$E123)*(F$14:F$168))+(ROW()/10^5))</f>
        <v/>
      </c>
      <c r="P123" s="23" t="str">
        <f>IF(SUMPRODUCT(N(CONCATENATE($D$14:$D123,$E$14:$E123)=$D123&amp;$E123))&gt;1,"",SUMPRODUCT((CONCATENATE($D$14:$D$168,$E$14:$E$168)=$D123&amp;$E123)*(G$14:G$168))+(ROW()/10^5))</f>
        <v/>
      </c>
      <c r="Q123" s="18"/>
    </row>
    <row r="124" spans="1:17" x14ac:dyDescent="0.25">
      <c r="A124" s="11"/>
      <c r="B124" s="43" t="str">
        <f t="shared" si="10"/>
        <v/>
      </c>
      <c r="C124" s="11"/>
      <c r="D124" s="12"/>
      <c r="E124" s="12"/>
      <c r="F124" s="13"/>
      <c r="G124" s="13"/>
      <c r="H124" s="13"/>
      <c r="I124" s="14"/>
      <c r="J124" s="41" t="str">
        <f t="shared" si="11"/>
        <v/>
      </c>
      <c r="K124" s="41" t="str">
        <f t="shared" si="12"/>
        <v/>
      </c>
      <c r="L124" s="41" t="str">
        <f t="shared" si="13"/>
        <v/>
      </c>
      <c r="M124" s="47">
        <f t="shared" si="14"/>
        <v>0</v>
      </c>
      <c r="N124" s="18"/>
      <c r="O124" s="22" t="str">
        <f>IF(SUMPRODUCT(N(CONCATENATE($D$14:$D124,$E$14:$E124)=$D124&amp;$E124))&gt;1,"",SUMPRODUCT((CONCATENATE($D$14:$D$168,$E$14:$E$168)=$D124&amp;$E124)*(F$14:F$168))+(ROW()/10^5))</f>
        <v/>
      </c>
      <c r="P124" s="23" t="str">
        <f>IF(SUMPRODUCT(N(CONCATENATE($D$14:$D124,$E$14:$E124)=$D124&amp;$E124))&gt;1,"",SUMPRODUCT((CONCATENATE($D$14:$D$168,$E$14:$E$168)=$D124&amp;$E124)*(G$14:G$168))+(ROW()/10^5))</f>
        <v/>
      </c>
      <c r="Q124" s="18"/>
    </row>
    <row r="125" spans="1:17" x14ac:dyDescent="0.25">
      <c r="A125" s="11"/>
      <c r="B125" s="43" t="str">
        <f t="shared" si="10"/>
        <v/>
      </c>
      <c r="C125" s="11"/>
      <c r="D125" s="12"/>
      <c r="E125" s="12"/>
      <c r="F125" s="13"/>
      <c r="G125" s="13"/>
      <c r="H125" s="13"/>
      <c r="I125" s="14"/>
      <c r="J125" s="41" t="str">
        <f t="shared" si="11"/>
        <v/>
      </c>
      <c r="K125" s="41" t="str">
        <f t="shared" si="12"/>
        <v/>
      </c>
      <c r="L125" s="41" t="str">
        <f t="shared" si="13"/>
        <v/>
      </c>
      <c r="M125" s="47">
        <f t="shared" si="14"/>
        <v>0</v>
      </c>
      <c r="N125" s="18"/>
      <c r="O125" s="22" t="str">
        <f>IF(SUMPRODUCT(N(CONCATENATE($D$14:$D125,$E$14:$E125)=$D125&amp;$E125))&gt;1,"",SUMPRODUCT((CONCATENATE($D$14:$D$168,$E$14:$E$168)=$D125&amp;$E125)*(F$14:F$168))+(ROW()/10^5))</f>
        <v/>
      </c>
      <c r="P125" s="23" t="str">
        <f>IF(SUMPRODUCT(N(CONCATENATE($D$14:$D125,$E$14:$E125)=$D125&amp;$E125))&gt;1,"",SUMPRODUCT((CONCATENATE($D$14:$D$168,$E$14:$E$168)=$D125&amp;$E125)*(G$14:G$168))+(ROW()/10^5))</f>
        <v/>
      </c>
      <c r="Q125" s="18"/>
    </row>
    <row r="126" spans="1:17" x14ac:dyDescent="0.25">
      <c r="A126" s="11"/>
      <c r="B126" s="43" t="str">
        <f t="shared" si="10"/>
        <v/>
      </c>
      <c r="C126" s="11"/>
      <c r="D126" s="12"/>
      <c r="E126" s="12"/>
      <c r="F126" s="13"/>
      <c r="G126" s="13"/>
      <c r="H126" s="13"/>
      <c r="I126" s="14"/>
      <c r="J126" s="41" t="str">
        <f t="shared" si="11"/>
        <v/>
      </c>
      <c r="K126" s="41" t="str">
        <f t="shared" si="12"/>
        <v/>
      </c>
      <c r="L126" s="41" t="str">
        <f t="shared" si="13"/>
        <v/>
      </c>
      <c r="M126" s="47">
        <f t="shared" si="14"/>
        <v>0</v>
      </c>
      <c r="N126" s="18"/>
      <c r="O126" s="22" t="str">
        <f>IF(SUMPRODUCT(N(CONCATENATE($D$14:$D126,$E$14:$E126)=$D126&amp;$E126))&gt;1,"",SUMPRODUCT((CONCATENATE($D$14:$D$168,$E$14:$E$168)=$D126&amp;$E126)*(F$14:F$168))+(ROW()/10^5))</f>
        <v/>
      </c>
      <c r="P126" s="23" t="str">
        <f>IF(SUMPRODUCT(N(CONCATENATE($D$14:$D126,$E$14:$E126)=$D126&amp;$E126))&gt;1,"",SUMPRODUCT((CONCATENATE($D$14:$D$168,$E$14:$E$168)=$D126&amp;$E126)*(G$14:G$168))+(ROW()/10^5))</f>
        <v/>
      </c>
      <c r="Q126" s="18"/>
    </row>
    <row r="127" spans="1:17" x14ac:dyDescent="0.25">
      <c r="A127" s="11"/>
      <c r="B127" s="43" t="str">
        <f t="shared" si="10"/>
        <v/>
      </c>
      <c r="C127" s="11"/>
      <c r="D127" s="12"/>
      <c r="E127" s="12"/>
      <c r="F127" s="13"/>
      <c r="G127" s="13"/>
      <c r="H127" s="13"/>
      <c r="I127" s="14"/>
      <c r="J127" s="41" t="str">
        <f t="shared" si="11"/>
        <v/>
      </c>
      <c r="K127" s="41" t="str">
        <f t="shared" si="12"/>
        <v/>
      </c>
      <c r="L127" s="41" t="str">
        <f t="shared" si="13"/>
        <v/>
      </c>
      <c r="M127" s="47">
        <f t="shared" si="14"/>
        <v>0</v>
      </c>
      <c r="N127" s="18"/>
      <c r="O127" s="22" t="str">
        <f>IF(SUMPRODUCT(N(CONCATENATE($D$14:$D127,$E$14:$E127)=$D127&amp;$E127))&gt;1,"",SUMPRODUCT((CONCATENATE($D$14:$D$168,$E$14:$E$168)=$D127&amp;$E127)*(F$14:F$168))+(ROW()/10^5))</f>
        <v/>
      </c>
      <c r="P127" s="23" t="str">
        <f>IF(SUMPRODUCT(N(CONCATENATE($D$14:$D127,$E$14:$E127)=$D127&amp;$E127))&gt;1,"",SUMPRODUCT((CONCATENATE($D$14:$D$168,$E$14:$E$168)=$D127&amp;$E127)*(G$14:G$168))+(ROW()/10^5))</f>
        <v/>
      </c>
      <c r="Q127" s="18"/>
    </row>
    <row r="128" spans="1:17" x14ac:dyDescent="0.25">
      <c r="A128" s="11"/>
      <c r="B128" s="43" t="str">
        <f t="shared" si="10"/>
        <v/>
      </c>
      <c r="C128" s="11"/>
      <c r="D128" s="12"/>
      <c r="E128" s="12"/>
      <c r="F128" s="13"/>
      <c r="G128" s="13"/>
      <c r="H128" s="13"/>
      <c r="I128" s="14"/>
      <c r="J128" s="41" t="str">
        <f t="shared" si="11"/>
        <v/>
      </c>
      <c r="K128" s="41" t="str">
        <f t="shared" si="12"/>
        <v/>
      </c>
      <c r="L128" s="41" t="str">
        <f t="shared" si="13"/>
        <v/>
      </c>
      <c r="M128" s="47">
        <f t="shared" si="14"/>
        <v>0</v>
      </c>
      <c r="N128" s="18"/>
      <c r="O128" s="22" t="str">
        <f>IF(SUMPRODUCT(N(CONCATENATE($D$14:$D128,$E$14:$E128)=$D128&amp;$E128))&gt;1,"",SUMPRODUCT((CONCATENATE($D$14:$D$168,$E$14:$E$168)=$D128&amp;$E128)*(F$14:F$168))+(ROW()/10^5))</f>
        <v/>
      </c>
      <c r="P128" s="23" t="str">
        <f>IF(SUMPRODUCT(N(CONCATENATE($D$14:$D128,$E$14:$E128)=$D128&amp;$E128))&gt;1,"",SUMPRODUCT((CONCATENATE($D$14:$D$168,$E$14:$E$168)=$D128&amp;$E128)*(G$14:G$168))+(ROW()/10^5))</f>
        <v/>
      </c>
      <c r="Q128" s="18"/>
    </row>
    <row r="129" spans="1:17" x14ac:dyDescent="0.25">
      <c r="A129" s="11"/>
      <c r="B129" s="43" t="str">
        <f t="shared" si="10"/>
        <v/>
      </c>
      <c r="C129" s="11"/>
      <c r="D129" s="12"/>
      <c r="E129" s="12"/>
      <c r="F129" s="13"/>
      <c r="G129" s="13"/>
      <c r="H129" s="13"/>
      <c r="I129" s="14"/>
      <c r="J129" s="41" t="str">
        <f t="shared" si="11"/>
        <v/>
      </c>
      <c r="K129" s="41" t="str">
        <f t="shared" si="12"/>
        <v/>
      </c>
      <c r="L129" s="41" t="str">
        <f t="shared" si="13"/>
        <v/>
      </c>
      <c r="M129" s="47">
        <f t="shared" si="14"/>
        <v>0</v>
      </c>
      <c r="N129" s="18"/>
      <c r="O129" s="22" t="str">
        <f>IF(SUMPRODUCT(N(CONCATENATE($D$14:$D129,$E$14:$E129)=$D129&amp;$E129))&gt;1,"",SUMPRODUCT((CONCATENATE($D$14:$D$168,$E$14:$E$168)=$D129&amp;$E129)*(F$14:F$168))+(ROW()/10^5))</f>
        <v/>
      </c>
      <c r="P129" s="23" t="str">
        <f>IF(SUMPRODUCT(N(CONCATENATE($D$14:$D129,$E$14:$E129)=$D129&amp;$E129))&gt;1,"",SUMPRODUCT((CONCATENATE($D$14:$D$168,$E$14:$E$168)=$D129&amp;$E129)*(G$14:G$168))+(ROW()/10^5))</f>
        <v/>
      </c>
      <c r="Q129" s="18"/>
    </row>
    <row r="130" spans="1:17" x14ac:dyDescent="0.25">
      <c r="A130" s="11"/>
      <c r="B130" s="43" t="str">
        <f t="shared" si="10"/>
        <v/>
      </c>
      <c r="C130" s="11"/>
      <c r="D130" s="12"/>
      <c r="E130" s="12"/>
      <c r="F130" s="13"/>
      <c r="G130" s="13"/>
      <c r="H130" s="13"/>
      <c r="I130" s="14"/>
      <c r="J130" s="41" t="str">
        <f t="shared" si="11"/>
        <v/>
      </c>
      <c r="K130" s="41" t="str">
        <f t="shared" si="12"/>
        <v/>
      </c>
      <c r="L130" s="41" t="str">
        <f t="shared" si="13"/>
        <v/>
      </c>
      <c r="M130" s="47">
        <f t="shared" si="14"/>
        <v>0</v>
      </c>
      <c r="N130" s="18"/>
      <c r="O130" s="22" t="str">
        <f>IF(SUMPRODUCT(N(CONCATENATE($D$14:$D130,$E$14:$E130)=$D130&amp;$E130))&gt;1,"",SUMPRODUCT((CONCATENATE($D$14:$D$168,$E$14:$E$168)=$D130&amp;$E130)*(F$14:F$168))+(ROW()/10^5))</f>
        <v/>
      </c>
      <c r="P130" s="23" t="str">
        <f>IF(SUMPRODUCT(N(CONCATENATE($D$14:$D130,$E$14:$E130)=$D130&amp;$E130))&gt;1,"",SUMPRODUCT((CONCATENATE($D$14:$D$168,$E$14:$E$168)=$D130&amp;$E130)*(G$14:G$168))+(ROW()/10^5))</f>
        <v/>
      </c>
      <c r="Q130" s="18"/>
    </row>
    <row r="131" spans="1:17" x14ac:dyDescent="0.25">
      <c r="A131" s="11"/>
      <c r="B131" s="43" t="str">
        <f t="shared" si="10"/>
        <v/>
      </c>
      <c r="C131" s="11"/>
      <c r="D131" s="12"/>
      <c r="E131" s="12"/>
      <c r="F131" s="13"/>
      <c r="G131" s="13"/>
      <c r="H131" s="13"/>
      <c r="I131" s="14"/>
      <c r="J131" s="41" t="str">
        <f t="shared" si="11"/>
        <v/>
      </c>
      <c r="K131" s="41" t="str">
        <f t="shared" si="12"/>
        <v/>
      </c>
      <c r="L131" s="41" t="str">
        <f t="shared" si="13"/>
        <v/>
      </c>
      <c r="M131" s="47">
        <f t="shared" si="14"/>
        <v>0</v>
      </c>
      <c r="N131" s="18"/>
      <c r="O131" s="22" t="str">
        <f>IF(SUMPRODUCT(N(CONCATENATE($D$14:$D131,$E$14:$E131)=$D131&amp;$E131))&gt;1,"",SUMPRODUCT((CONCATENATE($D$14:$D$168,$E$14:$E$168)=$D131&amp;$E131)*(F$14:F$168))+(ROW()/10^5))</f>
        <v/>
      </c>
      <c r="P131" s="23" t="str">
        <f>IF(SUMPRODUCT(N(CONCATENATE($D$14:$D131,$E$14:$E131)=$D131&amp;$E131))&gt;1,"",SUMPRODUCT((CONCATENATE($D$14:$D$168,$E$14:$E$168)=$D131&amp;$E131)*(G$14:G$168))+(ROW()/10^5))</f>
        <v/>
      </c>
      <c r="Q131" s="18"/>
    </row>
    <row r="132" spans="1:17" x14ac:dyDescent="0.25">
      <c r="A132" s="11"/>
      <c r="B132" s="43" t="str">
        <f t="shared" si="10"/>
        <v/>
      </c>
      <c r="C132" s="11"/>
      <c r="D132" s="12"/>
      <c r="E132" s="12"/>
      <c r="F132" s="13"/>
      <c r="G132" s="13"/>
      <c r="H132" s="13"/>
      <c r="I132" s="14"/>
      <c r="J132" s="41" t="str">
        <f t="shared" si="11"/>
        <v/>
      </c>
      <c r="K132" s="41" t="str">
        <f t="shared" si="12"/>
        <v/>
      </c>
      <c r="L132" s="41" t="str">
        <f t="shared" si="13"/>
        <v/>
      </c>
      <c r="M132" s="47">
        <f t="shared" si="14"/>
        <v>0</v>
      </c>
      <c r="N132" s="18"/>
      <c r="O132" s="22" t="str">
        <f>IF(SUMPRODUCT(N(CONCATENATE($D$14:$D132,$E$14:$E132)=$D132&amp;$E132))&gt;1,"",SUMPRODUCT((CONCATENATE($D$14:$D$168,$E$14:$E$168)=$D132&amp;$E132)*(F$14:F$168))+(ROW()/10^5))</f>
        <v/>
      </c>
      <c r="P132" s="23" t="str">
        <f>IF(SUMPRODUCT(N(CONCATENATE($D$14:$D132,$E$14:$E132)=$D132&amp;$E132))&gt;1,"",SUMPRODUCT((CONCATENATE($D$14:$D$168,$E$14:$E$168)=$D132&amp;$E132)*(G$14:G$168))+(ROW()/10^5))</f>
        <v/>
      </c>
      <c r="Q132" s="18"/>
    </row>
    <row r="133" spans="1:17" x14ac:dyDescent="0.25">
      <c r="A133" s="11"/>
      <c r="B133" s="43" t="str">
        <f t="shared" si="10"/>
        <v/>
      </c>
      <c r="C133" s="11"/>
      <c r="D133" s="12"/>
      <c r="E133" s="12"/>
      <c r="F133" s="13"/>
      <c r="G133" s="13"/>
      <c r="H133" s="13"/>
      <c r="I133" s="14"/>
      <c r="J133" s="41" t="str">
        <f t="shared" si="11"/>
        <v/>
      </c>
      <c r="K133" s="41" t="str">
        <f t="shared" si="12"/>
        <v/>
      </c>
      <c r="L133" s="41" t="str">
        <f t="shared" si="13"/>
        <v/>
      </c>
      <c r="M133" s="47">
        <f t="shared" si="14"/>
        <v>0</v>
      </c>
      <c r="N133" s="18"/>
      <c r="O133" s="22" t="str">
        <f>IF(SUMPRODUCT(N(CONCATENATE($D$14:$D133,$E$14:$E133)=$D133&amp;$E133))&gt;1,"",SUMPRODUCT((CONCATENATE($D$14:$D$168,$E$14:$E$168)=$D133&amp;$E133)*(F$14:F$168))+(ROW()/10^5))</f>
        <v/>
      </c>
      <c r="P133" s="23" t="str">
        <f>IF(SUMPRODUCT(N(CONCATENATE($D$14:$D133,$E$14:$E133)=$D133&amp;$E133))&gt;1,"",SUMPRODUCT((CONCATENATE($D$14:$D$168,$E$14:$E$168)=$D133&amp;$E133)*(G$14:G$168))+(ROW()/10^5))</f>
        <v/>
      </c>
      <c r="Q133" s="18"/>
    </row>
    <row r="134" spans="1:17" x14ac:dyDescent="0.25">
      <c r="A134" s="11"/>
      <c r="B134" s="43" t="str">
        <f t="shared" si="10"/>
        <v/>
      </c>
      <c r="C134" s="11"/>
      <c r="D134" s="12"/>
      <c r="E134" s="12"/>
      <c r="F134" s="13"/>
      <c r="G134" s="13"/>
      <c r="H134" s="13"/>
      <c r="I134" s="14"/>
      <c r="J134" s="41" t="str">
        <f t="shared" si="11"/>
        <v/>
      </c>
      <c r="K134" s="41" t="str">
        <f t="shared" si="12"/>
        <v/>
      </c>
      <c r="L134" s="41" t="str">
        <f t="shared" si="13"/>
        <v/>
      </c>
      <c r="M134" s="47">
        <f t="shared" si="14"/>
        <v>0</v>
      </c>
      <c r="N134" s="18"/>
      <c r="O134" s="22" t="str">
        <f>IF(SUMPRODUCT(N(CONCATENATE($D$14:$D134,$E$14:$E134)=$D134&amp;$E134))&gt;1,"",SUMPRODUCT((CONCATENATE($D$14:$D$168,$E$14:$E$168)=$D134&amp;$E134)*(F$14:F$168))+(ROW()/10^5))</f>
        <v/>
      </c>
      <c r="P134" s="23" t="str">
        <f>IF(SUMPRODUCT(N(CONCATENATE($D$14:$D134,$E$14:$E134)=$D134&amp;$E134))&gt;1,"",SUMPRODUCT((CONCATENATE($D$14:$D$168,$E$14:$E$168)=$D134&amp;$E134)*(G$14:G$168))+(ROW()/10^5))</f>
        <v/>
      </c>
      <c r="Q134" s="18"/>
    </row>
    <row r="135" spans="1:17" x14ac:dyDescent="0.25">
      <c r="A135" s="11"/>
      <c r="B135" s="43" t="str">
        <f t="shared" si="10"/>
        <v/>
      </c>
      <c r="C135" s="11"/>
      <c r="D135" s="12"/>
      <c r="E135" s="12"/>
      <c r="F135" s="13"/>
      <c r="G135" s="13"/>
      <c r="H135" s="13"/>
      <c r="I135" s="14"/>
      <c r="J135" s="41" t="str">
        <f t="shared" si="11"/>
        <v/>
      </c>
      <c r="K135" s="41" t="str">
        <f t="shared" si="12"/>
        <v/>
      </c>
      <c r="L135" s="41" t="str">
        <f t="shared" si="13"/>
        <v/>
      </c>
      <c r="M135" s="47">
        <f t="shared" si="14"/>
        <v>0</v>
      </c>
      <c r="N135" s="18"/>
      <c r="O135" s="22" t="str">
        <f>IF(SUMPRODUCT(N(CONCATENATE($D$14:$D135,$E$14:$E135)=$D135&amp;$E135))&gt;1,"",SUMPRODUCT((CONCATENATE($D$14:$D$168,$E$14:$E$168)=$D135&amp;$E135)*(F$14:F$168))+(ROW()/10^5))</f>
        <v/>
      </c>
      <c r="P135" s="23" t="str">
        <f>IF(SUMPRODUCT(N(CONCATENATE($D$14:$D135,$E$14:$E135)=$D135&amp;$E135))&gt;1,"",SUMPRODUCT((CONCATENATE($D$14:$D$168,$E$14:$E$168)=$D135&amp;$E135)*(G$14:G$168))+(ROW()/10^5))</f>
        <v/>
      </c>
      <c r="Q135" s="18"/>
    </row>
    <row r="136" spans="1:17" x14ac:dyDescent="0.25">
      <c r="A136" s="11"/>
      <c r="B136" s="43" t="str">
        <f t="shared" si="10"/>
        <v/>
      </c>
      <c r="C136" s="11"/>
      <c r="D136" s="12"/>
      <c r="E136" s="12"/>
      <c r="F136" s="13"/>
      <c r="G136" s="13"/>
      <c r="H136" s="13"/>
      <c r="I136" s="14"/>
      <c r="J136" s="41" t="str">
        <f t="shared" si="11"/>
        <v/>
      </c>
      <c r="K136" s="41" t="str">
        <f t="shared" si="12"/>
        <v/>
      </c>
      <c r="L136" s="41" t="str">
        <f t="shared" si="13"/>
        <v/>
      </c>
      <c r="M136" s="47">
        <f t="shared" si="14"/>
        <v>0</v>
      </c>
      <c r="N136" s="18"/>
      <c r="O136" s="22" t="str">
        <f>IF(SUMPRODUCT(N(CONCATENATE($D$14:$D136,$E$14:$E136)=$D136&amp;$E136))&gt;1,"",SUMPRODUCT((CONCATENATE($D$14:$D$168,$E$14:$E$168)=$D136&amp;$E136)*(F$14:F$168))+(ROW()/10^5))</f>
        <v/>
      </c>
      <c r="P136" s="23" t="str">
        <f>IF(SUMPRODUCT(N(CONCATENATE($D$14:$D136,$E$14:$E136)=$D136&amp;$E136))&gt;1,"",SUMPRODUCT((CONCATENATE($D$14:$D$168,$E$14:$E$168)=$D136&amp;$E136)*(G$14:G$168))+(ROW()/10^5))</f>
        <v/>
      </c>
      <c r="Q136" s="18"/>
    </row>
    <row r="137" spans="1:17" x14ac:dyDescent="0.25">
      <c r="A137" s="11"/>
      <c r="B137" s="43" t="str">
        <f t="shared" si="10"/>
        <v/>
      </c>
      <c r="C137" s="11"/>
      <c r="D137" s="12"/>
      <c r="E137" s="12"/>
      <c r="F137" s="13"/>
      <c r="G137" s="13"/>
      <c r="H137" s="13"/>
      <c r="I137" s="14"/>
      <c r="J137" s="41" t="str">
        <f t="shared" si="11"/>
        <v/>
      </c>
      <c r="K137" s="41" t="str">
        <f t="shared" si="12"/>
        <v/>
      </c>
      <c r="L137" s="41" t="str">
        <f t="shared" si="13"/>
        <v/>
      </c>
      <c r="M137" s="47">
        <f t="shared" si="14"/>
        <v>0</v>
      </c>
      <c r="N137" s="18"/>
      <c r="O137" s="22" t="str">
        <f>IF(SUMPRODUCT(N(CONCATENATE($D$14:$D137,$E$14:$E137)=$D137&amp;$E137))&gt;1,"",SUMPRODUCT((CONCATENATE($D$14:$D$168,$E$14:$E$168)=$D137&amp;$E137)*(F$14:F$168))+(ROW()/10^5))</f>
        <v/>
      </c>
      <c r="P137" s="23" t="str">
        <f>IF(SUMPRODUCT(N(CONCATENATE($D$14:$D137,$E$14:$E137)=$D137&amp;$E137))&gt;1,"",SUMPRODUCT((CONCATENATE($D$14:$D$168,$E$14:$E$168)=$D137&amp;$E137)*(G$14:G$168))+(ROW()/10^5))</f>
        <v/>
      </c>
      <c r="Q137" s="18"/>
    </row>
    <row r="138" spans="1:17" x14ac:dyDescent="0.25">
      <c r="A138" s="11"/>
      <c r="B138" s="43" t="str">
        <f t="shared" si="10"/>
        <v/>
      </c>
      <c r="C138" s="11"/>
      <c r="D138" s="12"/>
      <c r="E138" s="12"/>
      <c r="F138" s="13"/>
      <c r="G138" s="13"/>
      <c r="H138" s="13"/>
      <c r="I138" s="14"/>
      <c r="J138" s="41" t="str">
        <f t="shared" si="11"/>
        <v/>
      </c>
      <c r="K138" s="41" t="str">
        <f t="shared" si="12"/>
        <v/>
      </c>
      <c r="L138" s="41" t="str">
        <f t="shared" si="13"/>
        <v/>
      </c>
      <c r="M138" s="47">
        <f t="shared" si="14"/>
        <v>0</v>
      </c>
      <c r="N138" s="18"/>
      <c r="O138" s="22" t="str">
        <f>IF(SUMPRODUCT(N(CONCATENATE($D$14:$D138,$E$14:$E138)=$D138&amp;$E138))&gt;1,"",SUMPRODUCT((CONCATENATE($D$14:$D$168,$E$14:$E$168)=$D138&amp;$E138)*(F$14:F$168))+(ROW()/10^5))</f>
        <v/>
      </c>
      <c r="P138" s="23" t="str">
        <f>IF(SUMPRODUCT(N(CONCATENATE($D$14:$D138,$E$14:$E138)=$D138&amp;$E138))&gt;1,"",SUMPRODUCT((CONCATENATE($D$14:$D$168,$E$14:$E$168)=$D138&amp;$E138)*(G$14:G$168))+(ROW()/10^5))</f>
        <v/>
      </c>
      <c r="Q138" s="18"/>
    </row>
    <row r="139" spans="1:17" x14ac:dyDescent="0.25">
      <c r="A139" s="11"/>
      <c r="B139" s="43" t="str">
        <f t="shared" si="10"/>
        <v/>
      </c>
      <c r="C139" s="11"/>
      <c r="D139" s="12"/>
      <c r="E139" s="12"/>
      <c r="F139" s="13"/>
      <c r="G139" s="13"/>
      <c r="H139" s="13"/>
      <c r="I139" s="14"/>
      <c r="J139" s="41" t="str">
        <f t="shared" si="11"/>
        <v/>
      </c>
      <c r="K139" s="41" t="str">
        <f t="shared" si="12"/>
        <v/>
      </c>
      <c r="L139" s="41" t="str">
        <f t="shared" si="13"/>
        <v/>
      </c>
      <c r="M139" s="47">
        <f t="shared" si="14"/>
        <v>0</v>
      </c>
      <c r="N139" s="18"/>
      <c r="O139" s="22" t="str">
        <f>IF(SUMPRODUCT(N(CONCATENATE($D$14:$D139,$E$14:$E139)=$D139&amp;$E139))&gt;1,"",SUMPRODUCT((CONCATENATE($D$14:$D$168,$E$14:$E$168)=$D139&amp;$E139)*(F$14:F$168))+(ROW()/10^5))</f>
        <v/>
      </c>
      <c r="P139" s="23" t="str">
        <f>IF(SUMPRODUCT(N(CONCATENATE($D$14:$D139,$E$14:$E139)=$D139&amp;$E139))&gt;1,"",SUMPRODUCT((CONCATENATE($D$14:$D$168,$E$14:$E$168)=$D139&amp;$E139)*(G$14:G$168))+(ROW()/10^5))</f>
        <v/>
      </c>
      <c r="Q139" s="18"/>
    </row>
    <row r="140" spans="1:17" x14ac:dyDescent="0.25">
      <c r="A140" s="11"/>
      <c r="B140" s="43" t="str">
        <f t="shared" si="10"/>
        <v/>
      </c>
      <c r="C140" s="11"/>
      <c r="D140" s="12"/>
      <c r="E140" s="12"/>
      <c r="F140" s="13"/>
      <c r="G140" s="13"/>
      <c r="H140" s="13"/>
      <c r="I140" s="14"/>
      <c r="J140" s="41" t="str">
        <f t="shared" si="11"/>
        <v/>
      </c>
      <c r="K140" s="41" t="str">
        <f t="shared" si="12"/>
        <v/>
      </c>
      <c r="L140" s="41" t="str">
        <f t="shared" si="13"/>
        <v/>
      </c>
      <c r="M140" s="47">
        <f t="shared" si="14"/>
        <v>0</v>
      </c>
      <c r="N140" s="18"/>
      <c r="O140" s="22" t="str">
        <f>IF(SUMPRODUCT(N(CONCATENATE($D$14:$D140,$E$14:$E140)=$D140&amp;$E140))&gt;1,"",SUMPRODUCT((CONCATENATE($D$14:$D$168,$E$14:$E$168)=$D140&amp;$E140)*(F$14:F$168))+(ROW()/10^5))</f>
        <v/>
      </c>
      <c r="P140" s="23" t="str">
        <f>IF(SUMPRODUCT(N(CONCATENATE($D$14:$D140,$E$14:$E140)=$D140&amp;$E140))&gt;1,"",SUMPRODUCT((CONCATENATE($D$14:$D$168,$E$14:$E$168)=$D140&amp;$E140)*(G$14:G$168))+(ROW()/10^5))</f>
        <v/>
      </c>
      <c r="Q140" s="18"/>
    </row>
    <row r="141" spans="1:17" x14ac:dyDescent="0.25">
      <c r="A141" s="11"/>
      <c r="B141" s="43" t="str">
        <f t="shared" si="10"/>
        <v/>
      </c>
      <c r="C141" s="11"/>
      <c r="D141" s="12"/>
      <c r="E141" s="12"/>
      <c r="F141" s="13"/>
      <c r="G141" s="13"/>
      <c r="H141" s="13"/>
      <c r="I141" s="14"/>
      <c r="J141" s="41" t="str">
        <f t="shared" si="11"/>
        <v/>
      </c>
      <c r="K141" s="41" t="str">
        <f t="shared" si="12"/>
        <v/>
      </c>
      <c r="L141" s="41" t="str">
        <f t="shared" si="13"/>
        <v/>
      </c>
      <c r="M141" s="47">
        <f t="shared" si="14"/>
        <v>0</v>
      </c>
      <c r="N141" s="18"/>
      <c r="O141" s="22" t="str">
        <f>IF(SUMPRODUCT(N(CONCATENATE($D$14:$D141,$E$14:$E141)=$D141&amp;$E141))&gt;1,"",SUMPRODUCT((CONCATENATE($D$14:$D$168,$E$14:$E$168)=$D141&amp;$E141)*(F$14:F$168))+(ROW()/10^5))</f>
        <v/>
      </c>
      <c r="P141" s="23" t="str">
        <f>IF(SUMPRODUCT(N(CONCATENATE($D$14:$D141,$E$14:$E141)=$D141&amp;$E141))&gt;1,"",SUMPRODUCT((CONCATENATE($D$14:$D$168,$E$14:$E$168)=$D141&amp;$E141)*(G$14:G$168))+(ROW()/10^5))</f>
        <v/>
      </c>
      <c r="Q141" s="18"/>
    </row>
    <row r="142" spans="1:17" x14ac:dyDescent="0.25">
      <c r="A142" s="11"/>
      <c r="B142" s="43" t="str">
        <f t="shared" si="10"/>
        <v/>
      </c>
      <c r="C142" s="11"/>
      <c r="D142" s="12"/>
      <c r="E142" s="12"/>
      <c r="F142" s="13"/>
      <c r="G142" s="13"/>
      <c r="H142" s="13"/>
      <c r="I142" s="14"/>
      <c r="J142" s="41" t="str">
        <f t="shared" si="11"/>
        <v/>
      </c>
      <c r="K142" s="41" t="str">
        <f t="shared" si="12"/>
        <v/>
      </c>
      <c r="L142" s="41" t="str">
        <f t="shared" si="13"/>
        <v/>
      </c>
      <c r="M142" s="47">
        <f t="shared" si="14"/>
        <v>0</v>
      </c>
      <c r="N142" s="18"/>
      <c r="O142" s="22" t="str">
        <f>IF(SUMPRODUCT(N(CONCATENATE($D$14:$D142,$E$14:$E142)=$D142&amp;$E142))&gt;1,"",SUMPRODUCT((CONCATENATE($D$14:$D$168,$E$14:$E$168)=$D142&amp;$E142)*(F$14:F$168))+(ROW()/10^5))</f>
        <v/>
      </c>
      <c r="P142" s="23" t="str">
        <f>IF(SUMPRODUCT(N(CONCATENATE($D$14:$D142,$E$14:$E142)=$D142&amp;$E142))&gt;1,"",SUMPRODUCT((CONCATENATE($D$14:$D$168,$E$14:$E$168)=$D142&amp;$E142)*(G$14:G$168))+(ROW()/10^5))</f>
        <v/>
      </c>
      <c r="Q142" s="18"/>
    </row>
    <row r="143" spans="1:17" x14ac:dyDescent="0.25">
      <c r="A143" s="11"/>
      <c r="B143" s="43" t="str">
        <f t="shared" ref="B143:B168" si="15">IF(A143="","",M143)</f>
        <v/>
      </c>
      <c r="C143" s="11"/>
      <c r="D143" s="12"/>
      <c r="E143" s="12"/>
      <c r="F143" s="13"/>
      <c r="G143" s="13"/>
      <c r="H143" s="13"/>
      <c r="I143" s="14"/>
      <c r="J143" s="41" t="str">
        <f t="shared" ref="J143:J168" si="16">IF(F143="","",(IF(F143&gt;20,2,1)))</f>
        <v/>
      </c>
      <c r="K143" s="41" t="str">
        <f t="shared" ref="K143:K168" si="17">IF(G143="","",(IF(G143&gt;20,2,1)))</f>
        <v/>
      </c>
      <c r="L143" s="41" t="str">
        <f t="shared" ref="L143:L168" si="18">IF(H143="","",1)</f>
        <v/>
      </c>
      <c r="M143" s="47">
        <f t="shared" ref="M143:M168" si="19">SUM(J143:L143)</f>
        <v>0</v>
      </c>
      <c r="N143" s="18"/>
      <c r="O143" s="22" t="str">
        <f>IF(SUMPRODUCT(N(CONCATENATE($D$14:$D143,$E$14:$E143)=$D143&amp;$E143))&gt;1,"",SUMPRODUCT((CONCATENATE($D$14:$D$168,$E$14:$E$168)=$D143&amp;$E143)*(F$14:F$168))+(ROW()/10^5))</f>
        <v/>
      </c>
      <c r="P143" s="23" t="str">
        <f>IF(SUMPRODUCT(N(CONCATENATE($D$14:$D143,$E$14:$E143)=$D143&amp;$E143))&gt;1,"",SUMPRODUCT((CONCATENATE($D$14:$D$168,$E$14:$E$168)=$D143&amp;$E143)*(G$14:G$168))+(ROW()/10^5))</f>
        <v/>
      </c>
      <c r="Q143" s="18"/>
    </row>
    <row r="144" spans="1:17" x14ac:dyDescent="0.25">
      <c r="A144" s="11"/>
      <c r="B144" s="43" t="str">
        <f t="shared" si="15"/>
        <v/>
      </c>
      <c r="C144" s="11"/>
      <c r="D144" s="12"/>
      <c r="E144" s="12"/>
      <c r="F144" s="13"/>
      <c r="G144" s="13"/>
      <c r="H144" s="13"/>
      <c r="I144" s="14"/>
      <c r="J144" s="41" t="str">
        <f t="shared" si="16"/>
        <v/>
      </c>
      <c r="K144" s="41" t="str">
        <f t="shared" si="17"/>
        <v/>
      </c>
      <c r="L144" s="41" t="str">
        <f t="shared" si="18"/>
        <v/>
      </c>
      <c r="M144" s="47">
        <f t="shared" si="19"/>
        <v>0</v>
      </c>
      <c r="N144" s="18"/>
      <c r="O144" s="22" t="str">
        <f>IF(SUMPRODUCT(N(CONCATENATE($D$14:$D144,$E$14:$E144)=$D144&amp;$E144))&gt;1,"",SUMPRODUCT((CONCATENATE($D$14:$D$168,$E$14:$E$168)=$D144&amp;$E144)*(F$14:F$168))+(ROW()/10^5))</f>
        <v/>
      </c>
      <c r="P144" s="23" t="str">
        <f>IF(SUMPRODUCT(N(CONCATENATE($D$14:$D144,$E$14:$E144)=$D144&amp;$E144))&gt;1,"",SUMPRODUCT((CONCATENATE($D$14:$D$168,$E$14:$E$168)=$D144&amp;$E144)*(G$14:G$168))+(ROW()/10^5))</f>
        <v/>
      </c>
      <c r="Q144" s="18"/>
    </row>
    <row r="145" spans="1:17" x14ac:dyDescent="0.25">
      <c r="A145" s="11"/>
      <c r="B145" s="43" t="str">
        <f t="shared" si="15"/>
        <v/>
      </c>
      <c r="C145" s="11"/>
      <c r="D145" s="12"/>
      <c r="E145" s="12"/>
      <c r="F145" s="13"/>
      <c r="G145" s="13"/>
      <c r="H145" s="13"/>
      <c r="I145" s="14"/>
      <c r="J145" s="41" t="str">
        <f t="shared" si="16"/>
        <v/>
      </c>
      <c r="K145" s="41" t="str">
        <f t="shared" si="17"/>
        <v/>
      </c>
      <c r="L145" s="41" t="str">
        <f t="shared" si="18"/>
        <v/>
      </c>
      <c r="M145" s="47">
        <f t="shared" si="19"/>
        <v>0</v>
      </c>
      <c r="N145" s="18"/>
      <c r="O145" s="22" t="str">
        <f>IF(SUMPRODUCT(N(CONCATENATE($D$14:$D145,$E$14:$E145)=$D145&amp;$E145))&gt;1,"",SUMPRODUCT((CONCATENATE($D$14:$D$168,$E$14:$E$168)=$D145&amp;$E145)*(F$14:F$168))+(ROW()/10^5))</f>
        <v/>
      </c>
      <c r="P145" s="23" t="str">
        <f>IF(SUMPRODUCT(N(CONCATENATE($D$14:$D145,$E$14:$E145)=$D145&amp;$E145))&gt;1,"",SUMPRODUCT((CONCATENATE($D$14:$D$168,$E$14:$E$168)=$D145&amp;$E145)*(G$14:G$168))+(ROW()/10^5))</f>
        <v/>
      </c>
      <c r="Q145" s="18"/>
    </row>
    <row r="146" spans="1:17" x14ac:dyDescent="0.25">
      <c r="A146" s="11"/>
      <c r="B146" s="43" t="str">
        <f t="shared" si="15"/>
        <v/>
      </c>
      <c r="C146" s="11"/>
      <c r="D146" s="12"/>
      <c r="E146" s="12"/>
      <c r="F146" s="13"/>
      <c r="G146" s="13"/>
      <c r="H146" s="13"/>
      <c r="I146" s="14"/>
      <c r="J146" s="41" t="str">
        <f t="shared" si="16"/>
        <v/>
      </c>
      <c r="K146" s="41" t="str">
        <f t="shared" si="17"/>
        <v/>
      </c>
      <c r="L146" s="41" t="str">
        <f t="shared" si="18"/>
        <v/>
      </c>
      <c r="M146" s="47">
        <f t="shared" si="19"/>
        <v>0</v>
      </c>
      <c r="N146" s="18"/>
      <c r="O146" s="22" t="str">
        <f>IF(SUMPRODUCT(N(CONCATENATE($D$14:$D146,$E$14:$E146)=$D146&amp;$E146))&gt;1,"",SUMPRODUCT((CONCATENATE($D$14:$D$168,$E$14:$E$168)=$D146&amp;$E146)*(F$14:F$168))+(ROW()/10^5))</f>
        <v/>
      </c>
      <c r="P146" s="23" t="str">
        <f>IF(SUMPRODUCT(N(CONCATENATE($D$14:$D146,$E$14:$E146)=$D146&amp;$E146))&gt;1,"",SUMPRODUCT((CONCATENATE($D$14:$D$168,$E$14:$E$168)=$D146&amp;$E146)*(G$14:G$168))+(ROW()/10^5))</f>
        <v/>
      </c>
      <c r="Q146" s="18"/>
    </row>
    <row r="147" spans="1:17" x14ac:dyDescent="0.25">
      <c r="A147" s="11"/>
      <c r="B147" s="43" t="str">
        <f t="shared" si="15"/>
        <v/>
      </c>
      <c r="C147" s="11"/>
      <c r="D147" s="12"/>
      <c r="E147" s="12"/>
      <c r="F147" s="13"/>
      <c r="G147" s="13"/>
      <c r="H147" s="13"/>
      <c r="I147" s="14"/>
      <c r="J147" s="41" t="str">
        <f t="shared" si="16"/>
        <v/>
      </c>
      <c r="K147" s="41" t="str">
        <f t="shared" si="17"/>
        <v/>
      </c>
      <c r="L147" s="41" t="str">
        <f t="shared" si="18"/>
        <v/>
      </c>
      <c r="M147" s="47">
        <f t="shared" si="19"/>
        <v>0</v>
      </c>
      <c r="N147" s="18"/>
      <c r="O147" s="22" t="str">
        <f>IF(SUMPRODUCT(N(CONCATENATE($D$14:$D147,$E$14:$E147)=$D147&amp;$E147))&gt;1,"",SUMPRODUCT((CONCATENATE($D$14:$D$168,$E$14:$E$168)=$D147&amp;$E147)*(F$14:F$168))+(ROW()/10^5))</f>
        <v/>
      </c>
      <c r="P147" s="23" t="str">
        <f>IF(SUMPRODUCT(N(CONCATENATE($D$14:$D147,$E$14:$E147)=$D147&amp;$E147))&gt;1,"",SUMPRODUCT((CONCATENATE($D$14:$D$168,$E$14:$E$168)=$D147&amp;$E147)*(G$14:G$168))+(ROW()/10^5))</f>
        <v/>
      </c>
      <c r="Q147" s="18"/>
    </row>
    <row r="148" spans="1:17" x14ac:dyDescent="0.25">
      <c r="A148" s="11"/>
      <c r="B148" s="43" t="str">
        <f t="shared" si="15"/>
        <v/>
      </c>
      <c r="C148" s="11"/>
      <c r="D148" s="12"/>
      <c r="E148" s="12"/>
      <c r="F148" s="13"/>
      <c r="G148" s="13"/>
      <c r="H148" s="13"/>
      <c r="I148" s="14"/>
      <c r="J148" s="41" t="str">
        <f t="shared" si="16"/>
        <v/>
      </c>
      <c r="K148" s="41" t="str">
        <f t="shared" si="17"/>
        <v/>
      </c>
      <c r="L148" s="41" t="str">
        <f t="shared" si="18"/>
        <v/>
      </c>
      <c r="M148" s="47">
        <f t="shared" si="19"/>
        <v>0</v>
      </c>
      <c r="N148" s="18"/>
      <c r="O148" s="22" t="str">
        <f>IF(SUMPRODUCT(N(CONCATENATE($D$14:$D148,$E$14:$E148)=$D148&amp;$E148))&gt;1,"",SUMPRODUCT((CONCATENATE($D$14:$D$168,$E$14:$E$168)=$D148&amp;$E148)*(F$14:F$168))+(ROW()/10^5))</f>
        <v/>
      </c>
      <c r="P148" s="23" t="str">
        <f>IF(SUMPRODUCT(N(CONCATENATE($D$14:$D148,$E$14:$E148)=$D148&amp;$E148))&gt;1,"",SUMPRODUCT((CONCATENATE($D$14:$D$168,$E$14:$E$168)=$D148&amp;$E148)*(G$14:G$168))+(ROW()/10^5))</f>
        <v/>
      </c>
      <c r="Q148" s="18"/>
    </row>
    <row r="149" spans="1:17" x14ac:dyDescent="0.25">
      <c r="A149" s="11"/>
      <c r="B149" s="43" t="str">
        <f t="shared" si="15"/>
        <v/>
      </c>
      <c r="C149" s="11"/>
      <c r="D149" s="12"/>
      <c r="E149" s="12"/>
      <c r="F149" s="13"/>
      <c r="G149" s="13"/>
      <c r="H149" s="13"/>
      <c r="I149" s="14"/>
      <c r="J149" s="41" t="str">
        <f t="shared" si="16"/>
        <v/>
      </c>
      <c r="K149" s="41" t="str">
        <f t="shared" si="17"/>
        <v/>
      </c>
      <c r="L149" s="41" t="str">
        <f t="shared" si="18"/>
        <v/>
      </c>
      <c r="M149" s="47">
        <f t="shared" si="19"/>
        <v>0</v>
      </c>
      <c r="N149" s="18"/>
      <c r="O149" s="22" t="str">
        <f>IF(SUMPRODUCT(N(CONCATENATE($D$14:$D149,$E$14:$E149)=$D149&amp;$E149))&gt;1,"",SUMPRODUCT((CONCATENATE($D$14:$D$168,$E$14:$E$168)=$D149&amp;$E149)*(F$14:F$168))+(ROW()/10^5))</f>
        <v/>
      </c>
      <c r="P149" s="23" t="str">
        <f>IF(SUMPRODUCT(N(CONCATENATE($D$14:$D149,$E$14:$E149)=$D149&amp;$E149))&gt;1,"",SUMPRODUCT((CONCATENATE($D$14:$D$168,$E$14:$E$168)=$D149&amp;$E149)*(G$14:G$168))+(ROW()/10^5))</f>
        <v/>
      </c>
      <c r="Q149" s="18"/>
    </row>
    <row r="150" spans="1:17" x14ac:dyDescent="0.25">
      <c r="A150" s="11"/>
      <c r="B150" s="43" t="str">
        <f t="shared" si="15"/>
        <v/>
      </c>
      <c r="C150" s="11"/>
      <c r="D150" s="12"/>
      <c r="E150" s="12"/>
      <c r="F150" s="13"/>
      <c r="G150" s="13"/>
      <c r="H150" s="13"/>
      <c r="I150" s="14"/>
      <c r="J150" s="41" t="str">
        <f t="shared" si="16"/>
        <v/>
      </c>
      <c r="K150" s="41" t="str">
        <f t="shared" si="17"/>
        <v/>
      </c>
      <c r="L150" s="41" t="str">
        <f t="shared" si="18"/>
        <v/>
      </c>
      <c r="M150" s="47">
        <f t="shared" si="19"/>
        <v>0</v>
      </c>
      <c r="N150" s="18"/>
      <c r="O150" s="22" t="str">
        <f>IF(SUMPRODUCT(N(CONCATENATE($D$14:$D150,$E$14:$E150)=$D150&amp;$E150))&gt;1,"",SUMPRODUCT((CONCATENATE($D$14:$D$168,$E$14:$E$168)=$D150&amp;$E150)*(F$14:F$168))+(ROW()/10^5))</f>
        <v/>
      </c>
      <c r="P150" s="23" t="str">
        <f>IF(SUMPRODUCT(N(CONCATENATE($D$14:$D150,$E$14:$E150)=$D150&amp;$E150))&gt;1,"",SUMPRODUCT((CONCATENATE($D$14:$D$168,$E$14:$E$168)=$D150&amp;$E150)*(G$14:G$168))+(ROW()/10^5))</f>
        <v/>
      </c>
      <c r="Q150" s="18"/>
    </row>
    <row r="151" spans="1:17" x14ac:dyDescent="0.25">
      <c r="A151" s="11"/>
      <c r="B151" s="43" t="str">
        <f t="shared" si="15"/>
        <v/>
      </c>
      <c r="C151" s="11"/>
      <c r="D151" s="12"/>
      <c r="E151" s="12"/>
      <c r="F151" s="13"/>
      <c r="G151" s="13"/>
      <c r="H151" s="13"/>
      <c r="I151" s="14"/>
      <c r="J151" s="41" t="str">
        <f t="shared" si="16"/>
        <v/>
      </c>
      <c r="K151" s="41" t="str">
        <f t="shared" si="17"/>
        <v/>
      </c>
      <c r="L151" s="41" t="str">
        <f t="shared" si="18"/>
        <v/>
      </c>
      <c r="M151" s="47">
        <f t="shared" si="19"/>
        <v>0</v>
      </c>
      <c r="N151" s="18"/>
      <c r="O151" s="22" t="str">
        <f>IF(SUMPRODUCT(N(CONCATENATE($D$14:$D151,$E$14:$E151)=$D151&amp;$E151))&gt;1,"",SUMPRODUCT((CONCATENATE($D$14:$D$168,$E$14:$E$168)=$D151&amp;$E151)*(F$14:F$168))+(ROW()/10^5))</f>
        <v/>
      </c>
      <c r="P151" s="23" t="str">
        <f>IF(SUMPRODUCT(N(CONCATENATE($D$14:$D151,$E$14:$E151)=$D151&amp;$E151))&gt;1,"",SUMPRODUCT((CONCATENATE($D$14:$D$168,$E$14:$E$168)=$D151&amp;$E151)*(G$14:G$168))+(ROW()/10^5))</f>
        <v/>
      </c>
      <c r="Q151" s="18"/>
    </row>
    <row r="152" spans="1:17" x14ac:dyDescent="0.25">
      <c r="A152" s="11"/>
      <c r="B152" s="43" t="str">
        <f t="shared" si="15"/>
        <v/>
      </c>
      <c r="C152" s="11"/>
      <c r="D152" s="12"/>
      <c r="E152" s="12"/>
      <c r="F152" s="13"/>
      <c r="G152" s="13"/>
      <c r="H152" s="13"/>
      <c r="I152" s="14"/>
      <c r="J152" s="41" t="str">
        <f t="shared" si="16"/>
        <v/>
      </c>
      <c r="K152" s="41" t="str">
        <f t="shared" si="17"/>
        <v/>
      </c>
      <c r="L152" s="41" t="str">
        <f t="shared" si="18"/>
        <v/>
      </c>
      <c r="M152" s="47">
        <f t="shared" si="19"/>
        <v>0</v>
      </c>
      <c r="N152" s="18"/>
      <c r="O152" s="22" t="str">
        <f>IF(SUMPRODUCT(N(CONCATENATE($D$14:$D152,$E$14:$E152)=$D152&amp;$E152))&gt;1,"",SUMPRODUCT((CONCATENATE($D$14:$D$168,$E$14:$E$168)=$D152&amp;$E152)*(F$14:F$168))+(ROW()/10^5))</f>
        <v/>
      </c>
      <c r="P152" s="23" t="str">
        <f>IF(SUMPRODUCT(N(CONCATENATE($D$14:$D152,$E$14:$E152)=$D152&amp;$E152))&gt;1,"",SUMPRODUCT((CONCATENATE($D$14:$D$168,$E$14:$E$168)=$D152&amp;$E152)*(G$14:G$168))+(ROW()/10^5))</f>
        <v/>
      </c>
      <c r="Q152" s="18"/>
    </row>
    <row r="153" spans="1:17" x14ac:dyDescent="0.25">
      <c r="A153" s="11"/>
      <c r="B153" s="43" t="str">
        <f t="shared" si="15"/>
        <v/>
      </c>
      <c r="C153" s="11"/>
      <c r="D153" s="12"/>
      <c r="E153" s="12"/>
      <c r="F153" s="13"/>
      <c r="G153" s="13"/>
      <c r="H153" s="13"/>
      <c r="I153" s="14"/>
      <c r="J153" s="41" t="str">
        <f t="shared" si="16"/>
        <v/>
      </c>
      <c r="K153" s="41" t="str">
        <f t="shared" si="17"/>
        <v/>
      </c>
      <c r="L153" s="41" t="str">
        <f t="shared" si="18"/>
        <v/>
      </c>
      <c r="M153" s="47">
        <f t="shared" si="19"/>
        <v>0</v>
      </c>
      <c r="N153" s="18"/>
      <c r="O153" s="22" t="str">
        <f>IF(SUMPRODUCT(N(CONCATENATE($D$14:$D153,$E$14:$E153)=$D153&amp;$E153))&gt;1,"",SUMPRODUCT((CONCATENATE($D$14:$D$168,$E$14:$E$168)=$D153&amp;$E153)*(F$14:F$168))+(ROW()/10^5))</f>
        <v/>
      </c>
      <c r="P153" s="23" t="str">
        <f>IF(SUMPRODUCT(N(CONCATENATE($D$14:$D153,$E$14:$E153)=$D153&amp;$E153))&gt;1,"",SUMPRODUCT((CONCATENATE($D$14:$D$168,$E$14:$E$168)=$D153&amp;$E153)*(G$14:G$168))+(ROW()/10^5))</f>
        <v/>
      </c>
      <c r="Q153" s="18"/>
    </row>
    <row r="154" spans="1:17" x14ac:dyDescent="0.25">
      <c r="A154" s="11"/>
      <c r="B154" s="43" t="str">
        <f t="shared" si="15"/>
        <v/>
      </c>
      <c r="C154" s="11"/>
      <c r="D154" s="12"/>
      <c r="E154" s="12"/>
      <c r="F154" s="13"/>
      <c r="G154" s="13"/>
      <c r="H154" s="13"/>
      <c r="I154" s="14"/>
      <c r="J154" s="41" t="str">
        <f t="shared" si="16"/>
        <v/>
      </c>
      <c r="K154" s="41" t="str">
        <f t="shared" si="17"/>
        <v/>
      </c>
      <c r="L154" s="41" t="str">
        <f t="shared" si="18"/>
        <v/>
      </c>
      <c r="M154" s="47">
        <f t="shared" si="19"/>
        <v>0</v>
      </c>
      <c r="N154" s="18"/>
      <c r="O154" s="22" t="str">
        <f>IF(SUMPRODUCT(N(CONCATENATE($D$14:$D154,$E$14:$E154)=$D154&amp;$E154))&gt;1,"",SUMPRODUCT((CONCATENATE($D$14:$D$168,$E$14:$E$168)=$D154&amp;$E154)*(F$14:F$168))+(ROW()/10^5))</f>
        <v/>
      </c>
      <c r="P154" s="23" t="str">
        <f>IF(SUMPRODUCT(N(CONCATENATE($D$14:$D154,$E$14:$E154)=$D154&amp;$E154))&gt;1,"",SUMPRODUCT((CONCATENATE($D$14:$D$168,$E$14:$E$168)=$D154&amp;$E154)*(G$14:G$168))+(ROW()/10^5))</f>
        <v/>
      </c>
      <c r="Q154" s="18"/>
    </row>
    <row r="155" spans="1:17" x14ac:dyDescent="0.25">
      <c r="A155" s="11"/>
      <c r="B155" s="43" t="str">
        <f t="shared" si="15"/>
        <v/>
      </c>
      <c r="C155" s="11"/>
      <c r="D155" s="12"/>
      <c r="E155" s="12"/>
      <c r="F155" s="13"/>
      <c r="G155" s="13"/>
      <c r="H155" s="13"/>
      <c r="I155" s="14"/>
      <c r="J155" s="41" t="str">
        <f t="shared" si="16"/>
        <v/>
      </c>
      <c r="K155" s="41" t="str">
        <f t="shared" si="17"/>
        <v/>
      </c>
      <c r="L155" s="41" t="str">
        <f t="shared" si="18"/>
        <v/>
      </c>
      <c r="M155" s="47">
        <f t="shared" si="19"/>
        <v>0</v>
      </c>
      <c r="N155" s="18"/>
      <c r="O155" s="22" t="str">
        <f>IF(SUMPRODUCT(N(CONCATENATE($D$14:$D155,$E$14:$E155)=$D155&amp;$E155))&gt;1,"",SUMPRODUCT((CONCATENATE($D$14:$D$168,$E$14:$E$168)=$D155&amp;$E155)*(F$14:F$168))+(ROW()/10^5))</f>
        <v/>
      </c>
      <c r="P155" s="23" t="str">
        <f>IF(SUMPRODUCT(N(CONCATENATE($D$14:$D155,$E$14:$E155)=$D155&amp;$E155))&gt;1,"",SUMPRODUCT((CONCATENATE($D$14:$D$168,$E$14:$E$168)=$D155&amp;$E155)*(G$14:G$168))+(ROW()/10^5))</f>
        <v/>
      </c>
      <c r="Q155" s="18"/>
    </row>
    <row r="156" spans="1:17" x14ac:dyDescent="0.25">
      <c r="A156" s="11"/>
      <c r="B156" s="43" t="str">
        <f t="shared" si="15"/>
        <v/>
      </c>
      <c r="C156" s="11"/>
      <c r="D156" s="12"/>
      <c r="E156" s="12"/>
      <c r="F156" s="13"/>
      <c r="G156" s="13"/>
      <c r="H156" s="13"/>
      <c r="I156" s="14"/>
      <c r="J156" s="41" t="str">
        <f t="shared" si="16"/>
        <v/>
      </c>
      <c r="K156" s="41" t="str">
        <f t="shared" si="17"/>
        <v/>
      </c>
      <c r="L156" s="41" t="str">
        <f t="shared" si="18"/>
        <v/>
      </c>
      <c r="M156" s="47">
        <f t="shared" si="19"/>
        <v>0</v>
      </c>
      <c r="N156" s="18"/>
      <c r="O156" s="22" t="str">
        <f>IF(SUMPRODUCT(N(CONCATENATE($D$14:$D156,$E$14:$E156)=$D156&amp;$E156))&gt;1,"",SUMPRODUCT((CONCATENATE($D$14:$D$168,$E$14:$E$168)=$D156&amp;$E156)*(F$14:F$168))+(ROW()/10^5))</f>
        <v/>
      </c>
      <c r="P156" s="23" t="str">
        <f>IF(SUMPRODUCT(N(CONCATENATE($D$14:$D156,$E$14:$E156)=$D156&amp;$E156))&gt;1,"",SUMPRODUCT((CONCATENATE($D$14:$D$168,$E$14:$E$168)=$D156&amp;$E156)*(G$14:G$168))+(ROW()/10^5))</f>
        <v/>
      </c>
      <c r="Q156" s="18"/>
    </row>
    <row r="157" spans="1:17" x14ac:dyDescent="0.25">
      <c r="A157" s="11"/>
      <c r="B157" s="43" t="str">
        <f t="shared" si="15"/>
        <v/>
      </c>
      <c r="C157" s="11"/>
      <c r="D157" s="12"/>
      <c r="E157" s="12"/>
      <c r="F157" s="13"/>
      <c r="G157" s="13"/>
      <c r="H157" s="13"/>
      <c r="I157" s="14"/>
      <c r="J157" s="41" t="str">
        <f t="shared" si="16"/>
        <v/>
      </c>
      <c r="K157" s="41" t="str">
        <f t="shared" si="17"/>
        <v/>
      </c>
      <c r="L157" s="41" t="str">
        <f t="shared" si="18"/>
        <v/>
      </c>
      <c r="M157" s="47">
        <f t="shared" si="19"/>
        <v>0</v>
      </c>
      <c r="N157" s="18"/>
      <c r="O157" s="22" t="str">
        <f>IF(SUMPRODUCT(N(CONCATENATE($D$14:$D157,$E$14:$E157)=$D157&amp;$E157))&gt;1,"",SUMPRODUCT((CONCATENATE($D$14:$D$168,$E$14:$E$168)=$D157&amp;$E157)*(F$14:F$168))+(ROW()/10^5))</f>
        <v/>
      </c>
      <c r="P157" s="23" t="str">
        <f>IF(SUMPRODUCT(N(CONCATENATE($D$14:$D157,$E$14:$E157)=$D157&amp;$E157))&gt;1,"",SUMPRODUCT((CONCATENATE($D$14:$D$168,$E$14:$E$168)=$D157&amp;$E157)*(G$14:G$168))+(ROW()/10^5))</f>
        <v/>
      </c>
      <c r="Q157" s="18"/>
    </row>
    <row r="158" spans="1:17" x14ac:dyDescent="0.25">
      <c r="A158" s="11"/>
      <c r="B158" s="43" t="str">
        <f t="shared" si="15"/>
        <v/>
      </c>
      <c r="C158" s="11"/>
      <c r="D158" s="12"/>
      <c r="E158" s="12"/>
      <c r="F158" s="13"/>
      <c r="G158" s="13"/>
      <c r="H158" s="13"/>
      <c r="I158" s="14"/>
      <c r="J158" s="41" t="str">
        <f t="shared" si="16"/>
        <v/>
      </c>
      <c r="K158" s="41" t="str">
        <f t="shared" si="17"/>
        <v/>
      </c>
      <c r="L158" s="41" t="str">
        <f t="shared" si="18"/>
        <v/>
      </c>
      <c r="M158" s="47">
        <f t="shared" si="19"/>
        <v>0</v>
      </c>
      <c r="N158" s="18"/>
      <c r="O158" s="22" t="str">
        <f>IF(SUMPRODUCT(N(CONCATENATE($D$14:$D158,$E$14:$E158)=$D158&amp;$E158))&gt;1,"",SUMPRODUCT((CONCATENATE($D$14:$D$168,$E$14:$E$168)=$D158&amp;$E158)*(F$14:F$168))+(ROW()/10^5))</f>
        <v/>
      </c>
      <c r="P158" s="23" t="str">
        <f>IF(SUMPRODUCT(N(CONCATENATE($D$14:$D158,$E$14:$E158)=$D158&amp;$E158))&gt;1,"",SUMPRODUCT((CONCATENATE($D$14:$D$168,$E$14:$E$168)=$D158&amp;$E158)*(G$14:G$168))+(ROW()/10^5))</f>
        <v/>
      </c>
      <c r="Q158" s="18"/>
    </row>
    <row r="159" spans="1:17" x14ac:dyDescent="0.25">
      <c r="A159" s="11"/>
      <c r="B159" s="43" t="str">
        <f t="shared" si="15"/>
        <v/>
      </c>
      <c r="C159" s="11"/>
      <c r="D159" s="12"/>
      <c r="E159" s="12"/>
      <c r="F159" s="13"/>
      <c r="G159" s="13"/>
      <c r="H159" s="13"/>
      <c r="I159" s="14"/>
      <c r="J159" s="41" t="str">
        <f t="shared" si="16"/>
        <v/>
      </c>
      <c r="K159" s="41" t="str">
        <f t="shared" si="17"/>
        <v/>
      </c>
      <c r="L159" s="41" t="str">
        <f t="shared" si="18"/>
        <v/>
      </c>
      <c r="M159" s="47">
        <f t="shared" si="19"/>
        <v>0</v>
      </c>
      <c r="N159" s="18"/>
      <c r="O159" s="22" t="str">
        <f>IF(SUMPRODUCT(N(CONCATENATE($D$14:$D159,$E$14:$E159)=$D159&amp;$E159))&gt;1,"",SUMPRODUCT((CONCATENATE($D$14:$D$168,$E$14:$E$168)=$D159&amp;$E159)*(F$14:F$168))+(ROW()/10^5))</f>
        <v/>
      </c>
      <c r="P159" s="23" t="str">
        <f>IF(SUMPRODUCT(N(CONCATENATE($D$14:$D159,$E$14:$E159)=$D159&amp;$E159))&gt;1,"",SUMPRODUCT((CONCATENATE($D$14:$D$168,$E$14:$E$168)=$D159&amp;$E159)*(G$14:G$168))+(ROW()/10^5))</f>
        <v/>
      </c>
      <c r="Q159" s="18"/>
    </row>
    <row r="160" spans="1:17" x14ac:dyDescent="0.25">
      <c r="A160" s="11"/>
      <c r="B160" s="43" t="str">
        <f t="shared" si="15"/>
        <v/>
      </c>
      <c r="C160" s="11"/>
      <c r="D160" s="12"/>
      <c r="E160" s="12"/>
      <c r="F160" s="13"/>
      <c r="G160" s="13"/>
      <c r="H160" s="13"/>
      <c r="I160" s="14"/>
      <c r="J160" s="41" t="str">
        <f t="shared" si="16"/>
        <v/>
      </c>
      <c r="K160" s="41" t="str">
        <f t="shared" si="17"/>
        <v/>
      </c>
      <c r="L160" s="41" t="str">
        <f t="shared" si="18"/>
        <v/>
      </c>
      <c r="M160" s="47">
        <f t="shared" si="19"/>
        <v>0</v>
      </c>
      <c r="N160" s="18"/>
      <c r="O160" s="22" t="str">
        <f>IF(SUMPRODUCT(N(CONCATENATE($D$14:$D160,$E$14:$E160)=$D160&amp;$E160))&gt;1,"",SUMPRODUCT((CONCATENATE($D$14:$D$168,$E$14:$E$168)=$D160&amp;$E160)*(F$14:F$168))+(ROW()/10^5))</f>
        <v/>
      </c>
      <c r="P160" s="23" t="str">
        <f>IF(SUMPRODUCT(N(CONCATENATE($D$14:$D160,$E$14:$E160)=$D160&amp;$E160))&gt;1,"",SUMPRODUCT((CONCATENATE($D$14:$D$168,$E$14:$E$168)=$D160&amp;$E160)*(G$14:G$168))+(ROW()/10^5))</f>
        <v/>
      </c>
      <c r="Q160" s="18"/>
    </row>
    <row r="161" spans="1:17" x14ac:dyDescent="0.25">
      <c r="A161" s="11"/>
      <c r="B161" s="43" t="str">
        <f t="shared" si="15"/>
        <v/>
      </c>
      <c r="C161" s="11"/>
      <c r="D161" s="12"/>
      <c r="E161" s="12"/>
      <c r="F161" s="13"/>
      <c r="G161" s="13"/>
      <c r="H161" s="13"/>
      <c r="I161" s="14"/>
      <c r="J161" s="41" t="str">
        <f t="shared" si="16"/>
        <v/>
      </c>
      <c r="K161" s="41" t="str">
        <f t="shared" si="17"/>
        <v/>
      </c>
      <c r="L161" s="41" t="str">
        <f t="shared" si="18"/>
        <v/>
      </c>
      <c r="M161" s="47">
        <f t="shared" si="19"/>
        <v>0</v>
      </c>
      <c r="N161" s="18"/>
      <c r="O161" s="22" t="str">
        <f>IF(SUMPRODUCT(N(CONCATENATE($D$14:$D161,$E$14:$E161)=$D161&amp;$E161))&gt;1,"",SUMPRODUCT((CONCATENATE($D$14:$D$168,$E$14:$E$168)=$D161&amp;$E161)*(F$14:F$168))+(ROW()/10^5))</f>
        <v/>
      </c>
      <c r="P161" s="23" t="str">
        <f>IF(SUMPRODUCT(N(CONCATENATE($D$14:$D161,$E$14:$E161)=$D161&amp;$E161))&gt;1,"",SUMPRODUCT((CONCATENATE($D$14:$D$168,$E$14:$E$168)=$D161&amp;$E161)*(G$14:G$168))+(ROW()/10^5))</f>
        <v/>
      </c>
      <c r="Q161" s="18"/>
    </row>
    <row r="162" spans="1:17" x14ac:dyDescent="0.25">
      <c r="A162" s="11"/>
      <c r="B162" s="43" t="str">
        <f t="shared" si="15"/>
        <v/>
      </c>
      <c r="C162" s="11"/>
      <c r="D162" s="12"/>
      <c r="E162" s="12"/>
      <c r="F162" s="13"/>
      <c r="G162" s="13"/>
      <c r="H162" s="13"/>
      <c r="I162" s="14"/>
      <c r="J162" s="41" t="str">
        <f t="shared" si="16"/>
        <v/>
      </c>
      <c r="K162" s="41" t="str">
        <f t="shared" si="17"/>
        <v/>
      </c>
      <c r="L162" s="41" t="str">
        <f t="shared" si="18"/>
        <v/>
      </c>
      <c r="M162" s="47">
        <f t="shared" si="19"/>
        <v>0</v>
      </c>
      <c r="N162" s="18"/>
      <c r="O162" s="22" t="str">
        <f>IF(SUMPRODUCT(N(CONCATENATE($D$14:$D162,$E$14:$E162)=$D162&amp;$E162))&gt;1,"",SUMPRODUCT((CONCATENATE($D$14:$D$168,$E$14:$E$168)=$D162&amp;$E162)*(F$14:F$168))+(ROW()/10^5))</f>
        <v/>
      </c>
      <c r="P162" s="23" t="str">
        <f>IF(SUMPRODUCT(N(CONCATENATE($D$14:$D162,$E$14:$E162)=$D162&amp;$E162))&gt;1,"",SUMPRODUCT((CONCATENATE($D$14:$D$168,$E$14:$E$168)=$D162&amp;$E162)*(G$14:G$168))+(ROW()/10^5))</f>
        <v/>
      </c>
      <c r="Q162" s="18"/>
    </row>
    <row r="163" spans="1:17" x14ac:dyDescent="0.25">
      <c r="A163" s="11"/>
      <c r="B163" s="43" t="str">
        <f t="shared" si="15"/>
        <v/>
      </c>
      <c r="C163" s="11"/>
      <c r="D163" s="12"/>
      <c r="E163" s="12"/>
      <c r="F163" s="13"/>
      <c r="G163" s="13"/>
      <c r="H163" s="13"/>
      <c r="I163" s="14"/>
      <c r="J163" s="41" t="str">
        <f t="shared" si="16"/>
        <v/>
      </c>
      <c r="K163" s="41" t="str">
        <f t="shared" si="17"/>
        <v/>
      </c>
      <c r="L163" s="41" t="str">
        <f t="shared" si="18"/>
        <v/>
      </c>
      <c r="M163" s="47">
        <f t="shared" si="19"/>
        <v>0</v>
      </c>
      <c r="N163" s="18"/>
      <c r="O163" s="22" t="str">
        <f>IF(SUMPRODUCT(N(CONCATENATE($D$14:$D163,$E$14:$E163)=$D163&amp;$E163))&gt;1,"",SUMPRODUCT((CONCATENATE($D$14:$D$168,$E$14:$E$168)=$D163&amp;$E163)*(F$14:F$168))+(ROW()/10^5))</f>
        <v/>
      </c>
      <c r="P163" s="23" t="str">
        <f>IF(SUMPRODUCT(N(CONCATENATE($D$14:$D163,$E$14:$E163)=$D163&amp;$E163))&gt;1,"",SUMPRODUCT((CONCATENATE($D$14:$D$168,$E$14:$E$168)=$D163&amp;$E163)*(G$14:G$168))+(ROW()/10^5))</f>
        <v/>
      </c>
      <c r="Q163" s="18"/>
    </row>
    <row r="164" spans="1:17" x14ac:dyDescent="0.25">
      <c r="A164" s="11"/>
      <c r="B164" s="43" t="str">
        <f t="shared" si="15"/>
        <v/>
      </c>
      <c r="C164" s="11"/>
      <c r="D164" s="12"/>
      <c r="E164" s="12"/>
      <c r="F164" s="13"/>
      <c r="G164" s="13"/>
      <c r="H164" s="13"/>
      <c r="I164" s="14"/>
      <c r="J164" s="41" t="str">
        <f t="shared" si="16"/>
        <v/>
      </c>
      <c r="K164" s="41" t="str">
        <f t="shared" si="17"/>
        <v/>
      </c>
      <c r="L164" s="41" t="str">
        <f t="shared" si="18"/>
        <v/>
      </c>
      <c r="M164" s="47">
        <f t="shared" si="19"/>
        <v>0</v>
      </c>
      <c r="N164" s="18"/>
      <c r="O164" s="22" t="str">
        <f>IF(SUMPRODUCT(N(CONCATENATE($D$14:$D164,$E$14:$E164)=$D164&amp;$E164))&gt;1,"",SUMPRODUCT((CONCATENATE($D$14:$D$168,$E$14:$E$168)=$D164&amp;$E164)*(F$14:F$168))+(ROW()/10^5))</f>
        <v/>
      </c>
      <c r="P164" s="23" t="str">
        <f>IF(SUMPRODUCT(N(CONCATENATE($D$14:$D164,$E$14:$E164)=$D164&amp;$E164))&gt;1,"",SUMPRODUCT((CONCATENATE($D$14:$D$168,$E$14:$E$168)=$D164&amp;$E164)*(G$14:G$168))+(ROW()/10^5))</f>
        <v/>
      </c>
      <c r="Q164" s="18"/>
    </row>
    <row r="165" spans="1:17" x14ac:dyDescent="0.25">
      <c r="A165" s="11"/>
      <c r="B165" s="43" t="str">
        <f t="shared" si="15"/>
        <v/>
      </c>
      <c r="C165" s="11"/>
      <c r="D165" s="12"/>
      <c r="E165" s="12"/>
      <c r="F165" s="13"/>
      <c r="G165" s="13"/>
      <c r="H165" s="13"/>
      <c r="I165" s="14"/>
      <c r="J165" s="41" t="str">
        <f t="shared" si="16"/>
        <v/>
      </c>
      <c r="K165" s="41" t="str">
        <f t="shared" si="17"/>
        <v/>
      </c>
      <c r="L165" s="41" t="str">
        <f t="shared" si="18"/>
        <v/>
      </c>
      <c r="M165" s="47">
        <f t="shared" si="19"/>
        <v>0</v>
      </c>
      <c r="N165" s="18"/>
      <c r="O165" s="22" t="str">
        <f>IF(SUMPRODUCT(N(CONCATENATE($D$14:$D165,$E$14:$E165)=$D165&amp;$E165))&gt;1,"",SUMPRODUCT((CONCATENATE($D$14:$D$168,$E$14:$E$168)=$D165&amp;$E165)*(F$14:F$168))+(ROW()/10^5))</f>
        <v/>
      </c>
      <c r="P165" s="23" t="str">
        <f>IF(SUMPRODUCT(N(CONCATENATE($D$14:$D165,$E$14:$E165)=$D165&amp;$E165))&gt;1,"",SUMPRODUCT((CONCATENATE($D$14:$D$168,$E$14:$E$168)=$D165&amp;$E165)*(G$14:G$168))+(ROW()/10^5))</f>
        <v/>
      </c>
      <c r="Q165" s="18"/>
    </row>
    <row r="166" spans="1:17" x14ac:dyDescent="0.25">
      <c r="A166" s="11"/>
      <c r="B166" s="43" t="str">
        <f t="shared" si="15"/>
        <v/>
      </c>
      <c r="C166" s="11"/>
      <c r="D166" s="12"/>
      <c r="E166" s="12"/>
      <c r="F166" s="13"/>
      <c r="G166" s="13"/>
      <c r="H166" s="13"/>
      <c r="I166" s="14"/>
      <c r="J166" s="41" t="str">
        <f t="shared" si="16"/>
        <v/>
      </c>
      <c r="K166" s="41" t="str">
        <f t="shared" si="17"/>
        <v/>
      </c>
      <c r="L166" s="41" t="str">
        <f t="shared" si="18"/>
        <v/>
      </c>
      <c r="M166" s="47">
        <f t="shared" si="19"/>
        <v>0</v>
      </c>
      <c r="N166" s="18"/>
      <c r="O166" s="22" t="str">
        <f>IF(SUMPRODUCT(N(CONCATENATE($D$14:$D166,$E$14:$E166)=$D166&amp;$E166))&gt;1,"",SUMPRODUCT((CONCATENATE($D$14:$D$168,$E$14:$E$168)=$D166&amp;$E166)*(F$14:F$168))+(ROW()/10^5))</f>
        <v/>
      </c>
      <c r="P166" s="23" t="str">
        <f>IF(SUMPRODUCT(N(CONCATENATE($D$14:$D166,$E$14:$E166)=$D166&amp;$E166))&gt;1,"",SUMPRODUCT((CONCATENATE($D$14:$D$168,$E$14:$E$168)=$D166&amp;$E166)*(G$14:G$168))+(ROW()/10^5))</f>
        <v/>
      </c>
      <c r="Q166" s="18"/>
    </row>
    <row r="167" spans="1:17" x14ac:dyDescent="0.25">
      <c r="A167" s="11"/>
      <c r="B167" s="43" t="str">
        <f t="shared" si="15"/>
        <v/>
      </c>
      <c r="C167" s="11"/>
      <c r="D167" s="12"/>
      <c r="E167" s="12"/>
      <c r="F167" s="13"/>
      <c r="G167" s="13"/>
      <c r="H167" s="13"/>
      <c r="I167" s="14"/>
      <c r="J167" s="41" t="str">
        <f t="shared" si="16"/>
        <v/>
      </c>
      <c r="K167" s="41" t="str">
        <f t="shared" si="17"/>
        <v/>
      </c>
      <c r="L167" s="41" t="str">
        <f t="shared" si="18"/>
        <v/>
      </c>
      <c r="M167" s="47">
        <f t="shared" si="19"/>
        <v>0</v>
      </c>
      <c r="N167" s="18"/>
      <c r="O167" s="22" t="str">
        <f>IF(SUMPRODUCT(N(CONCATENATE($D$14:$D167,$E$14:$E167)=$D167&amp;$E167))&gt;1,"",SUMPRODUCT((CONCATENATE($D$14:$D$168,$E$14:$E$168)=$D167&amp;$E167)*(F$14:F$168))+(ROW()/10^5))</f>
        <v/>
      </c>
      <c r="P167" s="23" t="str">
        <f>IF(SUMPRODUCT(N(CONCATENATE($D$14:$D167,$E$14:$E167)=$D167&amp;$E167))&gt;1,"",SUMPRODUCT((CONCATENATE($D$14:$D$168,$E$14:$E$168)=$D167&amp;$E167)*(G$14:G$168))+(ROW()/10^5))</f>
        <v/>
      </c>
      <c r="Q167" s="18"/>
    </row>
    <row r="168" spans="1:17" x14ac:dyDescent="0.25">
      <c r="A168" s="11"/>
      <c r="B168" s="43" t="str">
        <f t="shared" si="15"/>
        <v/>
      </c>
      <c r="C168" s="11"/>
      <c r="D168" s="12"/>
      <c r="E168" s="12"/>
      <c r="F168" s="13"/>
      <c r="G168" s="13"/>
      <c r="H168" s="13"/>
      <c r="I168" s="14"/>
      <c r="J168" s="41" t="str">
        <f t="shared" si="16"/>
        <v/>
      </c>
      <c r="K168" s="41" t="str">
        <f t="shared" si="17"/>
        <v/>
      </c>
      <c r="L168" s="41" t="str">
        <f t="shared" si="18"/>
        <v/>
      </c>
      <c r="M168" s="47">
        <f t="shared" si="19"/>
        <v>0</v>
      </c>
      <c r="N168" s="18"/>
      <c r="O168" s="24" t="str">
        <f>IF(SUMPRODUCT(N(CONCATENATE($D$14:$D168,$E$14:$E168)=$D168&amp;$E168))&gt;1,"",SUMPRODUCT((CONCATENATE($D$14:$D$168,$E$14:$E$168)=$D168&amp;$E168)*(F$14:F$168))+(ROW()/10^5))</f>
        <v/>
      </c>
      <c r="P168" s="25" t="str">
        <f>IF(SUMPRODUCT(N(CONCATENATE($D$14:$D168,$E$14:$E168)=$D168&amp;$E168))&gt;1,"",SUMPRODUCT((CONCATENATE($D$14:$D$168,$E$14:$E$168)=$D168&amp;$E168)*(G$14:G$168))+(ROW()/10^5))</f>
        <v/>
      </c>
      <c r="Q168" s="18"/>
    </row>
    <row r="169" spans="1:17" x14ac:dyDescent="0.25">
      <c r="A169" s="32"/>
      <c r="B169" s="32"/>
      <c r="C169" s="32"/>
      <c r="D169" s="32"/>
      <c r="E169" s="32"/>
      <c r="F169" s="32"/>
      <c r="G169" s="32"/>
      <c r="H169" s="32"/>
      <c r="I169" s="32"/>
      <c r="J169" s="32"/>
      <c r="K169" s="32"/>
      <c r="L169" s="32"/>
      <c r="M169" s="18"/>
      <c r="N169" s="18"/>
      <c r="O169" s="18"/>
      <c r="P169" s="18"/>
      <c r="Q169" s="18"/>
    </row>
  </sheetData>
  <sheetProtection selectLockedCells="1" pivotTables="0"/>
  <sortState ref="E8:E9">
    <sortCondition descending="1" ref="E8"/>
  </sortState>
  <mergeCells count="14">
    <mergeCell ref="M2:Q2"/>
    <mergeCell ref="M3:Q3"/>
    <mergeCell ref="M4:Q4"/>
    <mergeCell ref="F10:F11"/>
    <mergeCell ref="G10:G11"/>
    <mergeCell ref="H10:H11"/>
    <mergeCell ref="A7:A8"/>
    <mergeCell ref="J12:L12"/>
    <mergeCell ref="I10:I11"/>
    <mergeCell ref="D1:E1"/>
    <mergeCell ref="G1:H1"/>
    <mergeCell ref="B2:C3"/>
    <mergeCell ref="B4:C5"/>
    <mergeCell ref="B7:B8"/>
  </mergeCells>
  <phoneticPr fontId="0" type="noConversion"/>
  <conditionalFormatting sqref="F14:F168">
    <cfRule type="cellIs" dxfId="2" priority="3" operator="greaterThan">
      <formula>14</formula>
    </cfRule>
  </conditionalFormatting>
  <conditionalFormatting sqref="G14:G168">
    <cfRule type="cellIs" dxfId="1" priority="2" operator="greaterThan">
      <formula>14</formula>
    </cfRule>
  </conditionalFormatting>
  <conditionalFormatting sqref="H14:H168">
    <cfRule type="cellIs" dxfId="0" priority="1" operator="greaterThan">
      <formula>14</formula>
    </cfRule>
  </conditionalFormatting>
  <pageMargins left="0.7" right="0.7" top="0.75" bottom="0.75" header="0.3" footer="0.3"/>
  <pageSetup paperSize="9" orientation="portrait" horizontalDpi="0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essais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</dc:creator>
  <cp:lastModifiedBy>Patrick</cp:lastModifiedBy>
  <cp:lastPrinted>2013-06-13T14:59:22Z</cp:lastPrinted>
  <dcterms:created xsi:type="dcterms:W3CDTF">2012-12-04T16:34:37Z</dcterms:created>
  <dcterms:modified xsi:type="dcterms:W3CDTF">2013-06-14T11:14:46Z</dcterms:modified>
</cp:coreProperties>
</file>