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37E998C4-C9E5-D4B9-71C8-EB1FF731991C}"/>
  <workbookPr codeName="ЭтаКнига" defaultThemeVersion="124226"/>
  <bookViews>
    <workbookView xWindow="360" yWindow="45" windowWidth="10515" windowHeight="4425"/>
  </bookViews>
  <sheets>
    <sheet name="calcul congés" sheetId="1" r:id="rId1"/>
    <sheet name="les jours feriés" sheetId="2" r:id="rId2"/>
    <sheet name="Feuil3" sheetId="3" r:id="rId3"/>
  </sheets>
  <externalReferences>
    <externalReference r:id="rId4"/>
  </externalReferences>
  <definedNames>
    <definedName name="_xlnm._FilterDatabase" localSheetId="0" hidden="1">'calcul congés'!$A$11:$H$46</definedName>
    <definedName name="Cel_Annee">[1]Feuil1!$C$2</definedName>
  </definedNames>
  <calcPr calcId="114210"/>
</workbook>
</file>

<file path=xl/calcChain.xml><?xml version="1.0" encoding="utf-8"?>
<calcChain xmlns="http://schemas.openxmlformats.org/spreadsheetml/2006/main">
  <c r="D13" i="1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E6"/>
  <c r="E7"/>
  <c r="E5"/>
  <c r="D12"/>
  <c r="D22" i="2"/>
  <c r="D20"/>
  <c r="D23"/>
  <c r="D24"/>
  <c r="D7" i="1"/>
  <c r="D6"/>
  <c r="D5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12"/>
  <c r="D11" i="2"/>
  <c r="D12"/>
  <c r="D10"/>
  <c r="D8"/>
  <c r="F46" i="1"/>
  <c r="F39"/>
  <c r="F37"/>
  <c r="F33"/>
  <c r="F31"/>
  <c r="F29"/>
  <c r="F27"/>
  <c r="F25"/>
  <c r="F19"/>
  <c r="F15"/>
  <c r="F13"/>
  <c r="F44"/>
  <c r="F40"/>
  <c r="F38"/>
  <c r="F34"/>
  <c r="F32"/>
  <c r="F28"/>
  <c r="F26"/>
  <c r="F22"/>
  <c r="F20"/>
  <c r="F18"/>
  <c r="F16"/>
  <c r="F45"/>
  <c r="F43"/>
  <c r="F41"/>
  <c r="F35"/>
  <c r="F23"/>
  <c r="F21"/>
  <c r="F17"/>
  <c r="F42"/>
  <c r="F36"/>
  <c r="F30"/>
  <c r="F24"/>
  <c r="F14"/>
  <c r="F12"/>
  <c r="F6"/>
  <c r="G6"/>
  <c r="F7"/>
  <c r="G7"/>
  <c r="F5"/>
  <c r="G5"/>
</calcChain>
</file>

<file path=xl/sharedStrings.xml><?xml version="1.0" encoding="utf-8"?>
<sst xmlns="http://schemas.openxmlformats.org/spreadsheetml/2006/main" count="51" uniqueCount="38">
  <si>
    <t>NOM ET PRENOMS</t>
  </si>
  <si>
    <t>DATE DE DEBUT CONGE 2012 &amp; 2013</t>
  </si>
  <si>
    <t>NOMBRE DE JOURS CALENDAIRES</t>
  </si>
  <si>
    <t>Nadège</t>
  </si>
  <si>
    <t>Stéphane</t>
  </si>
  <si>
    <t>Fériés</t>
  </si>
  <si>
    <t>Dates</t>
  </si>
  <si>
    <t>Jour de l'an</t>
  </si>
  <si>
    <t>Pâques</t>
  </si>
  <si>
    <t>Lundi de Pâques</t>
  </si>
  <si>
    <t>Fête du Travail</t>
  </si>
  <si>
    <t>Ascension</t>
  </si>
  <si>
    <t>Pentecôte</t>
  </si>
  <si>
    <t>Lundi de Pentecôte</t>
  </si>
  <si>
    <t>Fête Nationale</t>
  </si>
  <si>
    <t>Assomption</t>
  </si>
  <si>
    <t>Toussaint</t>
  </si>
  <si>
    <t>Noël</t>
  </si>
  <si>
    <t>Journée Nationale de la paix</t>
  </si>
  <si>
    <t>Nombre de dimanche et jours fériés</t>
  </si>
  <si>
    <t>horson</t>
  </si>
  <si>
    <t>Date de retour congés</t>
  </si>
  <si>
    <t>jour de paques +1jour</t>
  </si>
  <si>
    <t>40 jours âpres paques</t>
  </si>
  <si>
    <t>jour de pentecote +1jour</t>
  </si>
  <si>
    <t>10 jours âpres ascension ou 50 jours âpres paques</t>
  </si>
  <si>
    <t xml:space="preserve">Nombre de jours ouvrables </t>
  </si>
  <si>
    <t>OBSERVATIONS</t>
  </si>
  <si>
    <t>cette fete n'est pas mobile elle change de date chaque année elle a lieu 41 jours apres le mardi gras (les 6 dimanches non compris)</t>
  </si>
  <si>
    <t>Si cette fete tombe un dimanche le lendemain de la fete du travail est férié</t>
  </si>
  <si>
    <t>Si cette fete tombe un dimanche le lendemain de la fete est férié</t>
  </si>
  <si>
    <t xml:space="preserve">Je souhaiterais si possible  inscrire les dates chaque année </t>
  </si>
  <si>
    <t>dtae</t>
  </si>
  <si>
    <t>Date de retour sans formule</t>
  </si>
  <si>
    <t>le dernier jour de congé est un samedi la fonction renvoit au lundi suivant</t>
  </si>
  <si>
    <t>le 16 est un dimanche la fonction renvoit le 17 et prise en compte du 15/11</t>
  </si>
  <si>
    <t>bon pour moi</t>
  </si>
  <si>
    <t>bon pour moi sauf si travail le samedi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</si>
</sst>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ddd\ dd\ mmm\ yy"/>
    <numFmt numFmtId="166" formatCode="dd/mm/yy;@"/>
  </numFmts>
  <fonts count="1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12"/>
      <name val="Garamond"/>
      <family val="1"/>
    </font>
    <font>
      <sz val="11"/>
      <name val="Cambria"/>
      <family val="1"/>
    </font>
    <font>
      <sz val="11"/>
      <color indexed="8"/>
      <name val="Cambria"/>
      <family val="1"/>
    </font>
    <font>
      <b/>
      <sz val="11"/>
      <name val="Cambria"/>
      <family val="1"/>
    </font>
    <font>
      <sz val="8"/>
      <name val="Calibri"/>
      <family val="2"/>
    </font>
    <font>
      <sz val="11"/>
      <color indexed="10"/>
      <name val="Calibri"/>
      <family val="2"/>
    </font>
    <font>
      <sz val="10"/>
      <name val="Arial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5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0" fillId="0" borderId="0"/>
    <xf numFmtId="43" fontId="1" fillId="0" borderId="0" applyFont="0" applyFill="0" applyBorder="0" applyAlignment="0" applyProtection="0"/>
  </cellStyleXfs>
  <cellXfs count="49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43" fontId="2" fillId="0" borderId="2" xfId="2" applyFont="1" applyFill="1" applyBorder="1" applyAlignment="1">
      <alignment horizontal="center" vertical="center" wrapText="1"/>
    </xf>
    <xf numFmtId="164" fontId="2" fillId="0" borderId="2" xfId="2" applyNumberFormat="1" applyFont="1" applyFill="1" applyBorder="1" applyAlignment="1">
      <alignment horizontal="center" vertical="center" wrapText="1"/>
    </xf>
    <xf numFmtId="0" fontId="4" fillId="0" borderId="3" xfId="0" applyFont="1" applyFill="1" applyBorder="1"/>
    <xf numFmtId="14" fontId="3" fillId="0" borderId="4" xfId="0" applyNumberFormat="1" applyFont="1" applyFill="1" applyBorder="1"/>
    <xf numFmtId="43" fontId="3" fillId="0" borderId="4" xfId="2" applyFont="1" applyFill="1" applyBorder="1" applyAlignment="1">
      <alignment horizontal="center"/>
    </xf>
    <xf numFmtId="1" fontId="3" fillId="0" borderId="4" xfId="0" applyNumberFormat="1" applyFont="1" applyFill="1" applyBorder="1" applyAlignment="1">
      <alignment horizontal="center"/>
    </xf>
    <xf numFmtId="0" fontId="0" fillId="0" borderId="0" xfId="0" applyFill="1"/>
    <xf numFmtId="14" fontId="3" fillId="0" borderId="0" xfId="0" applyNumberFormat="1" applyFont="1" applyFill="1" applyBorder="1"/>
    <xf numFmtId="2" fontId="0" fillId="0" borderId="0" xfId="0" applyNumberFormat="1"/>
    <xf numFmtId="14" fontId="3" fillId="2" borderId="5" xfId="0" applyNumberFormat="1" applyFont="1" applyFill="1" applyBorder="1"/>
    <xf numFmtId="0" fontId="0" fillId="0" borderId="5" xfId="0" applyBorder="1"/>
    <xf numFmtId="0" fontId="0" fillId="0" borderId="0" xfId="0" applyBorder="1"/>
    <xf numFmtId="164" fontId="2" fillId="3" borderId="2" xfId="2" applyNumberFormat="1" applyFont="1" applyFill="1" applyBorder="1" applyAlignment="1">
      <alignment horizontal="center" vertical="center" wrapText="1"/>
    </xf>
    <xf numFmtId="14" fontId="3" fillId="3" borderId="4" xfId="0" applyNumberFormat="1" applyFont="1" applyFill="1" applyBorder="1"/>
    <xf numFmtId="0" fontId="5" fillId="0" borderId="4" xfId="0" applyFont="1" applyFill="1" applyBorder="1" applyAlignment="1" applyProtection="1">
      <protection hidden="1"/>
    </xf>
    <xf numFmtId="0" fontId="5" fillId="0" borderId="4" xfId="0" applyFont="1" applyFill="1" applyBorder="1" applyAlignment="1" applyProtection="1">
      <alignment vertical="top"/>
      <protection hidden="1"/>
    </xf>
    <xf numFmtId="0" fontId="6" fillId="0" borderId="4" xfId="0" applyFont="1" applyFill="1" applyBorder="1" applyAlignment="1"/>
    <xf numFmtId="165" fontId="7" fillId="0" borderId="4" xfId="0" applyNumberFormat="1" applyFont="1" applyFill="1" applyBorder="1" applyAlignment="1" applyProtection="1">
      <alignment horizontal="center" vertical="center"/>
      <protection hidden="1"/>
    </xf>
    <xf numFmtId="0" fontId="7" fillId="0" borderId="4" xfId="0" applyFont="1" applyFill="1" applyBorder="1" applyAlignment="1" applyProtection="1">
      <alignment horizontal="center" vertical="center"/>
      <protection hidden="1"/>
    </xf>
    <xf numFmtId="0" fontId="5" fillId="0" borderId="4" xfId="0" applyFont="1" applyFill="1" applyBorder="1" applyAlignment="1" applyProtection="1">
      <alignment vertical="top" wrapText="1"/>
      <protection hidden="1"/>
    </xf>
    <xf numFmtId="166" fontId="0" fillId="0" borderId="0" xfId="0" applyNumberFormat="1" applyBorder="1"/>
    <xf numFmtId="14" fontId="3" fillId="2" borderId="4" xfId="0" applyNumberFormat="1" applyFont="1" applyFill="1" applyBorder="1"/>
    <xf numFmtId="14" fontId="3" fillId="2" borderId="6" xfId="0" applyNumberFormat="1" applyFont="1" applyFill="1" applyBorder="1"/>
    <xf numFmtId="0" fontId="3" fillId="2" borderId="4" xfId="0" applyFont="1" applyFill="1" applyBorder="1" applyAlignment="1">
      <alignment horizontal="center"/>
    </xf>
    <xf numFmtId="1" fontId="0" fillId="0" borderId="0" xfId="0" applyNumberFormat="1"/>
    <xf numFmtId="0" fontId="5" fillId="4" borderId="4" xfId="0" applyFont="1" applyFill="1" applyBorder="1" applyAlignment="1" applyProtection="1">
      <protection hidden="1"/>
    </xf>
    <xf numFmtId="0" fontId="5" fillId="4" borderId="4" xfId="0" applyFont="1" applyFill="1" applyBorder="1" applyAlignment="1" applyProtection="1">
      <alignment vertical="top"/>
      <protection hidden="1"/>
    </xf>
    <xf numFmtId="0" fontId="6" fillId="4" borderId="4" xfId="0" applyFont="1" applyFill="1" applyBorder="1" applyAlignment="1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166" fontId="0" fillId="0" borderId="0" xfId="0" applyNumberFormat="1" applyBorder="1" applyAlignment="1">
      <alignment wrapText="1"/>
    </xf>
    <xf numFmtId="0" fontId="0" fillId="5" borderId="0" xfId="0" applyFill="1"/>
    <xf numFmtId="14" fontId="3" fillId="5" borderId="4" xfId="0" applyNumberFormat="1" applyFont="1" applyFill="1" applyBorder="1"/>
    <xf numFmtId="0" fontId="0" fillId="5" borderId="0" xfId="0" applyFill="1" applyBorder="1"/>
    <xf numFmtId="1" fontId="0" fillId="5" borderId="0" xfId="0" applyNumberFormat="1" applyFill="1"/>
    <xf numFmtId="1" fontId="9" fillId="0" borderId="0" xfId="0" applyNumberFormat="1" applyFont="1"/>
    <xf numFmtId="166" fontId="5" fillId="0" borderId="4" xfId="0" applyNumberFormat="1" applyFont="1" applyFill="1" applyBorder="1" applyAlignment="1" applyProtection="1">
      <alignment horizontal="right"/>
      <protection hidden="1"/>
    </xf>
    <xf numFmtId="166" fontId="5" fillId="6" borderId="4" xfId="0" applyNumberFormat="1" applyFont="1" applyFill="1" applyBorder="1" applyAlignment="1" applyProtection="1">
      <alignment horizontal="right" vertical="top"/>
      <protection hidden="1"/>
    </xf>
    <xf numFmtId="166" fontId="6" fillId="0" borderId="4" xfId="0" applyNumberFormat="1" applyFont="1" applyFill="1" applyBorder="1" applyAlignment="1">
      <alignment horizontal="right"/>
    </xf>
    <xf numFmtId="166" fontId="6" fillId="4" borderId="4" xfId="0" applyNumberFormat="1" applyFont="1" applyFill="1" applyBorder="1" applyAlignment="1">
      <alignment horizontal="right"/>
    </xf>
    <xf numFmtId="166" fontId="5" fillId="4" borderId="4" xfId="0" applyNumberFormat="1" applyFont="1" applyFill="1" applyBorder="1" applyAlignment="1" applyProtection="1">
      <alignment horizontal="right"/>
      <protection hidden="1"/>
    </xf>
    <xf numFmtId="0" fontId="10" fillId="0" borderId="0" xfId="1"/>
    <xf numFmtId="14" fontId="0" fillId="0" borderId="0" xfId="0" applyNumberFormat="1"/>
    <xf numFmtId="0" fontId="5" fillId="0" borderId="6" xfId="0" applyFont="1" applyFill="1" applyBorder="1" applyAlignment="1" applyProtection="1">
      <alignment horizontal="center" vertical="center" wrapText="1"/>
      <protection hidden="1"/>
    </xf>
    <xf numFmtId="0" fontId="5" fillId="0" borderId="7" xfId="0" applyFont="1" applyFill="1" applyBorder="1" applyAlignment="1" applyProtection="1">
      <alignment horizontal="center" vertical="center" wrapText="1"/>
      <protection hidden="1"/>
    </xf>
    <xf numFmtId="0" fontId="5" fillId="0" borderId="8" xfId="0" applyFont="1" applyFill="1" applyBorder="1" applyAlignment="1" applyProtection="1">
      <alignment horizontal="center" vertical="center" wrapText="1"/>
      <protection hidden="1"/>
    </xf>
  </cellXfs>
  <cellStyles count="3">
    <cellStyle name="Milliers" xfId="2" builtinId="3"/>
    <cellStyle name="Normal" xfId="0" builtinId="0"/>
    <cellStyle name="Обычный_les jours feriés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ownloads/filtre69_2_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</sheetNames>
    <sheetDataSet>
      <sheetData sheetId="0">
        <row r="2">
          <cell r="C2">
            <v>2012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Лист1"/>
  <dimension ref="A2:J52"/>
  <sheetViews>
    <sheetView tabSelected="1" workbookViewId="0">
      <selection activeCell="G1" sqref="G1"/>
    </sheetView>
  </sheetViews>
  <sheetFormatPr baseColWidth="10" defaultColWidth="11.42578125" defaultRowHeight="15"/>
  <cols>
    <col min="1" max="1" width="30.7109375" customWidth="1"/>
    <col min="2" max="2" width="11.42578125" customWidth="1"/>
    <col min="3" max="7" width="14.42578125" customWidth="1"/>
  </cols>
  <sheetData>
    <row r="2" spans="1:8">
      <c r="H2" s="11"/>
    </row>
    <row r="3" spans="1:8" ht="15.75" thickBot="1"/>
    <row r="4" spans="1:8" ht="51">
      <c r="A4" s="1" t="s">
        <v>0</v>
      </c>
      <c r="B4" s="2" t="s">
        <v>1</v>
      </c>
      <c r="C4" s="3" t="s">
        <v>26</v>
      </c>
      <c r="D4" s="15" t="s">
        <v>21</v>
      </c>
      <c r="E4" s="15"/>
      <c r="F4" s="4" t="s">
        <v>2</v>
      </c>
      <c r="G4" s="3" t="s">
        <v>19</v>
      </c>
    </row>
    <row r="5" spans="1:8" ht="15.75">
      <c r="A5" s="5" t="s">
        <v>3</v>
      </c>
      <c r="B5" s="6">
        <v>41253</v>
      </c>
      <c r="C5" s="8">
        <v>27</v>
      </c>
      <c r="D5" s="16">
        <f ca="1">dateretour(B5,C5,'les jours feriés'!$D$17)</f>
        <v>41285</v>
      </c>
      <c r="E5" s="16">
        <f ca="1">dateretour(B5,C5,'les jours feriés'!$D$6:$D$29)</f>
        <v>41288</v>
      </c>
      <c r="F5" s="8">
        <f>+D5-B5</f>
        <v>32</v>
      </c>
      <c r="G5" s="7">
        <f>+F5-C5</f>
        <v>5</v>
      </c>
    </row>
    <row r="6" spans="1:8" ht="15.75">
      <c r="A6" s="5" t="s">
        <v>4</v>
      </c>
      <c r="B6" s="6">
        <v>41246</v>
      </c>
      <c r="C6" s="8">
        <v>28</v>
      </c>
      <c r="D6" s="16">
        <f ca="1">dateretour(B6,C6,'les jours feriés'!$D$17)</f>
        <v>41281</v>
      </c>
      <c r="E6" s="16">
        <f ca="1">dateretour(B6,C6,'les jours feriés'!$D$6:$D$29)</f>
        <v>41281</v>
      </c>
      <c r="F6" s="8">
        <f>+D6-B6</f>
        <v>35</v>
      </c>
      <c r="G6" s="7">
        <f>+F6-C6</f>
        <v>7</v>
      </c>
    </row>
    <row r="7" spans="1:8" ht="15.75">
      <c r="A7" s="5" t="s">
        <v>20</v>
      </c>
      <c r="B7" s="6">
        <v>41386</v>
      </c>
      <c r="C7" s="8">
        <v>25</v>
      </c>
      <c r="D7" s="16">
        <f ca="1">dateretour(B7,C7,'les jours feriés'!$D$17)</f>
        <v>41415</v>
      </c>
      <c r="E7" s="16">
        <f ca="1">dateretour(B7,C7,'les jours feriés'!$D$6:$D$29)</f>
        <v>41421</v>
      </c>
      <c r="F7" s="8">
        <f>+D7-B7</f>
        <v>29</v>
      </c>
      <c r="G7" s="7">
        <f>+F7-C7</f>
        <v>4</v>
      </c>
    </row>
    <row r="8" spans="1:8">
      <c r="B8" s="12"/>
      <c r="C8" s="13"/>
      <c r="D8" s="13"/>
      <c r="E8" s="13"/>
      <c r="F8" s="13"/>
      <c r="G8" s="13"/>
    </row>
    <row r="9" spans="1:8">
      <c r="C9" s="14"/>
      <c r="D9" s="14"/>
      <c r="E9" s="14"/>
      <c r="F9" s="14"/>
      <c r="G9" s="14"/>
    </row>
    <row r="10" spans="1:8">
      <c r="C10" s="14"/>
      <c r="D10" s="14"/>
      <c r="E10" s="14"/>
      <c r="F10" s="23"/>
      <c r="G10" s="14"/>
    </row>
    <row r="11" spans="1:8" s="31" customFormat="1" ht="30">
      <c r="B11" s="31" t="s">
        <v>32</v>
      </c>
      <c r="C11" s="32"/>
      <c r="D11" s="32"/>
      <c r="E11" s="32" t="s">
        <v>33</v>
      </c>
      <c r="F11" s="33"/>
      <c r="G11" s="32"/>
    </row>
    <row r="12" spans="1:8">
      <c r="A12">
        <v>26.546666666666667</v>
      </c>
      <c r="B12" s="24">
        <v>41323</v>
      </c>
      <c r="C12" s="14">
        <f>+ROUNDUP(A12,0)</f>
        <v>27</v>
      </c>
      <c r="D12" s="6">
        <f ca="1">dateretour(B12,C12,'les jours feriés'!$D$6:$D$29)</f>
        <v>41354</v>
      </c>
      <c r="E12" s="6">
        <v>41354</v>
      </c>
      <c r="F12" s="38">
        <f t="shared" ref="F12:F46" si="0">+D12-E12</f>
        <v>0</v>
      </c>
      <c r="G12" s="27"/>
    </row>
    <row r="13" spans="1:8">
      <c r="A13">
        <v>26.546666666666667</v>
      </c>
      <c r="B13" s="24">
        <v>41323</v>
      </c>
      <c r="C13" s="14">
        <f t="shared" ref="C13:C46" si="1">+ROUNDUP(A13,0)</f>
        <v>27</v>
      </c>
      <c r="D13" s="6">
        <f ca="1">dateretour(B13,C13,'les jours feriés'!$D$6:$D$29)</f>
        <v>41354</v>
      </c>
      <c r="E13" s="6">
        <v>41354</v>
      </c>
      <c r="F13" s="38">
        <f t="shared" si="0"/>
        <v>0</v>
      </c>
      <c r="G13" s="27"/>
    </row>
    <row r="14" spans="1:8">
      <c r="A14">
        <v>26.400000000000002</v>
      </c>
      <c r="B14" s="24">
        <v>41257</v>
      </c>
      <c r="C14" s="14">
        <f t="shared" si="1"/>
        <v>27</v>
      </c>
      <c r="D14" s="6">
        <f ca="1">dateretour(B14,C14,'les jours feriés'!$D$6:$D$29)</f>
        <v>41291</v>
      </c>
      <c r="E14" s="6">
        <v>41291</v>
      </c>
      <c r="F14" s="27">
        <f t="shared" si="0"/>
        <v>0</v>
      </c>
      <c r="G14" s="27"/>
    </row>
    <row r="15" spans="1:8">
      <c r="A15">
        <v>26.473333333333336</v>
      </c>
      <c r="B15" s="24">
        <v>41285</v>
      </c>
      <c r="C15" s="14">
        <f t="shared" si="1"/>
        <v>27</v>
      </c>
      <c r="D15" s="6">
        <f ca="1">dateretour(B15,C15,'les jours feriés'!$D$6:$D$29)</f>
        <v>41317</v>
      </c>
      <c r="E15" s="6">
        <v>41317</v>
      </c>
      <c r="F15" s="38">
        <f t="shared" si="0"/>
        <v>0</v>
      </c>
      <c r="G15" s="27"/>
    </row>
    <row r="16" spans="1:8">
      <c r="A16">
        <v>26.400000000000002</v>
      </c>
      <c r="B16" s="24">
        <v>41345</v>
      </c>
      <c r="C16" s="14">
        <f t="shared" si="1"/>
        <v>27</v>
      </c>
      <c r="D16" s="6">
        <f ca="1">dateretour(B16,C16,'les jours feriés'!$D$6:$D$29)</f>
        <v>41379</v>
      </c>
      <c r="E16" s="6">
        <v>41376</v>
      </c>
      <c r="F16" s="38">
        <f t="shared" si="0"/>
        <v>3</v>
      </c>
      <c r="G16" s="27" t="s">
        <v>34</v>
      </c>
    </row>
    <row r="17" spans="1:7">
      <c r="A17">
        <v>26.400000000000002</v>
      </c>
      <c r="B17" s="24">
        <v>41227</v>
      </c>
      <c r="C17" s="14">
        <f t="shared" si="1"/>
        <v>27</v>
      </c>
      <c r="D17" s="6">
        <f ca="1">dateretour(B17,C17,'les jours feriés'!$D$6:$D$29)</f>
        <v>41260</v>
      </c>
      <c r="E17" s="6">
        <v>41259</v>
      </c>
      <c r="F17" s="27">
        <f t="shared" si="0"/>
        <v>1</v>
      </c>
      <c r="G17" s="27" t="s">
        <v>35</v>
      </c>
    </row>
    <row r="18" spans="1:7">
      <c r="A18">
        <v>26.546666666666667</v>
      </c>
      <c r="B18" s="24">
        <v>41281</v>
      </c>
      <c r="C18" s="14">
        <f t="shared" si="1"/>
        <v>27</v>
      </c>
      <c r="D18" s="6">
        <f ca="1">dateretour(B18,C18,'les jours feriés'!$D$6:$D$29)</f>
        <v>41312</v>
      </c>
      <c r="E18" s="6">
        <v>41312</v>
      </c>
      <c r="F18" s="38">
        <f t="shared" si="0"/>
        <v>0</v>
      </c>
      <c r="G18" s="27"/>
    </row>
    <row r="19" spans="1:7">
      <c r="A19">
        <v>26.400000000000002</v>
      </c>
      <c r="B19" s="24">
        <v>41316</v>
      </c>
      <c r="C19" s="14">
        <f t="shared" si="1"/>
        <v>27</v>
      </c>
      <c r="D19" s="6">
        <f ca="1">dateretour(B19,C19,'les jours feriés'!$D$6:$D$29)</f>
        <v>41347</v>
      </c>
      <c r="E19" s="6">
        <v>41347</v>
      </c>
      <c r="F19" s="38">
        <f t="shared" si="0"/>
        <v>0</v>
      </c>
      <c r="G19" s="27"/>
    </row>
    <row r="20" spans="1:7">
      <c r="A20">
        <v>26.62</v>
      </c>
      <c r="B20" s="24">
        <v>41435</v>
      </c>
      <c r="C20" s="14">
        <f t="shared" si="1"/>
        <v>27</v>
      </c>
      <c r="D20" s="6">
        <f ca="1">dateretour(B20,C20,'les jours feriés'!$D$6:$D$29)</f>
        <v>41466</v>
      </c>
      <c r="E20" s="6">
        <v>41466</v>
      </c>
      <c r="F20" s="38">
        <f t="shared" si="0"/>
        <v>0</v>
      </c>
      <c r="G20" s="27"/>
    </row>
    <row r="21" spans="1:7">
      <c r="A21">
        <v>26.473333333333336</v>
      </c>
      <c r="B21" s="24">
        <v>41218</v>
      </c>
      <c r="C21" s="14">
        <f t="shared" si="1"/>
        <v>27</v>
      </c>
      <c r="D21" s="6">
        <f ca="1">dateretour(B21,C21,'les jours feriés'!$D$6:$D$29)</f>
        <v>41250</v>
      </c>
      <c r="E21" s="6">
        <v>41250</v>
      </c>
      <c r="F21" s="27">
        <f t="shared" si="0"/>
        <v>0</v>
      </c>
      <c r="G21" s="27"/>
    </row>
    <row r="22" spans="1:7">
      <c r="A22">
        <v>26.473333333333336</v>
      </c>
      <c r="B22" s="24">
        <v>41339</v>
      </c>
      <c r="C22" s="14">
        <f t="shared" si="1"/>
        <v>27</v>
      </c>
      <c r="D22" s="6">
        <f ca="1">dateretour(B22,C22,'les jours feriés'!$D$6:$D$29)</f>
        <v>41372</v>
      </c>
      <c r="E22" s="6">
        <v>41370</v>
      </c>
      <c r="F22" s="38">
        <f t="shared" si="0"/>
        <v>2</v>
      </c>
      <c r="G22" s="27" t="s">
        <v>36</v>
      </c>
    </row>
    <row r="23" spans="1:7">
      <c r="A23">
        <v>27.426666666666669</v>
      </c>
      <c r="B23" s="24">
        <v>41215</v>
      </c>
      <c r="C23" s="14">
        <f t="shared" si="1"/>
        <v>28</v>
      </c>
      <c r="D23" s="6">
        <f ca="1">dateretour(B23,C23,'les jours feriés'!$D$6:$D$29)</f>
        <v>41249</v>
      </c>
      <c r="E23" s="6">
        <v>41249</v>
      </c>
      <c r="F23" s="27">
        <f t="shared" si="0"/>
        <v>0</v>
      </c>
      <c r="G23" s="27"/>
    </row>
    <row r="24" spans="1:7">
      <c r="A24" s="34">
        <v>25.88666666666667</v>
      </c>
      <c r="B24" s="35">
        <v>41271</v>
      </c>
      <c r="C24" s="36">
        <f t="shared" si="1"/>
        <v>26</v>
      </c>
      <c r="D24" s="6">
        <f ca="1">dateretour(B24,C24,'les jours feriés'!$D$6:$D$29)</f>
        <v>41303</v>
      </c>
      <c r="E24" s="35">
        <v>41303</v>
      </c>
      <c r="F24" s="37">
        <f t="shared" si="0"/>
        <v>0</v>
      </c>
      <c r="G24" s="27"/>
    </row>
    <row r="25" spans="1:7">
      <c r="A25">
        <v>26.033333333333335</v>
      </c>
      <c r="B25" s="24">
        <v>41351</v>
      </c>
      <c r="C25" s="14">
        <f t="shared" si="1"/>
        <v>27</v>
      </c>
      <c r="D25" s="6">
        <f ca="1">dateretour(B25,C25,'les jours feriés'!$D$6:$D$29)</f>
        <v>41383</v>
      </c>
      <c r="E25" s="6">
        <v>41382</v>
      </c>
      <c r="F25" s="38">
        <f t="shared" si="0"/>
        <v>1</v>
      </c>
      <c r="G25" s="27" t="s">
        <v>36</v>
      </c>
    </row>
    <row r="26" spans="1:7">
      <c r="A26">
        <v>26.400000000000002</v>
      </c>
      <c r="B26" s="24">
        <v>41304</v>
      </c>
      <c r="C26" s="14">
        <f t="shared" si="1"/>
        <v>27</v>
      </c>
      <c r="D26" s="6">
        <f ca="1">dateretour(B26,C26,'les jours feriés'!$D$6:$D$29)</f>
        <v>41337</v>
      </c>
      <c r="E26" s="6">
        <v>41335</v>
      </c>
      <c r="F26" s="38">
        <f t="shared" si="0"/>
        <v>2</v>
      </c>
      <c r="G26" s="27" t="s">
        <v>37</v>
      </c>
    </row>
    <row r="27" spans="1:7">
      <c r="A27">
        <v>28.526666666666671</v>
      </c>
      <c r="B27" s="24">
        <v>41323</v>
      </c>
      <c r="C27" s="14">
        <f t="shared" si="1"/>
        <v>29</v>
      </c>
      <c r="D27" s="6">
        <f ca="1">dateretour(B27,C27,'les jours feriés'!$D$6:$D$29)</f>
        <v>41358</v>
      </c>
      <c r="E27" s="6">
        <v>41356</v>
      </c>
      <c r="F27" s="38">
        <f t="shared" si="0"/>
        <v>2</v>
      </c>
      <c r="G27" s="27"/>
    </row>
    <row r="28" spans="1:7">
      <c r="A28">
        <v>28.306666666666668</v>
      </c>
      <c r="B28" s="24">
        <v>41290</v>
      </c>
      <c r="C28" s="14">
        <f t="shared" si="1"/>
        <v>29</v>
      </c>
      <c r="D28" s="6">
        <f ca="1">dateretour(B28,C28,'les jours feriés'!$D$6:$D$29)</f>
        <v>41324</v>
      </c>
      <c r="E28" s="6">
        <v>41324</v>
      </c>
      <c r="F28" s="38">
        <f t="shared" si="0"/>
        <v>0</v>
      </c>
      <c r="G28" s="27"/>
    </row>
    <row r="29" spans="1:7">
      <c r="A29">
        <v>27.866666666666667</v>
      </c>
      <c r="B29" s="24">
        <v>41284</v>
      </c>
      <c r="C29" s="14">
        <f t="shared" si="1"/>
        <v>28</v>
      </c>
      <c r="D29" s="6">
        <f ca="1">dateretour(B29,C29,'les jours feriés'!$D$6:$D$29)</f>
        <v>41317</v>
      </c>
      <c r="E29" s="6">
        <v>41317</v>
      </c>
      <c r="F29" s="38">
        <f t="shared" si="0"/>
        <v>0</v>
      </c>
      <c r="G29" s="27"/>
    </row>
    <row r="30" spans="1:7">
      <c r="A30">
        <v>26.546666666666667</v>
      </c>
      <c r="B30" s="6">
        <v>41253</v>
      </c>
      <c r="C30" s="14">
        <f t="shared" si="1"/>
        <v>27</v>
      </c>
      <c r="D30" s="6">
        <f ca="1">dateretour(B30,C30,'les jours feriés'!$D$6:$D$29)</f>
        <v>41288</v>
      </c>
      <c r="E30" s="6">
        <v>41286</v>
      </c>
      <c r="F30" s="27">
        <f t="shared" si="0"/>
        <v>2</v>
      </c>
      <c r="G30" s="27"/>
    </row>
    <row r="31" spans="1:7">
      <c r="A31">
        <v>24.200000000000003</v>
      </c>
      <c r="B31" s="24">
        <v>41296</v>
      </c>
      <c r="C31" s="14">
        <f t="shared" si="1"/>
        <v>25</v>
      </c>
      <c r="D31" s="6">
        <f ca="1">dateretour(B31,C31,'les jours feriés'!$D$6:$D$29)</f>
        <v>41325</v>
      </c>
      <c r="E31" s="6">
        <v>41325</v>
      </c>
      <c r="F31" s="38">
        <f t="shared" si="0"/>
        <v>0</v>
      </c>
      <c r="G31" s="27"/>
    </row>
    <row r="32" spans="1:7">
      <c r="A32">
        <v>26.473333333333336</v>
      </c>
      <c r="B32" s="24">
        <v>41360</v>
      </c>
      <c r="C32" s="14">
        <f t="shared" si="1"/>
        <v>27</v>
      </c>
      <c r="D32" s="6">
        <f ca="1">dateretour(B32,C32,'les jours feriés'!$D$6:$D$29)</f>
        <v>41393</v>
      </c>
      <c r="E32" s="6">
        <v>41391</v>
      </c>
      <c r="F32" s="38">
        <f t="shared" si="0"/>
        <v>2</v>
      </c>
      <c r="G32" s="27"/>
    </row>
    <row r="33" spans="1:10">
      <c r="A33">
        <v>28.013333333333335</v>
      </c>
      <c r="B33" s="24">
        <v>41317</v>
      </c>
      <c r="C33" s="14">
        <f t="shared" si="1"/>
        <v>29</v>
      </c>
      <c r="D33" s="6">
        <f ca="1">dateretour(B33,C33,'les jours feriés'!$D$6:$D$29)</f>
        <v>41351</v>
      </c>
      <c r="E33" s="6">
        <v>41350</v>
      </c>
      <c r="F33" s="38">
        <f t="shared" si="0"/>
        <v>1</v>
      </c>
      <c r="G33" s="27"/>
    </row>
    <row r="34" spans="1:10">
      <c r="A34">
        <v>26.546666666666667</v>
      </c>
      <c r="B34" s="24">
        <v>41330</v>
      </c>
      <c r="C34" s="14">
        <f t="shared" si="1"/>
        <v>27</v>
      </c>
      <c r="D34" s="6">
        <f ca="1">dateretour(B34,C34,'les jours feriés'!$D$6:$D$29)</f>
        <v>41361</v>
      </c>
      <c r="E34" s="6">
        <v>41361</v>
      </c>
      <c r="F34" s="38">
        <f t="shared" si="0"/>
        <v>0</v>
      </c>
      <c r="G34" s="27"/>
    </row>
    <row r="35" spans="1:10">
      <c r="A35">
        <v>26.400000000000002</v>
      </c>
      <c r="B35" s="6">
        <v>41227</v>
      </c>
      <c r="C35" s="14">
        <f t="shared" si="1"/>
        <v>27</v>
      </c>
      <c r="D35" s="6">
        <f ca="1">dateretour(B35,C35,'les jours feriés'!$D$6:$D$29)</f>
        <v>41260</v>
      </c>
      <c r="E35" s="6">
        <v>41259</v>
      </c>
      <c r="F35" s="27">
        <f t="shared" si="0"/>
        <v>1</v>
      </c>
      <c r="G35" s="27"/>
    </row>
    <row r="36" spans="1:10">
      <c r="A36">
        <v>26.84</v>
      </c>
      <c r="B36" s="6">
        <v>41258</v>
      </c>
      <c r="C36" s="14">
        <f t="shared" si="1"/>
        <v>27</v>
      </c>
      <c r="D36" s="6">
        <f ca="1">dateretour(B36,C36,'les jours feriés'!$D$6:$D$29)</f>
        <v>41292</v>
      </c>
      <c r="E36" s="6">
        <v>41292</v>
      </c>
      <c r="F36" s="27">
        <f t="shared" si="0"/>
        <v>0</v>
      </c>
      <c r="G36" s="27"/>
    </row>
    <row r="37" spans="1:10">
      <c r="A37">
        <v>26.84</v>
      </c>
      <c r="B37" s="6">
        <v>41290</v>
      </c>
      <c r="C37" s="14">
        <f t="shared" si="1"/>
        <v>27</v>
      </c>
      <c r="D37" s="6">
        <f ca="1">dateretour(B37,C37,'les jours feriés'!$D$6:$D$29)</f>
        <v>41323</v>
      </c>
      <c r="E37" s="6">
        <v>41321</v>
      </c>
      <c r="F37" s="38">
        <f t="shared" si="0"/>
        <v>2</v>
      </c>
      <c r="G37" s="27"/>
    </row>
    <row r="38" spans="1:10">
      <c r="A38">
        <v>24.273333333333333</v>
      </c>
      <c r="B38" s="6">
        <v>41386</v>
      </c>
      <c r="C38" s="14">
        <f t="shared" si="1"/>
        <v>25</v>
      </c>
      <c r="D38" s="6">
        <f ca="1">dateretour(B38,C38,'les jours feriés'!$D$6:$D$29)</f>
        <v>41421</v>
      </c>
      <c r="E38" s="6">
        <v>41416</v>
      </c>
      <c r="F38" s="27">
        <f t="shared" si="0"/>
        <v>5</v>
      </c>
      <c r="G38" s="27"/>
    </row>
    <row r="39" spans="1:10">
      <c r="A39">
        <v>26.693333333333335</v>
      </c>
      <c r="B39" s="6">
        <v>41351</v>
      </c>
      <c r="C39" s="14">
        <f t="shared" si="1"/>
        <v>27</v>
      </c>
      <c r="D39" s="6">
        <f ca="1">dateretour(B39,C39,'les jours feriés'!$D$6:$D$29)</f>
        <v>41383</v>
      </c>
      <c r="E39" s="6">
        <v>41382</v>
      </c>
      <c r="F39" s="38">
        <f t="shared" si="0"/>
        <v>1</v>
      </c>
      <c r="G39" s="27"/>
    </row>
    <row r="40" spans="1:10">
      <c r="A40">
        <v>26.766666666666669</v>
      </c>
      <c r="B40" s="24">
        <v>41323</v>
      </c>
      <c r="C40" s="14">
        <f t="shared" si="1"/>
        <v>27</v>
      </c>
      <c r="D40" s="6">
        <f ca="1">dateretour(B40,C40,'les jours feriés'!$D$6:$D$29)</f>
        <v>41354</v>
      </c>
      <c r="E40" s="6">
        <v>41354</v>
      </c>
      <c r="F40" s="38">
        <f t="shared" si="0"/>
        <v>0</v>
      </c>
      <c r="G40" s="27"/>
    </row>
    <row r="41" spans="1:10">
      <c r="A41">
        <v>26.473333333333336</v>
      </c>
      <c r="B41" s="24">
        <v>41218</v>
      </c>
      <c r="C41" s="14">
        <f t="shared" si="1"/>
        <v>27</v>
      </c>
      <c r="D41" s="6">
        <f ca="1">dateretour(B41,C41,'les jours feriés'!$D$6:$D$29)</f>
        <v>41250</v>
      </c>
      <c r="E41" s="6">
        <v>41250</v>
      </c>
      <c r="F41" s="27">
        <f t="shared" si="0"/>
        <v>0</v>
      </c>
      <c r="G41" s="27"/>
    </row>
    <row r="42" spans="1:10">
      <c r="A42">
        <v>26.62</v>
      </c>
      <c r="B42" s="24">
        <v>41225</v>
      </c>
      <c r="C42" s="14">
        <f t="shared" si="1"/>
        <v>27</v>
      </c>
      <c r="D42" s="6">
        <f ca="1">dateretour(B42,C42,'les jours feriés'!$D$6:$D$29)</f>
        <v>41257</v>
      </c>
      <c r="E42" s="6">
        <v>41257</v>
      </c>
      <c r="F42" s="27">
        <f t="shared" si="0"/>
        <v>0</v>
      </c>
      <c r="G42" s="27"/>
    </row>
    <row r="43" spans="1:10">
      <c r="A43" s="34">
        <v>25.373333333333335</v>
      </c>
      <c r="B43" s="35">
        <v>41234</v>
      </c>
      <c r="C43" s="36">
        <f t="shared" si="1"/>
        <v>26</v>
      </c>
      <c r="D43" s="6">
        <f ca="1">dateretour(B43,C43,'les jours feriés'!$D$6:$D$29)</f>
        <v>41264</v>
      </c>
      <c r="E43" s="35">
        <v>41264</v>
      </c>
      <c r="F43" s="37">
        <f t="shared" si="0"/>
        <v>0</v>
      </c>
      <c r="G43" s="27"/>
    </row>
    <row r="44" spans="1:10">
      <c r="A44">
        <v>26.400000000000002</v>
      </c>
      <c r="B44" s="25">
        <v>41510</v>
      </c>
      <c r="C44" s="14">
        <f t="shared" si="1"/>
        <v>27</v>
      </c>
      <c r="D44" s="6">
        <f ca="1">dateretour(B44,C44,'les jours feriés'!$D$6:$D$29)</f>
        <v>41542</v>
      </c>
      <c r="E44" s="6">
        <v>41541</v>
      </c>
      <c r="F44" s="38">
        <f t="shared" si="0"/>
        <v>1</v>
      </c>
      <c r="G44" s="27"/>
    </row>
    <row r="45" spans="1:10">
      <c r="A45">
        <v>27.133333333333336</v>
      </c>
      <c r="B45" s="6">
        <v>41246</v>
      </c>
      <c r="C45" s="14">
        <f t="shared" si="1"/>
        <v>28</v>
      </c>
      <c r="D45" s="6">
        <f ca="1">dateretour(B45,C45,'les jours feriés'!$D$6:$D$29)</f>
        <v>41281</v>
      </c>
      <c r="E45" s="6">
        <v>41280</v>
      </c>
      <c r="F45" s="27">
        <f t="shared" si="0"/>
        <v>1</v>
      </c>
      <c r="G45" s="27"/>
    </row>
    <row r="46" spans="1:10">
      <c r="A46">
        <v>26.400000000000002</v>
      </c>
      <c r="B46" s="24">
        <v>41502</v>
      </c>
      <c r="C46" s="14">
        <f t="shared" si="1"/>
        <v>27</v>
      </c>
      <c r="D46" s="6">
        <f ca="1">dateretour(B46,C46,'les jours feriés'!$D$6:$D$29)</f>
        <v>41534</v>
      </c>
      <c r="E46" s="6">
        <v>41533</v>
      </c>
      <c r="F46" s="38">
        <f t="shared" si="0"/>
        <v>1</v>
      </c>
      <c r="G46" s="26"/>
      <c r="H46" s="27"/>
      <c r="I46" s="27"/>
      <c r="J46" s="27"/>
    </row>
    <row r="47" spans="1:10">
      <c r="D47" s="10"/>
      <c r="E47" s="10"/>
      <c r="F47" s="10"/>
    </row>
    <row r="48" spans="1:10">
      <c r="D48" s="10"/>
      <c r="E48" s="10"/>
      <c r="F48" s="10"/>
    </row>
    <row r="49" spans="4:6">
      <c r="D49" s="10"/>
      <c r="E49" s="10"/>
      <c r="F49" s="10"/>
    </row>
    <row r="50" spans="4:6">
      <c r="D50" s="10"/>
      <c r="E50" s="10"/>
      <c r="F50" s="10"/>
    </row>
    <row r="51" spans="4:6">
      <c r="D51" s="10"/>
      <c r="E51" s="10"/>
      <c r="F51" s="10"/>
    </row>
    <row r="52" spans="4:6">
      <c r="D52" s="10"/>
      <c r="E52" s="10"/>
      <c r="F52" s="10"/>
    </row>
  </sheetData>
  <autoFilter ref="A11:H46"/>
  <phoneticPr fontId="8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Лист2"/>
  <dimension ref="B5:E31"/>
  <sheetViews>
    <sheetView topLeftCell="A9" workbookViewId="0">
      <selection activeCell="D38" sqref="D38"/>
    </sheetView>
  </sheetViews>
  <sheetFormatPr baseColWidth="10" defaultColWidth="11.42578125" defaultRowHeight="15"/>
  <cols>
    <col min="1" max="2" width="11.42578125" customWidth="1"/>
    <col min="3" max="3" width="40" customWidth="1"/>
    <col min="4" max="4" width="24.28515625" bestFit="1" customWidth="1"/>
    <col min="5" max="5" width="59.7109375" customWidth="1"/>
  </cols>
  <sheetData>
    <row r="5" spans="3:5">
      <c r="C5" s="20" t="s">
        <v>5</v>
      </c>
      <c r="D5" s="21" t="s">
        <v>6</v>
      </c>
      <c r="E5" s="20" t="s">
        <v>27</v>
      </c>
    </row>
    <row r="6" spans="3:5">
      <c r="C6" s="17" t="s">
        <v>7</v>
      </c>
      <c r="D6" s="39">
        <v>40909</v>
      </c>
      <c r="E6" s="17"/>
    </row>
    <row r="7" spans="3:5" ht="36" customHeight="1">
      <c r="C7" s="18" t="s">
        <v>8</v>
      </c>
      <c r="D7" s="40">
        <v>41007</v>
      </c>
      <c r="E7" s="22" t="s">
        <v>28</v>
      </c>
    </row>
    <row r="8" spans="3:5">
      <c r="C8" s="17" t="s">
        <v>9</v>
      </c>
      <c r="D8" s="39">
        <f>D7+1</f>
        <v>41008</v>
      </c>
      <c r="E8" s="22" t="s">
        <v>22</v>
      </c>
    </row>
    <row r="9" spans="3:5" ht="28.5">
      <c r="C9" s="17" t="s">
        <v>10</v>
      </c>
      <c r="D9" s="39">
        <v>41030</v>
      </c>
      <c r="E9" s="22" t="s">
        <v>29</v>
      </c>
    </row>
    <row r="10" spans="3:5">
      <c r="C10" s="17" t="s">
        <v>11</v>
      </c>
      <c r="D10" s="39">
        <f>D7+39</f>
        <v>41046</v>
      </c>
      <c r="E10" s="22" t="s">
        <v>23</v>
      </c>
    </row>
    <row r="11" spans="3:5">
      <c r="C11" s="17" t="s">
        <v>12</v>
      </c>
      <c r="D11" s="39">
        <f>D7+49</f>
        <v>41056</v>
      </c>
      <c r="E11" s="22" t="s">
        <v>25</v>
      </c>
    </row>
    <row r="12" spans="3:5">
      <c r="C12" s="17" t="s">
        <v>13</v>
      </c>
      <c r="D12" s="39">
        <f>D11+1</f>
        <v>41057</v>
      </c>
      <c r="E12" s="22" t="s">
        <v>24</v>
      </c>
    </row>
    <row r="13" spans="3:5">
      <c r="C13" s="17" t="s">
        <v>14</v>
      </c>
      <c r="D13" s="39">
        <v>41128</v>
      </c>
      <c r="E13" s="22" t="s">
        <v>30</v>
      </c>
    </row>
    <row r="14" spans="3:5">
      <c r="C14" s="17" t="s">
        <v>15</v>
      </c>
      <c r="D14" s="39">
        <v>41136</v>
      </c>
      <c r="E14" s="22"/>
    </row>
    <row r="15" spans="3:5">
      <c r="C15" s="17" t="s">
        <v>16</v>
      </c>
      <c r="D15" s="39">
        <v>41214</v>
      </c>
      <c r="E15" s="22"/>
    </row>
    <row r="16" spans="3:5">
      <c r="C16" s="17" t="s">
        <v>18</v>
      </c>
      <c r="D16" s="39">
        <v>41228</v>
      </c>
      <c r="E16" s="22"/>
    </row>
    <row r="17" spans="2:5">
      <c r="C17" s="19" t="s">
        <v>17</v>
      </c>
      <c r="D17" s="41">
        <v>41268</v>
      </c>
      <c r="E17" s="22"/>
    </row>
    <row r="18" spans="2:5">
      <c r="C18" s="28" t="s">
        <v>7</v>
      </c>
      <c r="D18" s="42">
        <v>41275</v>
      </c>
      <c r="E18" s="46" t="s">
        <v>31</v>
      </c>
    </row>
    <row r="19" spans="2:5">
      <c r="C19" s="29" t="s">
        <v>8</v>
      </c>
      <c r="D19" s="42">
        <v>41364</v>
      </c>
      <c r="E19" s="47"/>
    </row>
    <row r="20" spans="2:5">
      <c r="C20" s="28" t="s">
        <v>9</v>
      </c>
      <c r="D20" s="42">
        <f>+D19+1</f>
        <v>41365</v>
      </c>
      <c r="E20" s="47"/>
    </row>
    <row r="21" spans="2:5">
      <c r="C21" s="28" t="s">
        <v>10</v>
      </c>
      <c r="D21" s="43">
        <v>41395</v>
      </c>
      <c r="E21" s="48"/>
    </row>
    <row r="22" spans="2:5">
      <c r="C22" s="28" t="s">
        <v>11</v>
      </c>
      <c r="D22" s="43">
        <f>+D19+39</f>
        <v>41403</v>
      </c>
    </row>
    <row r="23" spans="2:5" s="9" customFormat="1">
      <c r="C23" s="28" t="s">
        <v>12</v>
      </c>
      <c r="D23" s="43">
        <f>+D20+49</f>
        <v>41414</v>
      </c>
    </row>
    <row r="24" spans="2:5" s="9" customFormat="1">
      <c r="C24" s="28" t="s">
        <v>13</v>
      </c>
      <c r="D24" s="43">
        <f>+D23+1</f>
        <v>41415</v>
      </c>
    </row>
    <row r="25" spans="2:5" s="9" customFormat="1">
      <c r="C25" s="28" t="s">
        <v>14</v>
      </c>
      <c r="D25" s="43">
        <v>41493</v>
      </c>
    </row>
    <row r="26" spans="2:5" s="9" customFormat="1">
      <c r="C26" s="28" t="s">
        <v>15</v>
      </c>
      <c r="D26" s="43">
        <v>41501</v>
      </c>
    </row>
    <row r="27" spans="2:5" s="9" customFormat="1">
      <c r="C27" s="28" t="s">
        <v>16</v>
      </c>
      <c r="D27" s="43">
        <v>41579</v>
      </c>
    </row>
    <row r="28" spans="2:5">
      <c r="C28" s="28" t="s">
        <v>18</v>
      </c>
      <c r="D28" s="43">
        <v>41593</v>
      </c>
    </row>
    <row r="29" spans="2:5">
      <c r="C29" s="30" t="s">
        <v>17</v>
      </c>
      <c r="D29" s="43">
        <v>41633</v>
      </c>
    </row>
    <row r="31" spans="2:5">
      <c r="B31" s="45"/>
      <c r="D31" s="44"/>
    </row>
  </sheetData>
  <mergeCells count="1">
    <mergeCell ref="E18:E21"/>
  </mergeCells>
  <phoneticPr fontId="8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Лист3"/>
  <dimension ref="A1"/>
  <sheetViews>
    <sheetView workbookViewId="0"/>
  </sheetViews>
  <sheetFormatPr baseColWidth="10" defaultColWidth="11.42578125" defaultRowHeight="15"/>
  <sheetData/>
  <phoneticPr fontId="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 congés</vt:lpstr>
      <vt:lpstr>les jours feriés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Utilisateur Windows</cp:lastModifiedBy>
  <dcterms:created xsi:type="dcterms:W3CDTF">2012-11-29T12:52:38Z</dcterms:created>
  <dcterms:modified xsi:type="dcterms:W3CDTF">2012-12-02T16:58:54Z</dcterms:modified>
</cp:coreProperties>
</file>