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15195" windowHeight="5580"/>
  </bookViews>
  <sheets>
    <sheet name="Aire1" sheetId="1" r:id="rId1"/>
  </sheets>
  <definedNames>
    <definedName name="_xlnm.Print_Area" localSheetId="0">Aire1!$A$1:$Z$290</definedName>
  </definedNames>
  <calcPr calcId="125725"/>
</workbook>
</file>

<file path=xl/calcChain.xml><?xml version="1.0" encoding="utf-8"?>
<calcChain xmlns="http://schemas.openxmlformats.org/spreadsheetml/2006/main">
  <c r="W283" i="1"/>
  <c r="V283"/>
  <c r="U283"/>
  <c r="T283"/>
  <c r="S283"/>
  <c r="R283"/>
  <c r="Q283"/>
  <c r="P283"/>
  <c r="O283"/>
  <c r="N283"/>
  <c r="M283"/>
  <c r="L283"/>
  <c r="K283"/>
  <c r="J283"/>
  <c r="I283"/>
  <c r="H283"/>
  <c r="G283"/>
  <c r="F283"/>
  <c r="E283"/>
  <c r="Y279"/>
  <c r="X279"/>
  <c r="Y278"/>
  <c r="X278"/>
  <c r="Y277"/>
  <c r="X277"/>
  <c r="Y276"/>
  <c r="X276"/>
  <c r="Y274"/>
  <c r="X274"/>
  <c r="O273"/>
  <c r="O275" s="1"/>
  <c r="N273"/>
  <c r="N275" s="1"/>
  <c r="I273"/>
  <c r="I275" s="1"/>
  <c r="H273"/>
  <c r="H275" s="1"/>
  <c r="W272"/>
  <c r="W273" s="1"/>
  <c r="W275" s="1"/>
  <c r="V272"/>
  <c r="V273" s="1"/>
  <c r="V275" s="1"/>
  <c r="U272"/>
  <c r="U273" s="1"/>
  <c r="U275" s="1"/>
  <c r="T272"/>
  <c r="T273" s="1"/>
  <c r="T275" s="1"/>
  <c r="S272"/>
  <c r="S273" s="1"/>
  <c r="S275" s="1"/>
  <c r="R272"/>
  <c r="R273" s="1"/>
  <c r="R275" s="1"/>
  <c r="Q272"/>
  <c r="Q273" s="1"/>
  <c r="Q275" s="1"/>
  <c r="P272"/>
  <c r="P273" s="1"/>
  <c r="P275" s="1"/>
  <c r="O272"/>
  <c r="N272"/>
  <c r="M272"/>
  <c r="M273" s="1"/>
  <c r="M275" s="1"/>
  <c r="L272"/>
  <c r="L273" s="1"/>
  <c r="L275" s="1"/>
  <c r="K272"/>
  <c r="K273" s="1"/>
  <c r="K275" s="1"/>
  <c r="J272"/>
  <c r="J273" s="1"/>
  <c r="J275" s="1"/>
  <c r="I272"/>
  <c r="H272"/>
  <c r="G272"/>
  <c r="G273" s="1"/>
  <c r="G275" s="1"/>
  <c r="F272"/>
  <c r="F273" s="1"/>
  <c r="F275" s="1"/>
  <c r="E272"/>
  <c r="Y272" s="1"/>
  <c r="Y271"/>
  <c r="X271"/>
  <c r="Y270"/>
  <c r="X270"/>
  <c r="Y269"/>
  <c r="X269"/>
  <c r="Y267"/>
  <c r="X267"/>
  <c r="Y266"/>
  <c r="X266"/>
  <c r="Y265"/>
  <c r="X265"/>
  <c r="Y264"/>
  <c r="X264"/>
  <c r="Y263"/>
  <c r="X263"/>
  <c r="Y262"/>
  <c r="X262"/>
  <c r="Y261"/>
  <c r="X261"/>
  <c r="Y259"/>
  <c r="X259"/>
  <c r="Y258"/>
  <c r="X258"/>
  <c r="Y257"/>
  <c r="X257"/>
  <c r="Y256"/>
  <c r="X256"/>
  <c r="Y255"/>
  <c r="X255"/>
  <c r="Y254"/>
  <c r="X254"/>
  <c r="W251"/>
  <c r="V251"/>
  <c r="U251"/>
  <c r="T251"/>
  <c r="S251"/>
  <c r="R251"/>
  <c r="Q251"/>
  <c r="P251"/>
  <c r="O251"/>
  <c r="N251"/>
  <c r="M251"/>
  <c r="L251"/>
  <c r="K251"/>
  <c r="J251"/>
  <c r="I251"/>
  <c r="H251"/>
  <c r="G251"/>
  <c r="F251"/>
  <c r="E251"/>
  <c r="X251" s="1"/>
  <c r="W250"/>
  <c r="V250"/>
  <c r="U250"/>
  <c r="T250"/>
  <c r="S250"/>
  <c r="R250"/>
  <c r="Q250"/>
  <c r="P250"/>
  <c r="O250"/>
  <c r="N250"/>
  <c r="M250"/>
  <c r="L250"/>
  <c r="K250"/>
  <c r="J250"/>
  <c r="I250"/>
  <c r="H250"/>
  <c r="G250"/>
  <c r="F250"/>
  <c r="E250"/>
  <c r="Y250" s="1"/>
  <c r="W248"/>
  <c r="V248"/>
  <c r="U248"/>
  <c r="T248"/>
  <c r="S248"/>
  <c r="R248"/>
  <c r="Q248"/>
  <c r="P248"/>
  <c r="O248"/>
  <c r="N248"/>
  <c r="M248"/>
  <c r="L248"/>
  <c r="K248"/>
  <c r="J248"/>
  <c r="I248"/>
  <c r="H248"/>
  <c r="G248"/>
  <c r="F248"/>
  <c r="E248"/>
  <c r="W247"/>
  <c r="V247"/>
  <c r="U247"/>
  <c r="T247"/>
  <c r="S247"/>
  <c r="R247"/>
  <c r="Q247"/>
  <c r="P247"/>
  <c r="O247"/>
  <c r="N247"/>
  <c r="M247"/>
  <c r="L247"/>
  <c r="K247"/>
  <c r="J247"/>
  <c r="I247"/>
  <c r="H247"/>
  <c r="G247"/>
  <c r="F247"/>
  <c r="E247"/>
  <c r="X247" s="1"/>
  <c r="W246"/>
  <c r="V246"/>
  <c r="U246"/>
  <c r="T246"/>
  <c r="S246"/>
  <c r="R246"/>
  <c r="Q246"/>
  <c r="P246"/>
  <c r="O246"/>
  <c r="N246"/>
  <c r="M246"/>
  <c r="L246"/>
  <c r="K246"/>
  <c r="J246"/>
  <c r="I246"/>
  <c r="H246"/>
  <c r="G246"/>
  <c r="F246"/>
  <c r="E246"/>
  <c r="Y246" s="1"/>
  <c r="W245"/>
  <c r="V245"/>
  <c r="U245"/>
  <c r="T245"/>
  <c r="S245"/>
  <c r="R245"/>
  <c r="Q245"/>
  <c r="P245"/>
  <c r="O245"/>
  <c r="N245"/>
  <c r="M245"/>
  <c r="L245"/>
  <c r="K245"/>
  <c r="J245"/>
  <c r="I245"/>
  <c r="H245"/>
  <c r="G245"/>
  <c r="F245"/>
  <c r="E245"/>
  <c r="X245" s="1"/>
  <c r="W242"/>
  <c r="W243" s="1"/>
  <c r="W244" s="1"/>
  <c r="V242"/>
  <c r="V243" s="1"/>
  <c r="V244" s="1"/>
  <c r="U242"/>
  <c r="U243" s="1"/>
  <c r="U244" s="1"/>
  <c r="T242"/>
  <c r="T243" s="1"/>
  <c r="T244" s="1"/>
  <c r="S242"/>
  <c r="S243" s="1"/>
  <c r="S244" s="1"/>
  <c r="R242"/>
  <c r="R243" s="1"/>
  <c r="R244" s="1"/>
  <c r="Q242"/>
  <c r="Q243" s="1"/>
  <c r="Q244" s="1"/>
  <c r="P242"/>
  <c r="P243" s="1"/>
  <c r="P244" s="1"/>
  <c r="O242"/>
  <c r="O243" s="1"/>
  <c r="O244" s="1"/>
  <c r="N242"/>
  <c r="N243" s="1"/>
  <c r="N244" s="1"/>
  <c r="M242"/>
  <c r="M243" s="1"/>
  <c r="M244" s="1"/>
  <c r="L242"/>
  <c r="L243" s="1"/>
  <c r="L244" s="1"/>
  <c r="K242"/>
  <c r="K243" s="1"/>
  <c r="K244" s="1"/>
  <c r="J242"/>
  <c r="J243" s="1"/>
  <c r="J244" s="1"/>
  <c r="I242"/>
  <c r="I243" s="1"/>
  <c r="I244" s="1"/>
  <c r="H242"/>
  <c r="H243" s="1"/>
  <c r="H244" s="1"/>
  <c r="G242"/>
  <c r="G243" s="1"/>
  <c r="G244" s="1"/>
  <c r="F242"/>
  <c r="F243" s="1"/>
  <c r="F244" s="1"/>
  <c r="E242"/>
  <c r="W241"/>
  <c r="V241"/>
  <c r="U241"/>
  <c r="T241"/>
  <c r="S241"/>
  <c r="R241"/>
  <c r="Q241"/>
  <c r="P241"/>
  <c r="O241"/>
  <c r="N241"/>
  <c r="M241"/>
  <c r="L241"/>
  <c r="K241"/>
  <c r="J241"/>
  <c r="I241"/>
  <c r="H241"/>
  <c r="G241"/>
  <c r="F241"/>
  <c r="E241"/>
  <c r="X241" s="1"/>
  <c r="Y240"/>
  <c r="X240"/>
  <c r="Y239"/>
  <c r="X239"/>
  <c r="Y238"/>
  <c r="X238"/>
  <c r="Y237"/>
  <c r="X237"/>
  <c r="Y236"/>
  <c r="X236"/>
  <c r="Y235"/>
  <c r="X235"/>
  <c r="Y234"/>
  <c r="X234"/>
  <c r="Y233"/>
  <c r="X233"/>
  <c r="Y232"/>
  <c r="X232"/>
  <c r="Y231"/>
  <c r="X231"/>
  <c r="Y230"/>
  <c r="X230"/>
  <c r="Y229"/>
  <c r="X229"/>
  <c r="Y228"/>
  <c r="X228"/>
  <c r="Y227"/>
  <c r="X227"/>
  <c r="Y226"/>
  <c r="X226"/>
  <c r="Y225"/>
  <c r="X225"/>
  <c r="Y224"/>
  <c r="X224"/>
  <c r="Y223"/>
  <c r="X223"/>
  <c r="Y222"/>
  <c r="X222"/>
  <c r="Y221"/>
  <c r="X221"/>
  <c r="Y220"/>
  <c r="X220"/>
  <c r="Y219"/>
  <c r="X219"/>
  <c r="Y218"/>
  <c r="X218"/>
  <c r="Y217"/>
  <c r="X217"/>
  <c r="Y216"/>
  <c r="X216"/>
  <c r="Y215"/>
  <c r="X215"/>
  <c r="Y214"/>
  <c r="X214"/>
  <c r="Y213"/>
  <c r="X213"/>
  <c r="Y212"/>
  <c r="X212"/>
  <c r="Y211"/>
  <c r="X211"/>
  <c r="Y210"/>
  <c r="X210"/>
  <c r="Y209"/>
  <c r="X209"/>
  <c r="Y208"/>
  <c r="X208"/>
  <c r="Y207"/>
  <c r="X207"/>
  <c r="Y206"/>
  <c r="X206"/>
  <c r="Y205"/>
  <c r="X205"/>
  <c r="Y204"/>
  <c r="X204"/>
  <c r="Y203"/>
  <c r="X203"/>
  <c r="Y202"/>
  <c r="X202"/>
  <c r="Y201"/>
  <c r="X201"/>
  <c r="Y200"/>
  <c r="X200"/>
  <c r="Y199"/>
  <c r="X199"/>
  <c r="Y198"/>
  <c r="X198"/>
  <c r="Y197"/>
  <c r="X197"/>
  <c r="Y196"/>
  <c r="X196"/>
  <c r="Y195"/>
  <c r="X195"/>
  <c r="Y194"/>
  <c r="X194"/>
  <c r="Y193"/>
  <c r="X193"/>
  <c r="Y192"/>
  <c r="X192"/>
  <c r="Y191"/>
  <c r="X191"/>
  <c r="Y190"/>
  <c r="X190"/>
  <c r="Y189"/>
  <c r="X189"/>
  <c r="Y188"/>
  <c r="X188"/>
  <c r="Y187"/>
  <c r="X187"/>
  <c r="Y186"/>
  <c r="X186"/>
  <c r="Y185"/>
  <c r="X185"/>
  <c r="Y184"/>
  <c r="X184"/>
  <c r="Y183"/>
  <c r="X183"/>
  <c r="Y182"/>
  <c r="X182"/>
  <c r="Y181"/>
  <c r="X181"/>
  <c r="Y180"/>
  <c r="X180"/>
  <c r="Y179"/>
  <c r="X179"/>
  <c r="Y178"/>
  <c r="X178"/>
  <c r="Y177"/>
  <c r="X177"/>
  <c r="Y176"/>
  <c r="X176"/>
  <c r="W172"/>
  <c r="W173" s="1"/>
  <c r="V172"/>
  <c r="V173" s="1"/>
  <c r="U172"/>
  <c r="U173" s="1"/>
  <c r="T172"/>
  <c r="T173" s="1"/>
  <c r="S172"/>
  <c r="S173" s="1"/>
  <c r="R172"/>
  <c r="R173" s="1"/>
  <c r="Q172"/>
  <c r="Q173" s="1"/>
  <c r="P172"/>
  <c r="P173" s="1"/>
  <c r="O172"/>
  <c r="O173" s="1"/>
  <c r="N172"/>
  <c r="N173" s="1"/>
  <c r="M172"/>
  <c r="M173" s="1"/>
  <c r="L172"/>
  <c r="L173" s="1"/>
  <c r="K172"/>
  <c r="K173" s="1"/>
  <c r="J172"/>
  <c r="J173" s="1"/>
  <c r="I172"/>
  <c r="I173" s="1"/>
  <c r="H172"/>
  <c r="H173" s="1"/>
  <c r="G172"/>
  <c r="G173" s="1"/>
  <c r="F172"/>
  <c r="F173" s="1"/>
  <c r="E172"/>
  <c r="E173" s="1"/>
  <c r="Y171"/>
  <c r="X171"/>
  <c r="Y170"/>
  <c r="X170"/>
  <c r="Y169"/>
  <c r="X169"/>
  <c r="Y168"/>
  <c r="X168"/>
  <c r="Y167"/>
  <c r="X167"/>
  <c r="Y166"/>
  <c r="X166"/>
  <c r="Y164"/>
  <c r="X164"/>
  <c r="Y163"/>
  <c r="X163"/>
  <c r="Y162"/>
  <c r="X162"/>
  <c r="Y160"/>
  <c r="X160"/>
  <c r="Y159"/>
  <c r="X159"/>
  <c r="Y158"/>
  <c r="X158"/>
  <c r="Y157"/>
  <c r="X157"/>
  <c r="Y156"/>
  <c r="X156"/>
  <c r="Y154"/>
  <c r="X154"/>
  <c r="Y153"/>
  <c r="X153"/>
  <c r="Y152"/>
  <c r="X152"/>
  <c r="Y151"/>
  <c r="X151"/>
  <c r="Y149"/>
  <c r="X149"/>
  <c r="Y148"/>
  <c r="X148"/>
  <c r="W142"/>
  <c r="W144" s="1"/>
  <c r="V142"/>
  <c r="V144" s="1"/>
  <c r="U142"/>
  <c r="U144" s="1"/>
  <c r="T142"/>
  <c r="T144" s="1"/>
  <c r="S142"/>
  <c r="S144" s="1"/>
  <c r="R142"/>
  <c r="R144" s="1"/>
  <c r="Q142"/>
  <c r="Q144" s="1"/>
  <c r="P142"/>
  <c r="P144" s="1"/>
  <c r="O142"/>
  <c r="O144" s="1"/>
  <c r="N142"/>
  <c r="N144" s="1"/>
  <c r="M142"/>
  <c r="M144" s="1"/>
  <c r="L142"/>
  <c r="L144" s="1"/>
  <c r="K142"/>
  <c r="K144" s="1"/>
  <c r="J142"/>
  <c r="J144" s="1"/>
  <c r="I142"/>
  <c r="I144" s="1"/>
  <c r="H142"/>
  <c r="H144" s="1"/>
  <c r="G142"/>
  <c r="G144" s="1"/>
  <c r="F142"/>
  <c r="F144" s="1"/>
  <c r="E142"/>
  <c r="E144" s="1"/>
  <c r="W141"/>
  <c r="V141"/>
  <c r="U141"/>
  <c r="T141"/>
  <c r="S141"/>
  <c r="R141"/>
  <c r="Q141"/>
  <c r="P141"/>
  <c r="O141"/>
  <c r="N141"/>
  <c r="M141"/>
  <c r="L141"/>
  <c r="K141"/>
  <c r="J141"/>
  <c r="I141"/>
  <c r="H141"/>
  <c r="G141"/>
  <c r="F141"/>
  <c r="E141"/>
  <c r="W140"/>
  <c r="V140"/>
  <c r="U140"/>
  <c r="T140"/>
  <c r="S140"/>
  <c r="R140"/>
  <c r="Q140"/>
  <c r="P140"/>
  <c r="O140"/>
  <c r="N140"/>
  <c r="M140"/>
  <c r="L140"/>
  <c r="K140"/>
  <c r="J140"/>
  <c r="I140"/>
  <c r="H140"/>
  <c r="G140"/>
  <c r="F140"/>
  <c r="E140"/>
  <c r="Y140" s="1"/>
  <c r="W139"/>
  <c r="V139"/>
  <c r="U139"/>
  <c r="T139"/>
  <c r="S139"/>
  <c r="R139"/>
  <c r="Q139"/>
  <c r="P139"/>
  <c r="O139"/>
  <c r="N139"/>
  <c r="M139"/>
  <c r="L139"/>
  <c r="K139"/>
  <c r="J139"/>
  <c r="I139"/>
  <c r="H139"/>
  <c r="G139"/>
  <c r="F139"/>
  <c r="E139"/>
  <c r="X139" s="1"/>
  <c r="W137"/>
  <c r="W138" s="1"/>
  <c r="W143" s="1"/>
  <c r="V137"/>
  <c r="V138" s="1"/>
  <c r="V143" s="1"/>
  <c r="U137"/>
  <c r="U138" s="1"/>
  <c r="U143" s="1"/>
  <c r="T137"/>
  <c r="T138" s="1"/>
  <c r="T143" s="1"/>
  <c r="S137"/>
  <c r="S138" s="1"/>
  <c r="S143" s="1"/>
  <c r="R137"/>
  <c r="R138" s="1"/>
  <c r="R143" s="1"/>
  <c r="Q137"/>
  <c r="Q138" s="1"/>
  <c r="Q143" s="1"/>
  <c r="P137"/>
  <c r="P138" s="1"/>
  <c r="P143" s="1"/>
  <c r="O137"/>
  <c r="O138" s="1"/>
  <c r="O143" s="1"/>
  <c r="N137"/>
  <c r="N138" s="1"/>
  <c r="N143" s="1"/>
  <c r="M137"/>
  <c r="M138" s="1"/>
  <c r="M143" s="1"/>
  <c r="L137"/>
  <c r="L138" s="1"/>
  <c r="L143" s="1"/>
  <c r="K137"/>
  <c r="K138" s="1"/>
  <c r="K143" s="1"/>
  <c r="J137"/>
  <c r="J138" s="1"/>
  <c r="J143" s="1"/>
  <c r="I137"/>
  <c r="I138" s="1"/>
  <c r="I143" s="1"/>
  <c r="H137"/>
  <c r="H138" s="1"/>
  <c r="H143" s="1"/>
  <c r="G137"/>
  <c r="G138" s="1"/>
  <c r="G143" s="1"/>
  <c r="F137"/>
  <c r="F138" s="1"/>
  <c r="F143" s="1"/>
  <c r="E137"/>
  <c r="E138" s="1"/>
  <c r="Y136"/>
  <c r="X136"/>
  <c r="Y135"/>
  <c r="X135"/>
  <c r="Y134"/>
  <c r="X134"/>
  <c r="Y133"/>
  <c r="X133"/>
  <c r="Y132"/>
  <c r="X132"/>
  <c r="Y131"/>
  <c r="X131"/>
  <c r="Y130"/>
  <c r="X130"/>
  <c r="Y129"/>
  <c r="X129"/>
  <c r="Y128"/>
  <c r="X128"/>
  <c r="Y126"/>
  <c r="X126"/>
  <c r="Y125"/>
  <c r="X125"/>
  <c r="Y124"/>
  <c r="X124"/>
  <c r="Y123"/>
  <c r="X123"/>
  <c r="Y122"/>
  <c r="X122"/>
  <c r="Y121"/>
  <c r="X121"/>
  <c r="Y120"/>
  <c r="X120"/>
  <c r="Y119"/>
  <c r="X119"/>
  <c r="Y117"/>
  <c r="X117"/>
  <c r="Y116"/>
  <c r="X116"/>
  <c r="Y115"/>
  <c r="X115"/>
  <c r="Y114"/>
  <c r="X114"/>
  <c r="Y113"/>
  <c r="X113"/>
  <c r="Y112"/>
  <c r="X112"/>
  <c r="Y111"/>
  <c r="X111"/>
  <c r="Y110"/>
  <c r="X110"/>
  <c r="Y109"/>
  <c r="X109"/>
  <c r="Y108"/>
  <c r="X108"/>
  <c r="Y107"/>
  <c r="X107"/>
  <c r="Y106"/>
  <c r="X106"/>
  <c r="Y105"/>
  <c r="X105"/>
  <c r="Y104"/>
  <c r="X104"/>
  <c r="Y102"/>
  <c r="X102"/>
  <c r="Y101"/>
  <c r="X101"/>
  <c r="Y100"/>
  <c r="X100"/>
  <c r="Y99"/>
  <c r="X99"/>
  <c r="Y98"/>
  <c r="X98"/>
  <c r="Y97"/>
  <c r="X97"/>
  <c r="Y96"/>
  <c r="X96"/>
  <c r="Y95"/>
  <c r="X95"/>
  <c r="Y94"/>
  <c r="X94"/>
  <c r="Y93"/>
  <c r="X93"/>
  <c r="Y92"/>
  <c r="X92"/>
  <c r="Y91"/>
  <c r="X91"/>
  <c r="Y89"/>
  <c r="X89"/>
  <c r="Y88"/>
  <c r="X88"/>
  <c r="Y86"/>
  <c r="X86"/>
  <c r="W81"/>
  <c r="V81"/>
  <c r="U81"/>
  <c r="T81"/>
  <c r="S81"/>
  <c r="R81"/>
  <c r="Q81"/>
  <c r="P81"/>
  <c r="O81"/>
  <c r="N81"/>
  <c r="M81"/>
  <c r="L81"/>
  <c r="K81"/>
  <c r="J81"/>
  <c r="I81"/>
  <c r="H81"/>
  <c r="G81"/>
  <c r="F81"/>
  <c r="E81"/>
  <c r="Y81" s="1"/>
  <c r="W80"/>
  <c r="W249" s="1"/>
  <c r="V80"/>
  <c r="V249" s="1"/>
  <c r="U80"/>
  <c r="U249" s="1"/>
  <c r="T80"/>
  <c r="T249" s="1"/>
  <c r="S80"/>
  <c r="S249" s="1"/>
  <c r="R80"/>
  <c r="R249" s="1"/>
  <c r="Q80"/>
  <c r="Q249" s="1"/>
  <c r="P80"/>
  <c r="P249" s="1"/>
  <c r="O80"/>
  <c r="O249" s="1"/>
  <c r="N80"/>
  <c r="N249" s="1"/>
  <c r="M80"/>
  <c r="M249" s="1"/>
  <c r="L80"/>
  <c r="L249" s="1"/>
  <c r="K80"/>
  <c r="K249" s="1"/>
  <c r="J80"/>
  <c r="J249" s="1"/>
  <c r="I80"/>
  <c r="I249" s="1"/>
  <c r="H80"/>
  <c r="H249" s="1"/>
  <c r="G80"/>
  <c r="G249" s="1"/>
  <c r="F80"/>
  <c r="F249" s="1"/>
  <c r="E80"/>
  <c r="X80" s="1"/>
  <c r="W79"/>
  <c r="V79"/>
  <c r="U79"/>
  <c r="T79"/>
  <c r="S79"/>
  <c r="R79"/>
  <c r="Q79"/>
  <c r="P79"/>
  <c r="O79"/>
  <c r="N79"/>
  <c r="M79"/>
  <c r="L79"/>
  <c r="K79"/>
  <c r="J79"/>
  <c r="I79"/>
  <c r="H79"/>
  <c r="G79"/>
  <c r="F79"/>
  <c r="E79"/>
  <c r="Y79" s="1"/>
  <c r="Y78"/>
  <c r="X78"/>
  <c r="Y77"/>
  <c r="X77"/>
  <c r="Y76"/>
  <c r="X76"/>
  <c r="Y75"/>
  <c r="X75"/>
  <c r="Y74"/>
  <c r="X74"/>
  <c r="Y73"/>
  <c r="X73"/>
  <c r="Y72"/>
  <c r="X72"/>
  <c r="Y71"/>
  <c r="X71"/>
  <c r="Y70"/>
  <c r="X70"/>
  <c r="Y69"/>
  <c r="X69"/>
  <c r="Y68"/>
  <c r="X68"/>
  <c r="Y67"/>
  <c r="X67"/>
  <c r="Y66"/>
  <c r="X66"/>
  <c r="Y65"/>
  <c r="X65"/>
  <c r="Y64"/>
  <c r="X64"/>
  <c r="Y63"/>
  <c r="X63"/>
  <c r="Y62"/>
  <c r="X62"/>
  <c r="Y61"/>
  <c r="X61"/>
  <c r="Y60"/>
  <c r="X60"/>
  <c r="Y59"/>
  <c r="X59"/>
  <c r="Y58"/>
  <c r="X58"/>
  <c r="Y57"/>
  <c r="X57"/>
  <c r="Y56"/>
  <c r="X56"/>
  <c r="Y55"/>
  <c r="X55"/>
  <c r="Y54"/>
  <c r="X54"/>
  <c r="Y53"/>
  <c r="X53"/>
  <c r="Y52"/>
  <c r="X52"/>
  <c r="Y51"/>
  <c r="X51"/>
  <c r="Y50"/>
  <c r="X50"/>
  <c r="Y49"/>
  <c r="X49"/>
  <c r="Y48"/>
  <c r="X48"/>
  <c r="Y47"/>
  <c r="X47"/>
  <c r="Y46"/>
  <c r="X46"/>
  <c r="Y45"/>
  <c r="X45"/>
  <c r="Y44"/>
  <c r="X44"/>
  <c r="Y43"/>
  <c r="X43"/>
  <c r="Y42"/>
  <c r="X42"/>
  <c r="Y40"/>
  <c r="X40"/>
  <c r="Y39"/>
  <c r="X39"/>
  <c r="Y38"/>
  <c r="X38"/>
  <c r="Y37"/>
  <c r="X37"/>
  <c r="Y34"/>
  <c r="X34"/>
  <c r="Y33"/>
  <c r="X33"/>
  <c r="Y32"/>
  <c r="X32"/>
  <c r="Y31"/>
  <c r="X31"/>
  <c r="Y30"/>
  <c r="X30"/>
  <c r="Y29"/>
  <c r="X29"/>
  <c r="Y28"/>
  <c r="X28"/>
  <c r="Y27"/>
  <c r="X27"/>
  <c r="Y26"/>
  <c r="X26"/>
  <c r="Y25"/>
  <c r="X25"/>
  <c r="Y24"/>
  <c r="X24"/>
  <c r="Y23"/>
  <c r="X23"/>
  <c r="Y22"/>
  <c r="X22"/>
  <c r="Y21"/>
  <c r="X21"/>
  <c r="Y20"/>
  <c r="X20"/>
  <c r="Y19"/>
  <c r="X19"/>
  <c r="Y18"/>
  <c r="X18"/>
  <c r="Y17"/>
  <c r="X17"/>
  <c r="Y14"/>
  <c r="X14"/>
  <c r="Y13"/>
  <c r="X13"/>
  <c r="W12"/>
  <c r="V12"/>
  <c r="U12"/>
  <c r="T12"/>
  <c r="S12"/>
  <c r="R12"/>
  <c r="Q12"/>
  <c r="P12"/>
  <c r="O12"/>
  <c r="N12"/>
  <c r="M12"/>
  <c r="L12"/>
  <c r="K12"/>
  <c r="J12"/>
  <c r="I12"/>
  <c r="H12"/>
  <c r="G12"/>
  <c r="F12"/>
  <c r="E12"/>
  <c r="X12" s="1"/>
  <c r="Y11"/>
  <c r="X11"/>
  <c r="Y10"/>
  <c r="X10"/>
  <c r="Y242" l="1"/>
  <c r="Y248"/>
  <c r="X283"/>
  <c r="X141"/>
  <c r="Y173"/>
  <c r="X173"/>
  <c r="Y138"/>
  <c r="E143"/>
  <c r="X138"/>
  <c r="Y144"/>
  <c r="X144"/>
  <c r="Y12"/>
  <c r="X79"/>
  <c r="Y80"/>
  <c r="X81"/>
  <c r="E82"/>
  <c r="G82"/>
  <c r="G83" s="1"/>
  <c r="I82"/>
  <c r="I83" s="1"/>
  <c r="K82"/>
  <c r="K83" s="1"/>
  <c r="M82"/>
  <c r="M83" s="1"/>
  <c r="O82"/>
  <c r="O83" s="1"/>
  <c r="Q82"/>
  <c r="Q83" s="1"/>
  <c r="S82"/>
  <c r="S83" s="1"/>
  <c r="U82"/>
  <c r="U83" s="1"/>
  <c r="W82"/>
  <c r="W83" s="1"/>
  <c r="Y137"/>
  <c r="Y139"/>
  <c r="X140"/>
  <c r="Y141"/>
  <c r="X142"/>
  <c r="Y172"/>
  <c r="Y241"/>
  <c r="X242"/>
  <c r="E243"/>
  <c r="Y245"/>
  <c r="X246"/>
  <c r="Y247"/>
  <c r="X248"/>
  <c r="E249"/>
  <c r="X250"/>
  <c r="Y251"/>
  <c r="X272"/>
  <c r="E273"/>
  <c r="Y283"/>
  <c r="F82"/>
  <c r="F83" s="1"/>
  <c r="H82"/>
  <c r="H83" s="1"/>
  <c r="J82"/>
  <c r="J83" s="1"/>
  <c r="L82"/>
  <c r="L83" s="1"/>
  <c r="N82"/>
  <c r="N83" s="1"/>
  <c r="P82"/>
  <c r="P83" s="1"/>
  <c r="R82"/>
  <c r="R83" s="1"/>
  <c r="T82"/>
  <c r="T83" s="1"/>
  <c r="V82"/>
  <c r="V83" s="1"/>
  <c r="X137"/>
  <c r="Y142"/>
  <c r="X172"/>
  <c r="E275" l="1"/>
  <c r="X273"/>
  <c r="Y273"/>
  <c r="X249"/>
  <c r="Y249"/>
  <c r="E244"/>
  <c r="X243"/>
  <c r="Y243"/>
  <c r="E83"/>
  <c r="X82"/>
  <c r="Y82"/>
  <c r="X143"/>
  <c r="Y143"/>
  <c r="Y83" l="1"/>
  <c r="X83"/>
  <c r="Y275"/>
  <c r="X275"/>
  <c r="Y244"/>
  <c r="X244"/>
</calcChain>
</file>

<file path=xl/sharedStrings.xml><?xml version="1.0" encoding="utf-8"?>
<sst xmlns="http://schemas.openxmlformats.org/spreadsheetml/2006/main" count="477" uniqueCount="418">
  <si>
    <t xml:space="preserve">(SPP) QUESTIONNAIRE DE L’ENQUETE  LQAS.          </t>
  </si>
  <si>
    <t>PROVINCE……</t>
  </si>
  <si>
    <t>ZONE DE SANTE……</t>
  </si>
  <si>
    <t>AIRE DE SANTE……</t>
  </si>
  <si>
    <t>Aire1</t>
  </si>
  <si>
    <t>POP</t>
  </si>
  <si>
    <t>(SPP) QUESTIONNAIRE D’ENQUETE  LQAS pour cible de 0-5 mois</t>
  </si>
  <si>
    <t>Questions et Filtres</t>
  </si>
  <si>
    <t>Catégorie de Codage</t>
  </si>
  <si>
    <t>Total Correct</t>
  </si>
  <si>
    <t>Total échant.</t>
  </si>
  <si>
    <t xml:space="preserve">IDENTIFICATION </t>
  </si>
  <si>
    <t>VILLAGE (lieu d'enquête)  N°</t>
  </si>
  <si>
    <t>ACCESSIBILITE GEOGRAPHIQUE</t>
  </si>
  <si>
    <r>
      <t xml:space="preserve">a)  Mère habite à </t>
    </r>
    <r>
      <rPr>
        <sz val="11.5"/>
        <color theme="1"/>
        <rFont val="Arial"/>
        <family val="2"/>
      </rPr>
      <t>≤</t>
    </r>
    <r>
      <rPr>
        <sz val="11.5"/>
        <color theme="1"/>
        <rFont val="Calibri"/>
        <family val="2"/>
        <scheme val="minor"/>
      </rPr>
      <t xml:space="preserve"> 5 Km ou 1 h du CS  </t>
    </r>
    <r>
      <rPr>
        <b/>
        <sz val="11.5"/>
        <color theme="1"/>
        <rFont val="Calibri"/>
        <family val="2"/>
        <scheme val="minor"/>
      </rPr>
      <t>OUI/NON</t>
    </r>
  </si>
  <si>
    <r>
      <t xml:space="preserve">b)  Mère habite à </t>
    </r>
    <r>
      <rPr>
        <sz val="11.5"/>
        <color theme="1"/>
        <rFont val="Arial"/>
        <family val="2"/>
      </rPr>
      <t>≤</t>
    </r>
    <r>
      <rPr>
        <sz val="11.5"/>
        <color theme="1"/>
        <rFont val="Calibri"/>
        <family val="2"/>
        <scheme val="minor"/>
      </rPr>
      <t xml:space="preserve"> 2 Km d'un Site avancé de SSP (</t>
    </r>
    <r>
      <rPr>
        <sz val="11.5"/>
        <color theme="1"/>
        <rFont val="Arial"/>
        <family val="2"/>
      </rPr>
      <t xml:space="preserve">≥ 5 km d'un CS)  </t>
    </r>
    <r>
      <rPr>
        <b/>
        <sz val="11.5"/>
        <color theme="1"/>
        <rFont val="Arial"/>
        <family val="2"/>
      </rPr>
      <t>OUI/NON</t>
    </r>
  </si>
  <si>
    <t>c)  Mère avec accès géographique aux soins (≤ 5 Km de CS ou ≤ 2 Km de Site com)</t>
  </si>
  <si>
    <r>
      <t xml:space="preserve">d)  Village situé à </t>
    </r>
    <r>
      <rPr>
        <sz val="12"/>
        <color theme="1"/>
        <rFont val="Arial"/>
        <family val="2"/>
      </rPr>
      <t>≤</t>
    </r>
    <r>
      <rPr>
        <sz val="12"/>
        <color theme="1"/>
        <rFont val="Calibri"/>
        <family val="2"/>
        <scheme val="minor"/>
      </rPr>
      <t xml:space="preserve"> 15 Km ou 3 h d'une Maternité</t>
    </r>
  </si>
  <si>
    <r>
      <t xml:space="preserve">e)  le village est situé à ≤ 15 Km ou 3h du CS avec PTME ou à 2km du Site avancé de SSP où une CPN + PTME est pratiquée    </t>
    </r>
    <r>
      <rPr>
        <b/>
        <sz val="11"/>
        <color theme="1"/>
        <rFont val="Calibri"/>
        <family val="2"/>
        <scheme val="minor"/>
      </rPr>
      <t>OUI/NON</t>
    </r>
  </si>
  <si>
    <t>Section 1: PROFIL DE LA MERE</t>
  </si>
  <si>
    <t>Date de naissance de la mère</t>
  </si>
  <si>
    <t>Age de la mère (en année complète)</t>
  </si>
  <si>
    <r>
      <t xml:space="preserve">Elle est allée à l'école </t>
    </r>
    <r>
      <rPr>
        <b/>
        <sz val="11"/>
        <color theme="1"/>
        <rFont val="Arial"/>
        <family val="2"/>
      </rPr>
      <t>OUI/NON</t>
    </r>
  </si>
  <si>
    <t>Niveau de scolarité de la mère</t>
  </si>
  <si>
    <r>
      <t xml:space="preserve">maternelle </t>
    </r>
    <r>
      <rPr>
        <b/>
        <sz val="11"/>
        <color theme="1"/>
        <rFont val="Calibri"/>
        <family val="2"/>
      </rPr>
      <t>OUI/NON</t>
    </r>
  </si>
  <si>
    <r>
      <t xml:space="preserve">primaire  </t>
    </r>
    <r>
      <rPr>
        <b/>
        <sz val="11"/>
        <color theme="1"/>
        <rFont val="Calibri"/>
        <family val="2"/>
      </rPr>
      <t>OUI/NON</t>
    </r>
  </si>
  <si>
    <r>
      <t xml:space="preserve">secondaire  </t>
    </r>
    <r>
      <rPr>
        <b/>
        <sz val="11"/>
        <color theme="1"/>
        <rFont val="Calibri"/>
        <family val="2"/>
      </rPr>
      <t>OUI/NON</t>
    </r>
  </si>
  <si>
    <r>
      <t xml:space="preserve">supérieur  </t>
    </r>
    <r>
      <rPr>
        <b/>
        <sz val="11"/>
        <color theme="1"/>
        <rFont val="Calibri"/>
        <family val="2"/>
      </rPr>
      <t>OUI/NON</t>
    </r>
  </si>
  <si>
    <t>Statut matrimonial actuel de la mère</t>
  </si>
  <si>
    <r>
      <t xml:space="preserve">CELIBATAIRE  </t>
    </r>
    <r>
      <rPr>
        <b/>
        <sz val="11"/>
        <color theme="1"/>
        <rFont val="Calibri"/>
        <family val="2"/>
      </rPr>
      <t>OUI/NON</t>
    </r>
  </si>
  <si>
    <r>
      <t xml:space="preserve">MARIEE.     </t>
    </r>
    <r>
      <rPr>
        <b/>
        <sz val="11"/>
        <color theme="1"/>
        <rFont val="Calibri"/>
        <family val="2"/>
      </rPr>
      <t>OUI/NON</t>
    </r>
  </si>
  <si>
    <r>
      <t xml:space="preserve">COHABITATION   </t>
    </r>
    <r>
      <rPr>
        <b/>
        <sz val="11"/>
        <color theme="1"/>
        <rFont val="Calibri"/>
        <family val="2"/>
      </rPr>
      <t>OUI/NON</t>
    </r>
  </si>
  <si>
    <r>
      <t xml:space="preserve">VEUVE.   </t>
    </r>
    <r>
      <rPr>
        <b/>
        <sz val="11"/>
        <color theme="1"/>
        <rFont val="Calibri"/>
        <family val="2"/>
      </rPr>
      <t>OUI/NON</t>
    </r>
  </si>
  <si>
    <r>
      <t xml:space="preserve">DIVORCEE / SEPAREE   </t>
    </r>
    <r>
      <rPr>
        <b/>
        <sz val="11"/>
        <color theme="1"/>
        <rFont val="Calibri"/>
        <family val="2"/>
      </rPr>
      <t>OUI/NON</t>
    </r>
  </si>
  <si>
    <r>
      <t xml:space="preserve">Plusieurs facteurs peuvent empêcher les femmes et leurs enfants d’accéder aux soins médicaux quand ils en ont besoin.                                                                                                                                          Quand votre enfant est malade et vous voulez le faire soigner, les facteurs suivants constituent-ils pour vous une grande difficulté ?                                                </t>
    </r>
    <r>
      <rPr>
        <b/>
        <i/>
        <sz val="8"/>
        <color theme="1"/>
        <rFont val="Arial"/>
        <family val="2"/>
      </rPr>
      <t>Mentionnez s'il vous plaît toutes les options et choisissez (1) si c'est une sérieuse difficulté et (0) si ce n'est pas</t>
    </r>
  </si>
  <si>
    <t>1.  La permission d'aller au centre de santé ou à l’hôpital</t>
  </si>
  <si>
    <t>2.  L’argent pour payer les soins</t>
  </si>
  <si>
    <t>3.  L’argent pour payer le transport</t>
  </si>
  <si>
    <t>4.  La distance du centre de santé ou de l’hôpital</t>
  </si>
  <si>
    <t>5.  S’en aller seule</t>
  </si>
  <si>
    <t>6.  La qualité des soins</t>
  </si>
  <si>
    <t>7.  L’attitude du personnel soignant</t>
  </si>
  <si>
    <t>Section 2: PROFIL DE L'ENFANT</t>
  </si>
  <si>
    <t>Notez le Nom de l'enfant sélectionné</t>
  </si>
  <si>
    <t>Sexe de l'enfant</t>
  </si>
  <si>
    <t>Garçon</t>
  </si>
  <si>
    <t>Fille</t>
  </si>
  <si>
    <t>Date  de naissance</t>
  </si>
  <si>
    <t>Age (en mois)</t>
  </si>
  <si>
    <t>Section 3: ALLAITEMENT MATERNEL EXCLUSIF</t>
  </si>
  <si>
    <t>11-A</t>
  </si>
  <si>
    <t xml:space="preserve">Au cours de la dernière grossesse ou lors  de l’accouchement, avez-vous reçu l’information sur l’allaitement maternel exclusif? </t>
  </si>
  <si>
    <r>
      <t xml:space="preserve">La mère a déjà reçu l’information sur AME </t>
    </r>
    <r>
      <rPr>
        <b/>
        <sz val="11"/>
        <color theme="1"/>
        <rFont val="Calibri"/>
        <family val="2"/>
      </rPr>
      <t>OUI / NON/</t>
    </r>
    <r>
      <rPr>
        <sz val="11"/>
        <color theme="1"/>
        <rFont val="Calibri"/>
        <family val="2"/>
      </rPr>
      <t xml:space="preserve"> NE SAIT PAS</t>
    </r>
  </si>
  <si>
    <t>11-B</t>
  </si>
  <si>
    <t>SI OUI, Où A-T'ELLE RECU L'INFORMATION SUR AME</t>
  </si>
  <si>
    <t>a)  Au cours du conseil ou de la causerie éducative sur l’allaitement maternel exclusif au centre de sante/hôpital</t>
  </si>
  <si>
    <t xml:space="preserve">b)  Au cours du conseil ou de la causerie éducative sur l’allaitement maternel exclusif par un Relais, Leader  ou d’autres activités communautaires (Théâtre communautaires, etc…) </t>
  </si>
  <si>
    <t>c)  Au travers d’autres canaux de communication  (Radio, télévision, journaux, etc…)</t>
  </si>
  <si>
    <t xml:space="preserve">Dans les trois premiers jours après l’accouchement, est-ce que (nom) a reçu quelque chose d’autre à boire à part le lait maternel? </t>
  </si>
  <si>
    <r>
      <rPr>
        <sz val="11"/>
        <color theme="1"/>
        <rFont val="Arial"/>
        <family val="2"/>
      </rPr>
      <t xml:space="preserve">Votre enfant (nom), Allaite-t-il/elle toujours?  
</t>
    </r>
    <r>
      <rPr>
        <sz val="8"/>
        <color theme="1"/>
        <rFont val="Arial"/>
        <family val="2"/>
      </rPr>
      <t>(Si la réponse est NON, sautez la questions 15,   et allez à la question 16)</t>
    </r>
  </si>
  <si>
    <r>
      <t xml:space="preserve">Pendant combien de mois avez-vous allaité (nom)?                                                  </t>
    </r>
    <r>
      <rPr>
        <b/>
        <i/>
        <sz val="9"/>
        <color theme="1"/>
        <rFont val="Arial"/>
        <family val="2"/>
      </rPr>
      <t xml:space="preserve">Si moins d’un mois, notez “00” mois. </t>
    </r>
  </si>
  <si>
    <r>
      <t xml:space="preserve">Notez le nombre de </t>
    </r>
    <r>
      <rPr>
        <b/>
        <u/>
        <sz val="10"/>
        <color theme="1"/>
        <rFont val="Arial"/>
        <family val="2"/>
      </rPr>
      <t>MOIS</t>
    </r>
  </si>
  <si>
    <r>
      <t xml:space="preserve">LAIT MATERNEL      </t>
    </r>
    <r>
      <rPr>
        <b/>
        <sz val="11"/>
        <color theme="1"/>
        <rFont val="Calibri"/>
        <family val="2"/>
        <scheme val="minor"/>
      </rPr>
      <t>OUI/NON</t>
    </r>
  </si>
  <si>
    <r>
      <t xml:space="preserve">EAU                          </t>
    </r>
    <r>
      <rPr>
        <b/>
        <sz val="11"/>
        <color theme="1"/>
        <rFont val="Calibri"/>
        <family val="2"/>
        <scheme val="minor"/>
      </rPr>
      <t>OUI/NON</t>
    </r>
  </si>
  <si>
    <r>
      <t xml:space="preserve">LAIT MATERNISE    </t>
    </r>
    <r>
      <rPr>
        <b/>
        <sz val="11"/>
        <color theme="1"/>
        <rFont val="Calibri"/>
        <family val="2"/>
        <scheme val="minor"/>
      </rPr>
      <t xml:space="preserve"> OUI/NON</t>
    </r>
  </si>
  <si>
    <t>D’AUTRES LAITS TELS QUE LE LAIT RECONSTITUE, EN BOÎTE OU FRAIS D’UN ANIMAL</t>
  </si>
  <si>
    <r>
      <t xml:space="preserve">JUS DE FRUIT           </t>
    </r>
    <r>
      <rPr>
        <b/>
        <sz val="11"/>
        <color theme="1"/>
        <rFont val="Calibri"/>
        <family val="2"/>
        <scheme val="minor"/>
      </rPr>
      <t>OUI/NON</t>
    </r>
  </si>
  <si>
    <r>
      <t xml:space="preserve">THE OU CAFE OU INFUSIONS       </t>
    </r>
    <r>
      <rPr>
        <b/>
        <sz val="11"/>
        <color theme="1"/>
        <rFont val="Calibri"/>
        <family val="2"/>
        <scheme val="minor"/>
      </rPr>
      <t>OUI/NON</t>
    </r>
  </si>
  <si>
    <r>
      <t xml:space="preserve">SOUPE LEGERE OU BOUILLON       </t>
    </r>
    <r>
      <rPr>
        <b/>
        <sz val="11"/>
        <color theme="1"/>
        <rFont val="Calibri"/>
        <family val="2"/>
        <scheme val="minor"/>
      </rPr>
      <t>OUI/NON</t>
    </r>
  </si>
  <si>
    <r>
      <t xml:space="preserve">SRO                            </t>
    </r>
    <r>
      <rPr>
        <b/>
        <sz val="11"/>
        <color theme="1"/>
        <rFont val="Calibri"/>
        <family val="2"/>
        <scheme val="minor"/>
      </rPr>
      <t>OUI/NON</t>
    </r>
  </si>
  <si>
    <t>MEDICAMENTS LIQUIDES OU SEMI-LIQUIDES TRADITIONELS</t>
  </si>
  <si>
    <r>
      <t xml:space="preserve">RIEN                            </t>
    </r>
    <r>
      <rPr>
        <b/>
        <sz val="11"/>
        <color theme="1"/>
        <rFont val="Calibri"/>
        <family val="2"/>
        <scheme val="minor"/>
      </rPr>
      <t>OUI/NON</t>
    </r>
  </si>
  <si>
    <r>
      <t xml:space="preserve">AUTRE LIQUIDE (PRECISER)     </t>
    </r>
    <r>
      <rPr>
        <b/>
        <sz val="11"/>
        <color theme="1"/>
        <rFont val="Calibri"/>
        <family val="2"/>
        <scheme val="minor"/>
      </rPr>
      <t>OUI/NON</t>
    </r>
  </si>
  <si>
    <t>16-A</t>
  </si>
  <si>
    <t xml:space="preserve">(Nom), a-t-il/elle mangé des aliments solides ou semi-solides dans les dernières 24 heures?   </t>
  </si>
  <si>
    <r>
      <t xml:space="preserve">Dans les 24 h, l' enfant  a mangé les aliments solides ou semi-solides  </t>
    </r>
    <r>
      <rPr>
        <b/>
        <sz val="10"/>
        <color theme="1"/>
        <rFont val="Arial"/>
        <family val="2"/>
      </rPr>
      <t>OUI / NON</t>
    </r>
  </si>
  <si>
    <r>
      <t>Demandez :</t>
    </r>
    <r>
      <rPr>
        <sz val="11"/>
        <color theme="1"/>
        <rFont val="Arial"/>
        <family val="2"/>
      </rPr>
      <t xml:space="preserve"> (</t>
    </r>
    <r>
      <rPr>
        <i/>
        <sz val="11"/>
        <color theme="1"/>
        <rFont val="Arial"/>
        <family val="2"/>
      </rPr>
      <t>Nom</t>
    </r>
    <r>
      <rPr>
        <sz val="11"/>
        <color theme="1"/>
        <rFont val="Arial"/>
        <family val="2"/>
      </rPr>
      <t xml:space="preserve">) a-t-il/elle bu quelque chose d'un biberon dans les dernières 24 heures?  </t>
    </r>
  </si>
  <si>
    <r>
      <t xml:space="preserve">L'enfant a bu quelque chose d'un biberon dans les dernières 24 heures </t>
    </r>
    <r>
      <rPr>
        <b/>
        <sz val="10"/>
        <color theme="1"/>
        <rFont val="Arial"/>
        <family val="2"/>
      </rPr>
      <t>OUI / NON</t>
    </r>
  </si>
  <si>
    <t>18-A</t>
  </si>
  <si>
    <r>
      <t xml:space="preserve">La mère a fait la promotion aux pairs dans les 3 derniers mois  </t>
    </r>
    <r>
      <rPr>
        <b/>
        <sz val="10"/>
        <color theme="1"/>
        <rFont val="Calibri"/>
        <family val="2"/>
        <scheme val="minor"/>
      </rPr>
      <t>OUI / NON</t>
    </r>
  </si>
  <si>
    <t>18-B</t>
  </si>
  <si>
    <t>Les mères ont eu accès à l'information et/ou au dialogue sur l'AME par l'un des canaux communautaireslors de la grossesse</t>
  </si>
  <si>
    <t>Accès-com aux conseils sur AME</t>
  </si>
  <si>
    <t>18-C</t>
  </si>
  <si>
    <t xml:space="preserve">Allaitement dans l'heure qui a suivi l'accouchement OUI / NON </t>
  </si>
  <si>
    <t>Utilisation-Initiation à AME</t>
  </si>
  <si>
    <t>18-D</t>
  </si>
  <si>
    <t>La mère a poursuivi AME jusque dans les 24 dernières heures   OUI / NON</t>
  </si>
  <si>
    <t>Continuité de AME jusque dans les 24h</t>
  </si>
  <si>
    <t>18-E</t>
  </si>
  <si>
    <t>La mère a pratiqué la mise au sein précoce et elle a poursuivi AME jusque dans les 24 dernières heures   OUI / NON</t>
  </si>
  <si>
    <t>Couverture Effective de AME</t>
  </si>
  <si>
    <t>18-F</t>
  </si>
  <si>
    <t>La mère a pratiqué AME et en a fait la promotion aux pairs dans les 3 derniers mois  OUI / NON</t>
  </si>
  <si>
    <t>Appropriation de AME</t>
  </si>
  <si>
    <t>Section 4: CONSULTATION PRENATALE</t>
  </si>
  <si>
    <r>
      <t xml:space="preserve">Avez-vous consulté quelqu’un pour les soins prénatals pendant votre grossesse de (nom)?                                                      </t>
    </r>
    <r>
      <rPr>
        <b/>
        <i/>
        <sz val="10.5"/>
        <color theme="1"/>
        <rFont val="Calibri"/>
        <family val="2"/>
      </rPr>
      <t>Si la réponse est NON, allez à la question 29</t>
    </r>
  </si>
  <si>
    <r>
      <t xml:space="preserve">Elle avait fréquenté la CPN  </t>
    </r>
    <r>
      <rPr>
        <b/>
        <sz val="11"/>
        <color theme="1"/>
        <rFont val="Arial"/>
        <family val="2"/>
      </rPr>
      <t xml:space="preserve"> OUI / NON</t>
    </r>
  </si>
  <si>
    <r>
      <t xml:space="preserve">Qui avez-vous vu?                                                                        Relancez:                                                                                         Quelqu’un d’autre?                                                                                   </t>
    </r>
    <r>
      <rPr>
        <b/>
        <i/>
        <sz val="8"/>
        <color theme="1"/>
        <rFont val="Calibri"/>
        <family val="2"/>
      </rPr>
      <t>Relancez pour savoir le type de personne consultée et entourez les réponses données</t>
    </r>
    <r>
      <rPr>
        <sz val="11"/>
        <color theme="1"/>
        <rFont val="Calibri"/>
        <family val="2"/>
      </rPr>
      <t xml:space="preserve">  </t>
    </r>
  </si>
  <si>
    <t xml:space="preserve">PROFESSIONNEL DE SANTE     </t>
  </si>
  <si>
    <r>
      <t xml:space="preserve">    a)      Médecin             </t>
    </r>
    <r>
      <rPr>
        <b/>
        <sz val="11"/>
        <color theme="1"/>
        <rFont val="Calibri"/>
        <family val="2"/>
      </rPr>
      <t>OUI / NON</t>
    </r>
  </si>
  <si>
    <t xml:space="preserve">D’AUTRES PERSONNES          </t>
  </si>
  <si>
    <r>
      <t xml:space="preserve">     c)     Accoucheuse traditionnelle </t>
    </r>
    <r>
      <rPr>
        <b/>
        <sz val="11"/>
        <color theme="1"/>
        <rFont val="Calibri"/>
        <family val="2"/>
      </rPr>
      <t>OUI / NON</t>
    </r>
  </si>
  <si>
    <r>
      <t xml:space="preserve">     d)    Relais communautaire          </t>
    </r>
    <r>
      <rPr>
        <b/>
        <sz val="11"/>
        <color theme="1"/>
        <rFont val="Calibri"/>
        <family val="2"/>
      </rPr>
      <t>OUI / NON</t>
    </r>
  </si>
  <si>
    <r>
      <t xml:space="preserve">     e)     autre    (spécifier)                 </t>
    </r>
    <r>
      <rPr>
        <b/>
        <sz val="11"/>
        <color theme="1"/>
        <rFont val="Calibri"/>
        <family val="2"/>
      </rPr>
      <t>OUI / NON</t>
    </r>
  </si>
  <si>
    <t>Combien de mois de grossesse aviez-vous à votre première consultation prénatale ?</t>
  </si>
  <si>
    <r>
      <t xml:space="preserve">a) 3 MOIS ou MOINS                        </t>
    </r>
    <r>
      <rPr>
        <b/>
        <sz val="11"/>
        <color theme="1"/>
        <rFont val="Calibri"/>
        <family val="2"/>
        <scheme val="minor"/>
      </rPr>
      <t>OUI/NON</t>
    </r>
  </si>
  <si>
    <r>
      <t xml:space="preserve">b) PLUS DE 3 MOIS                            </t>
    </r>
    <r>
      <rPr>
        <b/>
        <sz val="11"/>
        <color theme="1"/>
        <rFont val="Calibri"/>
        <family val="2"/>
        <scheme val="minor"/>
      </rPr>
      <t>OUI/NON</t>
    </r>
  </si>
  <si>
    <r>
      <t>c) NE SAIT PAS</t>
    </r>
    <r>
      <rPr>
        <sz val="10"/>
        <color theme="1"/>
        <rFont val="Arial"/>
        <family val="2"/>
      </rPr>
      <t xml:space="preserve">                                   </t>
    </r>
    <r>
      <rPr>
        <b/>
        <sz val="10"/>
        <color theme="1"/>
        <rFont val="Arial"/>
        <family val="2"/>
      </rPr>
      <t>OUI/NON</t>
    </r>
  </si>
  <si>
    <t xml:space="preserve">Combien de fois avez-vous reçu des soins prénatals durant cette grossesse?  </t>
  </si>
  <si>
    <t>NOMBRE DE FOIS</t>
  </si>
  <si>
    <r>
      <t>NE SAIT PAS</t>
    </r>
    <r>
      <rPr>
        <sz val="10"/>
        <color theme="1"/>
        <rFont val="Arial"/>
        <family val="2"/>
      </rPr>
      <t xml:space="preserve">                                   </t>
    </r>
    <r>
      <rPr>
        <b/>
        <sz val="10"/>
        <color theme="1"/>
        <rFont val="Arial"/>
        <family val="2"/>
      </rPr>
      <t>OUI/NON</t>
    </r>
  </si>
  <si>
    <t>23-A</t>
  </si>
  <si>
    <t>23-B</t>
  </si>
  <si>
    <t>VIH</t>
  </si>
  <si>
    <t>23-C</t>
  </si>
  <si>
    <r>
      <t xml:space="preserve">Avez-vous été conseillée de faire un test VIH lors de votre grossesse de (nom)?                                                       </t>
    </r>
    <r>
      <rPr>
        <b/>
        <i/>
        <sz val="9"/>
        <color theme="1"/>
        <rFont val="Calibri"/>
        <family val="2"/>
      </rPr>
      <t>Si la réponse est NON, sautez et allez à la question 26</t>
    </r>
    <r>
      <rPr>
        <sz val="11"/>
        <color theme="1"/>
        <rFont val="Calibri"/>
        <family val="2"/>
      </rPr>
      <t xml:space="preserve"> </t>
    </r>
  </si>
  <si>
    <r>
      <rPr>
        <sz val="10"/>
        <color theme="1"/>
        <rFont val="Arial"/>
        <family val="2"/>
      </rPr>
      <t>La mère a bénéficié d'un CDV pour test VIH pdt sa grossesse</t>
    </r>
    <r>
      <rPr>
        <b/>
        <sz val="10"/>
        <color theme="1"/>
        <rFont val="Arial"/>
        <family val="2"/>
      </rPr>
      <t xml:space="preserve">     OUI/NON</t>
    </r>
  </si>
  <si>
    <t>Utilisation de PTME</t>
  </si>
  <si>
    <r>
      <t xml:space="preserve">Je ne veux pas connaître les résultats, mais avez-vous fait un test de SIDA dans le cadre de vos soins prénatals?                                                                                   </t>
    </r>
    <r>
      <rPr>
        <b/>
        <i/>
        <sz val="9"/>
        <color theme="1"/>
        <rFont val="Calibri"/>
        <family val="2"/>
      </rPr>
      <t>Si la réponse est NON, sautez et allez à la question 26</t>
    </r>
    <r>
      <rPr>
        <sz val="11"/>
        <color theme="1"/>
        <rFont val="Calibri"/>
        <family val="2"/>
      </rPr>
      <t xml:space="preserve"> </t>
    </r>
  </si>
  <si>
    <r>
      <rPr>
        <sz val="10"/>
        <color theme="1"/>
        <rFont val="Arial"/>
        <family val="2"/>
      </rPr>
      <t>La mère a pratiqué un test de VIH pdt sa grossesse</t>
    </r>
    <r>
      <rPr>
        <b/>
        <sz val="10"/>
        <color theme="1"/>
        <rFont val="Arial"/>
        <family val="2"/>
      </rPr>
      <t xml:space="preserve">     OUI/NON</t>
    </r>
  </si>
  <si>
    <t>Continuité de PTME</t>
  </si>
  <si>
    <r>
      <rPr>
        <sz val="10"/>
        <color theme="1"/>
        <rFont val="Arial"/>
        <family val="2"/>
      </rPr>
      <t>La mère a reçu les résultats de son test de VIH pdt sa grossesse</t>
    </r>
    <r>
      <rPr>
        <b/>
        <sz val="10"/>
        <color theme="1"/>
        <rFont val="Arial"/>
        <family val="2"/>
      </rPr>
      <t xml:space="preserve">     OUI/NON</t>
    </r>
  </si>
  <si>
    <t>Couverture Effective de PTME</t>
  </si>
  <si>
    <t>25-A</t>
  </si>
  <si>
    <r>
      <t xml:space="preserve">Carte vue par l’enquêteur            </t>
    </r>
    <r>
      <rPr>
        <b/>
        <sz val="11"/>
        <color theme="1"/>
        <rFont val="Arial"/>
        <family val="2"/>
      </rPr>
      <t>OUI  / NON</t>
    </r>
  </si>
  <si>
    <r>
      <t xml:space="preserve">Carte existe OUI, mais pas disponible/ perdue/ égarée                    </t>
    </r>
    <r>
      <rPr>
        <b/>
        <sz val="11"/>
        <color theme="1"/>
        <rFont val="Arial"/>
        <family val="2"/>
      </rPr>
      <t>OUI  / NON</t>
    </r>
  </si>
  <si>
    <r>
      <t xml:space="preserve">Jamais eu de carte            </t>
    </r>
    <r>
      <rPr>
        <b/>
        <sz val="11"/>
        <color theme="1"/>
        <rFont val="Arial"/>
        <family val="2"/>
      </rPr>
      <t>OUI  / NON</t>
    </r>
  </si>
  <si>
    <r>
      <t xml:space="preserve">Ne sait pas                           </t>
    </r>
    <r>
      <rPr>
        <b/>
        <sz val="11"/>
        <color theme="1"/>
        <rFont val="Arial"/>
        <family val="2"/>
      </rPr>
      <t>OUI  / NON</t>
    </r>
  </si>
  <si>
    <t xml:space="preserve">NOTEZ L’AGE DE LA GROSSESSE A LA PREMIERE CONSULTATION PRENATALE ET LE NOMBRE DE VISITES PRENATALES MARQUEES SUR LA CARTE </t>
  </si>
  <si>
    <r>
      <t xml:space="preserve">Age de la grossesse a la première consultation prénatale </t>
    </r>
    <r>
      <rPr>
        <b/>
        <u/>
        <sz val="11"/>
        <color theme="1"/>
        <rFont val="Arial"/>
        <family val="2"/>
      </rPr>
      <t>(en mois)</t>
    </r>
    <r>
      <rPr>
        <sz val="11"/>
        <color theme="1"/>
        <rFont val="Arial"/>
        <family val="2"/>
      </rPr>
      <t xml:space="preserve"> </t>
    </r>
  </si>
  <si>
    <r>
      <t xml:space="preserve">Notez LE </t>
    </r>
    <r>
      <rPr>
        <u/>
        <sz val="11"/>
        <color theme="1"/>
        <rFont val="Arial"/>
        <family val="2"/>
      </rPr>
      <t>NOMBRE</t>
    </r>
    <r>
      <rPr>
        <sz val="11"/>
        <color theme="1"/>
        <rFont val="Arial"/>
        <family val="2"/>
      </rPr>
      <t xml:space="preserve"> de visites prénatales marquées sur la carte </t>
    </r>
  </si>
  <si>
    <t>Section 5: TETANOS</t>
  </si>
  <si>
    <r>
      <t xml:space="preserve">VAT1                          </t>
    </r>
    <r>
      <rPr>
        <b/>
        <sz val="11"/>
        <color theme="1"/>
        <rFont val="Arial"/>
        <family val="2"/>
      </rPr>
      <t>OUI  / NON</t>
    </r>
  </si>
  <si>
    <r>
      <t xml:space="preserve">VAT2                         </t>
    </r>
    <r>
      <rPr>
        <b/>
        <sz val="11"/>
        <color theme="1"/>
        <rFont val="Arial"/>
        <family val="2"/>
      </rPr>
      <t>OUI  / NON</t>
    </r>
  </si>
  <si>
    <r>
      <t xml:space="preserve">VAT3                         </t>
    </r>
    <r>
      <rPr>
        <b/>
        <sz val="11"/>
        <color theme="1"/>
        <rFont val="Arial"/>
        <family val="2"/>
      </rPr>
      <t>OUI  / NON</t>
    </r>
  </si>
  <si>
    <r>
      <t xml:space="preserve">VAT4                         </t>
    </r>
    <r>
      <rPr>
        <b/>
        <sz val="11"/>
        <color theme="1"/>
        <rFont val="Arial"/>
        <family val="2"/>
      </rPr>
      <t>OUI  / NON</t>
    </r>
  </si>
  <si>
    <r>
      <t xml:space="preserve">VAT5                         </t>
    </r>
    <r>
      <rPr>
        <b/>
        <sz val="11"/>
        <color theme="1"/>
        <rFont val="Arial"/>
        <family val="2"/>
      </rPr>
      <t>OUI  / NON</t>
    </r>
  </si>
  <si>
    <t>28-A</t>
  </si>
  <si>
    <r>
      <t xml:space="preserve">VAT pendant la dernière grossesse  </t>
    </r>
    <r>
      <rPr>
        <b/>
        <sz val="11"/>
        <color theme="1"/>
        <rFont val="Arial"/>
        <family val="2"/>
      </rPr>
      <t>OUI / NON</t>
    </r>
  </si>
  <si>
    <t>28-B</t>
  </si>
  <si>
    <t xml:space="preserve">Si oui, le vaccin vous a été administré combien de fois pendant la dernière grossesse?  </t>
  </si>
  <si>
    <r>
      <t xml:space="preserve">Notez le </t>
    </r>
    <r>
      <rPr>
        <b/>
        <sz val="11"/>
        <color theme="1"/>
        <rFont val="Arial"/>
        <family val="2"/>
      </rPr>
      <t>NOMBRE</t>
    </r>
    <r>
      <rPr>
        <sz val="11"/>
        <color theme="1"/>
        <rFont val="Arial"/>
        <family val="2"/>
      </rPr>
      <t xml:space="preserve"> de VAT lors de la dernière grossesse</t>
    </r>
  </si>
  <si>
    <t>28-C</t>
  </si>
  <si>
    <t xml:space="preserve">Pouvez-vous me dire combien de fois vous avez déjà reçu au total le vaccin contre le tétanos dans votre vie, pendant les grossesses et/ou les campagnes de vaccination ?  </t>
  </si>
  <si>
    <r>
      <t xml:space="preserve">Notez le </t>
    </r>
    <r>
      <rPr>
        <b/>
        <sz val="11"/>
        <color theme="1"/>
        <rFont val="Arial"/>
        <family val="2"/>
      </rPr>
      <t>NOMBRE</t>
    </r>
    <r>
      <rPr>
        <sz val="11"/>
        <color theme="1"/>
        <rFont val="Arial"/>
        <family val="2"/>
      </rPr>
      <t xml:space="preserve"> de VAT dans sa vie</t>
    </r>
  </si>
  <si>
    <t>Section 6: TRAITEMENT PREVENTIF INTERMITTENT Pdt GROSSESSE</t>
  </si>
  <si>
    <r>
      <t xml:space="preserve">Quels médicaments préventifs avez-vous pris contre le paludisme ?                                                                                   </t>
    </r>
    <r>
      <rPr>
        <b/>
        <i/>
        <sz val="8.5"/>
        <color theme="1"/>
        <rFont val="Arial"/>
        <family val="2"/>
      </rPr>
      <t>Entourez tous les médicaments pris.  Si le type de médicament n’est pas trouvé, montrez un médicament antipaludéen typique à l’interrogée</t>
    </r>
    <r>
      <rPr>
        <sz val="8.5"/>
        <color theme="1"/>
        <rFont val="Arial"/>
        <family val="2"/>
      </rPr>
      <t xml:space="preserve">.                                                               </t>
    </r>
    <r>
      <rPr>
        <b/>
        <i/>
        <sz val="8.5"/>
        <color theme="1"/>
        <rFont val="Arial"/>
        <family val="2"/>
      </rPr>
      <t>(Si elle n’avait pas pris la SP ou FANSIDAR,  sautez et  allez à la question 33)</t>
    </r>
  </si>
  <si>
    <t xml:space="preserve">Si elle avait pris la SP ou Fansidar, demandez : lors de la dernière grossesse, combien de fois avez-vous pris la SP/Fansidar (3 comprimés blancs)?  </t>
  </si>
  <si>
    <r>
      <t xml:space="preserve">Notez le </t>
    </r>
    <r>
      <rPr>
        <b/>
        <sz val="11"/>
        <color theme="1"/>
        <rFont val="Arial"/>
        <family val="2"/>
      </rPr>
      <t>NOMBRE</t>
    </r>
    <r>
      <rPr>
        <sz val="11"/>
        <color theme="1"/>
        <rFont val="Arial"/>
        <family val="2"/>
      </rPr>
      <t xml:space="preserve"> de fois qu’elle a pris la SP</t>
    </r>
  </si>
  <si>
    <t xml:space="preserve">Combien de comprimés de SP/Fansidar vous étaient donnés (par prise) lorsque vous étiez enceinte de (nom)?  </t>
  </si>
  <si>
    <r>
      <t xml:space="preserve">Notez le </t>
    </r>
    <r>
      <rPr>
        <b/>
        <sz val="11"/>
        <color theme="1"/>
        <rFont val="Arial"/>
        <family val="2"/>
      </rPr>
      <t>NOMBRE</t>
    </r>
    <r>
      <rPr>
        <sz val="11"/>
        <color theme="1"/>
        <rFont val="Arial"/>
        <family val="2"/>
      </rPr>
      <t xml:space="preserve"> de Co de Fansidar à chaque prise</t>
    </r>
  </si>
  <si>
    <t>32-A</t>
  </si>
  <si>
    <t>La mère a bénéficié d'au moins 1 CPN au 1er trimestre          OUI /NON</t>
  </si>
  <si>
    <t>32-B</t>
  </si>
  <si>
    <t>La mère a bénéficié d'au moins 4 CPN dont l'un au 1er trimestre          OUI /NON</t>
  </si>
  <si>
    <t>32-C</t>
  </si>
  <si>
    <t>la mère a  reçu au moins 2 doses de vaccin antitétanique       OUI / NON</t>
  </si>
  <si>
    <t>32-D</t>
  </si>
  <si>
    <t>la mère a  reçu 2 fois Fansidar (à raison de 3 Co)       OUI / NON</t>
  </si>
  <si>
    <t>32-E</t>
  </si>
  <si>
    <t>La mère a bénéficié d'au moins 1 CPN dans un service de santé          OUI /NON</t>
  </si>
  <si>
    <t>Utilisation de CPN (au service de santé)</t>
  </si>
  <si>
    <t>32-F</t>
  </si>
  <si>
    <t>La mère a bénéficié d'au moins 4 CPN           OUI /NON</t>
  </si>
  <si>
    <t>Continuité de CPN (ou CPN4)</t>
  </si>
  <si>
    <t>32-G</t>
  </si>
  <si>
    <r>
      <t>La mère a bénéficié de 4 CPN de qualité depuis le 1</t>
    </r>
    <r>
      <rPr>
        <b/>
        <vertAlign val="superscript"/>
        <sz val="11"/>
        <color theme="1"/>
        <rFont val="Arial"/>
        <family val="2"/>
      </rPr>
      <t>er</t>
    </r>
    <r>
      <rPr>
        <b/>
        <sz val="11"/>
        <color theme="1"/>
        <rFont val="Arial"/>
        <family val="2"/>
      </rPr>
      <t xml:space="preserve"> Trimestre, et a bénéficié de Test urine, VAT2, TPI2, Contrôle de TA.</t>
    </r>
  </si>
  <si>
    <t>Couverture Effective de CPN</t>
  </si>
  <si>
    <t>32-H</t>
  </si>
  <si>
    <t>mères avec ≥ 4 CPN  auprès du  personnel qualifié et Recherche de facteur de risque ou prévention suivants : examen d’urines, prise de TA, VAT2, TPI2</t>
  </si>
  <si>
    <r>
      <t xml:space="preserve">Section 7: </t>
    </r>
    <r>
      <rPr>
        <b/>
        <sz val="12"/>
        <color theme="1"/>
        <rFont val="Calibri"/>
        <family val="2"/>
      </rPr>
      <t>ACCOUCHEMENT ASSISTE PAR UN PERSONNEL QUALIFIE</t>
    </r>
  </si>
  <si>
    <t>MAISON</t>
  </si>
  <si>
    <t>CHEZ VOUS</t>
  </si>
  <si>
    <t>CHEZ QUELQU’UN D’AUTRE</t>
  </si>
  <si>
    <t xml:space="preserve">SECTEUR PUBLIC </t>
  </si>
  <si>
    <t>HÔPITAL PUBLIC</t>
  </si>
  <si>
    <t>CLINIQUE / CENTRE DE SANTE PUBLIC</t>
  </si>
  <si>
    <t>POSTE DE SANTE PUBLIC</t>
  </si>
  <si>
    <r>
      <t>AUTRE PUBLIC (</t>
    </r>
    <r>
      <rPr>
        <i/>
        <sz val="11"/>
        <color theme="1"/>
        <rFont val="Calibri"/>
        <family val="2"/>
      </rPr>
      <t>PRECISER</t>
    </r>
    <r>
      <rPr>
        <sz val="11"/>
        <color theme="1"/>
        <rFont val="Calibri"/>
        <family val="2"/>
      </rPr>
      <t>)</t>
    </r>
  </si>
  <si>
    <t xml:space="preserve">SECTEUR PRIVE MEDICAL </t>
  </si>
  <si>
    <t>HÔPITAL PRIVE</t>
  </si>
  <si>
    <t>CLINIQUE PRIVE</t>
  </si>
  <si>
    <t>ACCEUIL MATERNITE PRIVE</t>
  </si>
  <si>
    <r>
      <t>AUTRE PRIVE MEDICAL (</t>
    </r>
    <r>
      <rPr>
        <i/>
        <sz val="11"/>
        <color theme="1"/>
        <rFont val="Calibri"/>
        <family val="2"/>
      </rPr>
      <t>PRECISER</t>
    </r>
    <r>
      <rPr>
        <sz val="11"/>
        <color theme="1"/>
        <rFont val="Calibri"/>
        <family val="2"/>
      </rPr>
      <t>)</t>
    </r>
  </si>
  <si>
    <r>
      <t>AUTRE (</t>
    </r>
    <r>
      <rPr>
        <b/>
        <i/>
        <sz val="12"/>
        <color theme="1"/>
        <rFont val="Calibri"/>
        <family val="2"/>
      </rPr>
      <t>PRECISER</t>
    </r>
    <r>
      <rPr>
        <b/>
        <sz val="12"/>
        <color theme="1"/>
        <rFont val="Calibri"/>
        <family val="2"/>
      </rPr>
      <t>)</t>
    </r>
  </si>
  <si>
    <r>
      <t xml:space="preserve">          Médecin             </t>
    </r>
    <r>
      <rPr>
        <b/>
        <sz val="11"/>
        <color theme="1"/>
        <rFont val="Calibri"/>
        <family val="2"/>
      </rPr>
      <t>OUI / NON</t>
    </r>
  </si>
  <si>
    <r>
      <t xml:space="preserve">Sage-femme Auxilliaire/Aide Accoucheuse   </t>
    </r>
    <r>
      <rPr>
        <b/>
        <sz val="11"/>
        <color theme="1"/>
        <rFont val="Calibri"/>
        <family val="2"/>
      </rPr>
      <t>OUI/NON</t>
    </r>
    <r>
      <rPr>
        <sz val="11"/>
        <color theme="1"/>
        <rFont val="Calibri"/>
        <family val="2"/>
      </rPr>
      <t xml:space="preserve">  </t>
    </r>
  </si>
  <si>
    <r>
      <t xml:space="preserve">          Accoucheuse traditionnelle </t>
    </r>
    <r>
      <rPr>
        <b/>
        <sz val="11"/>
        <color theme="1"/>
        <rFont val="Calibri"/>
        <family val="2"/>
      </rPr>
      <t>OUI / NON</t>
    </r>
  </si>
  <si>
    <r>
      <t xml:space="preserve">          Relais communautaire          </t>
    </r>
    <r>
      <rPr>
        <b/>
        <sz val="11"/>
        <color theme="1"/>
        <rFont val="Calibri"/>
        <family val="2"/>
      </rPr>
      <t>OUI / NON</t>
    </r>
  </si>
  <si>
    <r>
      <t xml:space="preserve">          Famille/ Ami          </t>
    </r>
    <r>
      <rPr>
        <b/>
        <sz val="11"/>
        <color theme="1"/>
        <rFont val="Calibri"/>
        <family val="2"/>
      </rPr>
      <t>OUI / NON</t>
    </r>
  </si>
  <si>
    <r>
      <t xml:space="preserve">          autre    (spécifier)                 </t>
    </r>
    <r>
      <rPr>
        <b/>
        <sz val="11"/>
        <color theme="1"/>
        <rFont val="Calibri"/>
        <family val="2"/>
      </rPr>
      <t>OUI / NON</t>
    </r>
  </si>
  <si>
    <t>34-A</t>
  </si>
  <si>
    <t>Avez-vous reçu une injection dans la cuisse juste apres la sortie du bebe ?</t>
  </si>
  <si>
    <r>
      <t xml:space="preserve">La mère a reçu l’injection à la cuisse après la sortie du bébé    </t>
    </r>
    <r>
      <rPr>
        <b/>
        <sz val="10"/>
        <color theme="1"/>
        <rFont val="Arial"/>
        <family val="2"/>
      </rPr>
      <t>OUI / NON</t>
    </r>
  </si>
  <si>
    <t>34-B</t>
  </si>
  <si>
    <t xml:space="preserve">Est-ce que le personnel de santé vous a massé l’uterus ou vous a demandé de le faire vous-même après la sortie du bébé ? </t>
  </si>
  <si>
    <r>
      <t xml:space="preserve">La mère a bénéficié du massage utérin après la sortie du bébé    </t>
    </r>
    <r>
      <rPr>
        <b/>
        <sz val="10"/>
        <color theme="1"/>
        <rFont val="Arial"/>
        <family val="2"/>
      </rPr>
      <t>OUI / NON</t>
    </r>
  </si>
  <si>
    <t>34-C</t>
  </si>
  <si>
    <r>
      <t xml:space="preserve">Au vu des réponses à la question 33-34, </t>
    </r>
    <r>
      <rPr>
        <b/>
        <i/>
        <u/>
        <sz val="10"/>
        <color theme="1"/>
        <rFont val="Arial"/>
        <family val="2"/>
      </rPr>
      <t>CONCLUEZ</t>
    </r>
    <r>
      <rPr>
        <b/>
        <i/>
        <sz val="10"/>
        <color theme="1"/>
        <rFont val="Arial"/>
        <family val="2"/>
      </rPr>
      <t xml:space="preserve"> si la mère a-t-elle été assistée à l’accouchement par un personnel qualifié dans une structure sanitaire ?</t>
    </r>
  </si>
  <si>
    <t>la mère a été assistée à l’accouchement par un personnel qualifié dans une structure sanitaire      OUI / NON </t>
  </si>
  <si>
    <t>Utilisation ACC Qualifié</t>
  </si>
  <si>
    <t>34-D</t>
  </si>
  <si>
    <r>
      <rPr>
        <b/>
        <i/>
        <u/>
        <sz val="10"/>
        <color theme="1"/>
        <rFont val="Arial"/>
        <family val="2"/>
      </rPr>
      <t>CONCLUEZ</t>
    </r>
    <r>
      <rPr>
        <b/>
        <i/>
        <sz val="10"/>
        <color theme="1"/>
        <rFont val="Arial"/>
        <family val="2"/>
      </rPr>
      <t xml:space="preserve"> ,  au vu de ce qui précède si la mère qui  été assistée à l’accouchement par un personnel qualifié dans une structure sanitaire (questions 34-C),  a  aussi reçu  une injection dans la cuisse juste après la sortie du bébé (question 34-A) et par la suite bénéficié d’un massage utérin (question 34-B) ?</t>
    </r>
  </si>
  <si>
    <t>La mère  a été assistée à l’accouchement par un personnel qualifié dans une structure sanitaire  et elle a béneficie de la GATPA    OUI / NON</t>
  </si>
  <si>
    <t>CouvEff. ACC Qualifié</t>
  </si>
  <si>
    <t>Section 8: SOINS ESSENTIELS DES NOUVEAU-NES (SEN)</t>
  </si>
  <si>
    <t>Apres la naissance, votre enfant (nom) a-t-il été essuyé avec un linge sec?</t>
  </si>
  <si>
    <r>
      <t xml:space="preserve">L’enfant a été essuyé avec un linge sec    </t>
    </r>
    <r>
      <rPr>
        <b/>
        <sz val="11"/>
        <color theme="1"/>
        <rFont val="Calibri"/>
        <family val="2"/>
      </rPr>
      <t>OUI/NON</t>
    </r>
  </si>
  <si>
    <r>
      <t xml:space="preserve">NE SAIT PAS                </t>
    </r>
    <r>
      <rPr>
        <b/>
        <sz val="11"/>
        <color theme="1"/>
        <rFont val="Calibri"/>
        <family val="2"/>
      </rPr>
      <t>OUI/NON</t>
    </r>
  </si>
  <si>
    <t>Combien de temps après la naissance, votre enfant (nom) a-t-il été essuyé avec un linge sec?</t>
  </si>
  <si>
    <r>
      <t xml:space="preserve">Moins d’une heure              </t>
    </r>
    <r>
      <rPr>
        <b/>
        <sz val="11"/>
        <color theme="1"/>
        <rFont val="Calibri"/>
        <family val="2"/>
      </rPr>
      <t>OUI/NON</t>
    </r>
  </si>
  <si>
    <r>
      <t xml:space="preserve">Plus d’une heure              </t>
    </r>
    <r>
      <rPr>
        <b/>
        <sz val="11"/>
        <color theme="1"/>
        <rFont val="Calibri"/>
        <family val="2"/>
      </rPr>
      <t>OUI/NON</t>
    </r>
  </si>
  <si>
    <r>
      <t xml:space="preserve">NE SAIT PAS              </t>
    </r>
    <r>
      <rPr>
        <b/>
        <sz val="11"/>
        <color theme="1"/>
        <rFont val="Calibri"/>
        <family val="2"/>
      </rPr>
      <t>OUI/NON</t>
    </r>
  </si>
  <si>
    <t>36-A</t>
  </si>
  <si>
    <t>Apres la naissance, votre enfant (nom) a-t-il été couvert tête et corps immédiatement après l’accouchement</t>
  </si>
  <si>
    <t>Apres la naissance, l'enfant a été couvert tête et corps immédiatement après l’accouchement</t>
  </si>
  <si>
    <t>Combien de temps après la naissance, votre enfant (nom) était-il lavé pour la première fois ?</t>
  </si>
  <si>
    <r>
      <t xml:space="preserve">Moins de 6 heures              </t>
    </r>
    <r>
      <rPr>
        <b/>
        <sz val="11"/>
        <color theme="1"/>
        <rFont val="Calibri"/>
        <family val="2"/>
      </rPr>
      <t>OUI/NON</t>
    </r>
  </si>
  <si>
    <r>
      <t xml:space="preserve">Plus de 6 heures              </t>
    </r>
    <r>
      <rPr>
        <b/>
        <sz val="11"/>
        <color theme="1"/>
        <rFont val="Calibri"/>
        <family val="2"/>
      </rPr>
      <t>OUI/NON</t>
    </r>
  </si>
  <si>
    <r>
      <t xml:space="preserve">Lame de rasoir neuve               </t>
    </r>
    <r>
      <rPr>
        <b/>
        <sz val="11"/>
        <color theme="1"/>
        <rFont val="Calibri"/>
        <family val="2"/>
      </rPr>
      <t>OUI/NON</t>
    </r>
  </si>
  <si>
    <r>
      <t xml:space="preserve">Lame de rasoir usée               </t>
    </r>
    <r>
      <rPr>
        <b/>
        <sz val="11"/>
        <color theme="1"/>
        <rFont val="Calibri"/>
        <family val="2"/>
      </rPr>
      <t>OUI/NON</t>
    </r>
  </si>
  <si>
    <r>
      <t xml:space="preserve">Couteau               </t>
    </r>
    <r>
      <rPr>
        <b/>
        <sz val="11"/>
        <color theme="1"/>
        <rFont val="Calibri"/>
        <family val="2"/>
      </rPr>
      <t>OUI/NON</t>
    </r>
  </si>
  <si>
    <r>
      <t xml:space="preserve">Paire de ciseaux               </t>
    </r>
    <r>
      <rPr>
        <b/>
        <sz val="11"/>
        <color theme="1"/>
        <rFont val="Calibri"/>
        <family val="2"/>
      </rPr>
      <t>OUI/NON</t>
    </r>
  </si>
  <si>
    <r>
      <t>Autre (Spécifiez)</t>
    </r>
    <r>
      <rPr>
        <sz val="11"/>
        <color theme="1"/>
        <rFont val="Calibri"/>
        <family val="2"/>
      </rPr>
      <t xml:space="preserve">               </t>
    </r>
    <r>
      <rPr>
        <b/>
        <sz val="11"/>
        <color theme="1"/>
        <rFont val="Calibri"/>
        <family val="2"/>
      </rPr>
      <t>OUI/NON</t>
    </r>
  </si>
  <si>
    <r>
      <t xml:space="preserve">NE SAIT PAS               </t>
    </r>
    <r>
      <rPr>
        <b/>
        <sz val="11"/>
        <color theme="1"/>
        <rFont val="Calibri"/>
        <family val="2"/>
      </rPr>
      <t>OUI/NON</t>
    </r>
  </si>
  <si>
    <r>
      <t xml:space="preserve">L’instrument utilisé pour couper le cordon ombilical était  bouilli avant d’être utilisé </t>
    </r>
    <r>
      <rPr>
        <b/>
        <sz val="11"/>
        <color theme="1"/>
        <rFont val="Calibri"/>
        <family val="2"/>
      </rPr>
      <t>OUI/NON</t>
    </r>
  </si>
  <si>
    <t>on a appliqué quelque chose sur le cordon de l’enfant  après la section du cordon et jusqu’à sa chute               OUI/NON</t>
  </si>
  <si>
    <r>
      <t xml:space="preserve">NE SAIT PAS  </t>
    </r>
    <r>
      <rPr>
        <b/>
        <sz val="11"/>
        <color theme="1"/>
        <rFont val="Calibri"/>
        <family val="2"/>
      </rPr>
      <t xml:space="preserve">             OUI/NON</t>
    </r>
  </si>
  <si>
    <r>
      <t xml:space="preserve">Un antiseptique </t>
    </r>
    <r>
      <rPr>
        <b/>
        <sz val="11"/>
        <color theme="1"/>
        <rFont val="Calibri"/>
        <family val="2"/>
      </rPr>
      <t xml:space="preserve">             OUI/NON</t>
    </r>
  </si>
  <si>
    <r>
      <t xml:space="preserve">Médicament traditionnel </t>
    </r>
    <r>
      <rPr>
        <b/>
        <sz val="11"/>
        <color theme="1"/>
        <rFont val="Calibri"/>
        <family val="2"/>
      </rPr>
      <t xml:space="preserve">             OUI/NON</t>
    </r>
  </si>
  <si>
    <r>
      <t xml:space="preserve">Terre </t>
    </r>
    <r>
      <rPr>
        <b/>
        <sz val="11"/>
        <color theme="1"/>
        <rFont val="Calibri"/>
        <family val="2"/>
      </rPr>
      <t xml:space="preserve">             OUI/NON</t>
    </r>
  </si>
  <si>
    <r>
      <t>Autre (Spécifiez)</t>
    </r>
    <r>
      <rPr>
        <sz val="11"/>
        <color theme="1"/>
        <rFont val="Calibri"/>
        <family val="2"/>
      </rPr>
      <t xml:space="preserve"> </t>
    </r>
    <r>
      <rPr>
        <b/>
        <sz val="11"/>
        <color theme="1"/>
        <rFont val="Calibri"/>
        <family val="2"/>
      </rPr>
      <t xml:space="preserve">             OUI/NON</t>
    </r>
  </si>
  <si>
    <r>
      <t xml:space="preserve">NE NE SAIT PAS  </t>
    </r>
    <r>
      <rPr>
        <b/>
        <sz val="11"/>
        <color theme="1"/>
        <rFont val="Calibri"/>
        <family val="2"/>
      </rPr>
      <t xml:space="preserve">             OUI/NON</t>
    </r>
  </si>
  <si>
    <r>
      <rPr>
        <sz val="11"/>
        <color theme="1"/>
        <rFont val="Calibri"/>
        <family val="2"/>
        <scheme val="minor"/>
      </rPr>
      <t xml:space="preserve">Avez-vous eu une visite à domicile d’un RECO après avoir donné naissance à (nom)? </t>
    </r>
    <r>
      <rPr>
        <sz val="11"/>
        <color theme="0"/>
        <rFont val="Calibri"/>
        <family val="2"/>
        <scheme val="minor"/>
      </rPr>
      <t>..................................................................................................</t>
    </r>
    <r>
      <rPr>
        <sz val="11"/>
        <color theme="1"/>
        <rFont val="Calibri"/>
        <family val="2"/>
        <scheme val="minor"/>
      </rPr>
      <t xml:space="preserve">.  </t>
    </r>
    <r>
      <rPr>
        <b/>
        <i/>
        <sz val="9"/>
        <color theme="1"/>
        <rFont val="Calibri"/>
        <family val="2"/>
        <scheme val="minor"/>
      </rPr>
      <t>Si la réponse est NON,   sautez et allez à la Quest  49</t>
    </r>
  </si>
  <si>
    <t>Un RECO a visité à domicile la mère - après la naissance de son enfant   OUI / NON</t>
  </si>
  <si>
    <r>
      <t xml:space="preserve">NE NE SAIT PAS  </t>
    </r>
    <r>
      <rPr>
        <b/>
        <sz val="11"/>
        <color theme="1"/>
        <rFont val="Calibri"/>
        <family val="2"/>
        <scheme val="minor"/>
      </rPr>
      <t xml:space="preserve">             OUI/NON</t>
    </r>
  </si>
  <si>
    <t xml:space="preserve">Le RECO vous a rendu visite combien de fois pendant la première semaine après l’accouchement de (nom) ?  </t>
  </si>
  <si>
    <r>
      <t xml:space="preserve">Indiquez le </t>
    </r>
    <r>
      <rPr>
        <b/>
        <u/>
        <sz val="11"/>
        <color theme="1"/>
        <rFont val="Arial"/>
        <family val="2"/>
      </rPr>
      <t>NOMBRE</t>
    </r>
    <r>
      <rPr>
        <b/>
        <sz val="11"/>
        <color theme="1"/>
        <rFont val="Arial"/>
        <family val="2"/>
      </rPr>
      <t xml:space="preserve"> de fois</t>
    </r>
  </si>
  <si>
    <r>
      <t xml:space="preserve">NE NE SAIT PAS  </t>
    </r>
    <r>
      <rPr>
        <b/>
        <sz val="11"/>
        <color theme="1"/>
        <rFont val="Arial"/>
        <family val="2"/>
      </rPr>
      <t xml:space="preserve">              OUI/NON</t>
    </r>
  </si>
  <si>
    <t xml:space="preserve">Le RECO vous a rendu sa première visite combien de temps après l’accouchement de (nom) ?  </t>
  </si>
  <si>
    <t>a)  MÊME JOUR                          OUI/NON</t>
  </si>
  <si>
    <t>b)  LENDEMAIN                          OUI/NON</t>
  </si>
  <si>
    <t>c)  2 JOURS APRES                     OUI/NON</t>
  </si>
  <si>
    <r>
      <t>d)  3 JOURS APRES</t>
    </r>
    <r>
      <rPr>
        <b/>
        <sz val="11"/>
        <color theme="1"/>
        <rFont val="Calibri"/>
        <family val="2"/>
      </rPr>
      <t xml:space="preserve">                     OUI/NON</t>
    </r>
  </si>
  <si>
    <r>
      <t>e)  4 A 6 JOURS APRES</t>
    </r>
    <r>
      <rPr>
        <b/>
        <sz val="11"/>
        <color theme="1"/>
        <rFont val="Calibri"/>
        <family val="2"/>
      </rPr>
      <t xml:space="preserve">               OUI/NON</t>
    </r>
  </si>
  <si>
    <r>
      <t>f)  UNE SEMAINE APRES</t>
    </r>
    <r>
      <rPr>
        <b/>
        <sz val="11"/>
        <color theme="1"/>
        <rFont val="Calibri"/>
        <family val="2"/>
      </rPr>
      <t xml:space="preserve">            OUI/NON</t>
    </r>
  </si>
  <si>
    <r>
      <t>g)  UN MOIS APRES</t>
    </r>
    <r>
      <rPr>
        <b/>
        <sz val="11"/>
        <color theme="1"/>
        <rFont val="Calibri"/>
        <family val="2"/>
      </rPr>
      <t xml:space="preserve">                    OUI/NON</t>
    </r>
  </si>
  <si>
    <r>
      <t>h)  DEUX MOIS APRES</t>
    </r>
    <r>
      <rPr>
        <b/>
        <sz val="11"/>
        <color theme="1"/>
        <rFont val="Calibri"/>
        <family val="2"/>
      </rPr>
      <t xml:space="preserve">               OUI/NON</t>
    </r>
  </si>
  <si>
    <r>
      <t>i)  TROIS (OU PLUS) MOIS APRES</t>
    </r>
    <r>
      <rPr>
        <b/>
        <sz val="11"/>
        <color theme="1"/>
        <rFont val="Calibri"/>
        <family val="2"/>
      </rPr>
      <t xml:space="preserve">     OUI/NON</t>
    </r>
  </si>
  <si>
    <r>
      <t>j)  AUTRE (PRECISER)</t>
    </r>
    <r>
      <rPr>
        <b/>
        <sz val="11"/>
        <color theme="1"/>
        <rFont val="Calibri"/>
        <family val="2"/>
      </rPr>
      <t xml:space="preserve">                OUI/NON</t>
    </r>
  </si>
  <si>
    <r>
      <t>k)  NE SAIT PAS</t>
    </r>
    <r>
      <rPr>
        <b/>
        <sz val="11"/>
        <color theme="1"/>
        <rFont val="Calibri"/>
        <family val="2"/>
      </rPr>
      <t xml:space="preserve">                          OUI/NON</t>
    </r>
  </si>
  <si>
    <r>
      <t xml:space="preserve">a)  Information Sur L’hygiène, Lavage Des Mains Et L’Assainissement    </t>
    </r>
    <r>
      <rPr>
        <b/>
        <sz val="11"/>
        <color theme="1"/>
        <rFont val="Calibri"/>
        <family val="2"/>
      </rPr>
      <t xml:space="preserve">           OUI/NON</t>
    </r>
  </si>
  <si>
    <r>
      <t xml:space="preserve">b)  Conseils Sur L’alimentation Des Nourrissons   </t>
    </r>
    <r>
      <rPr>
        <b/>
        <sz val="11"/>
        <color theme="1"/>
        <rFont val="Calibri"/>
        <family val="2"/>
      </rPr>
      <t xml:space="preserve">           OUI/NON</t>
    </r>
  </si>
  <si>
    <r>
      <t xml:space="preserve">c)  Conseils Sur L’allaitement Exclusif    </t>
    </r>
    <r>
      <rPr>
        <b/>
        <sz val="11"/>
        <color theme="1"/>
        <rFont val="Calibri"/>
        <family val="2"/>
      </rPr>
      <t xml:space="preserve">           OUI/NON</t>
    </r>
  </si>
  <si>
    <r>
      <t xml:space="preserve">d)  Soins Du Cordon (Cordon A L’air Libre)    </t>
    </r>
    <r>
      <rPr>
        <b/>
        <sz val="11"/>
        <color theme="1"/>
        <rFont val="Calibri"/>
        <family val="2"/>
      </rPr>
      <t xml:space="preserve">           OUI/NON</t>
    </r>
  </si>
  <si>
    <r>
      <t>e)  Identification Et Orientation</t>
    </r>
    <r>
      <rPr>
        <b/>
        <sz val="11"/>
        <color theme="1"/>
        <rFont val="Calibri"/>
        <family val="2"/>
      </rPr>
      <t xml:space="preserve"> d</t>
    </r>
    <r>
      <rPr>
        <sz val="11"/>
        <color theme="1"/>
        <rFont val="Calibri"/>
        <family val="2"/>
      </rPr>
      <t xml:space="preserve">es Maladies                </t>
    </r>
    <r>
      <rPr>
        <b/>
        <sz val="11"/>
        <color theme="1"/>
        <rFont val="Calibri"/>
        <family val="2"/>
      </rPr>
      <t xml:space="preserve"> OUI/NON</t>
    </r>
  </si>
  <si>
    <r>
      <t xml:space="preserve">f)  Information Sur Les Soins A Domicile Des Nourrissons Malades   </t>
    </r>
    <r>
      <rPr>
        <b/>
        <sz val="11"/>
        <color theme="1"/>
        <rFont val="Calibri"/>
        <family val="2"/>
      </rPr>
      <t xml:space="preserve">           OUI/NON</t>
    </r>
  </si>
  <si>
    <r>
      <t xml:space="preserve">g)  La Protection Thermique  (Enfant Couvert, Bonnets Et Chaussons)    </t>
    </r>
    <r>
      <rPr>
        <b/>
        <sz val="11"/>
        <color theme="1"/>
        <rFont val="Calibri"/>
        <family val="2"/>
      </rPr>
      <t xml:space="preserve">           OUI/NON</t>
    </r>
  </si>
  <si>
    <r>
      <t xml:space="preserve">h)  Autre (préciser)      </t>
    </r>
    <r>
      <rPr>
        <b/>
        <sz val="11"/>
        <color theme="1"/>
        <rFont val="Calibri"/>
        <family val="2"/>
      </rPr>
      <t xml:space="preserve">           OUI/NON</t>
    </r>
  </si>
  <si>
    <r>
      <t xml:space="preserve">i)  NE SAIT PAS    </t>
    </r>
    <r>
      <rPr>
        <b/>
        <sz val="11"/>
        <color theme="1"/>
        <rFont val="Calibri"/>
        <family val="2"/>
      </rPr>
      <t xml:space="preserve">           OUI/NON</t>
    </r>
  </si>
  <si>
    <r>
      <t xml:space="preserve">A été visité par un RECO les 3 derniers mois   </t>
    </r>
    <r>
      <rPr>
        <b/>
        <sz val="11"/>
        <color theme="1"/>
        <rFont val="Calibri"/>
        <family val="2"/>
        <scheme val="minor"/>
      </rPr>
      <t>OUI / NON</t>
    </r>
  </si>
  <si>
    <r>
      <t xml:space="preserve">Qu’est-ce que le RECO a fait lors de la visite?  </t>
    </r>
    <r>
      <rPr>
        <sz val="12"/>
        <color rgb="FFFFFFFF"/>
        <rFont val="Calibri"/>
        <family val="2"/>
        <scheme val="minor"/>
      </rPr>
      <t>……………………………                                    ………………</t>
    </r>
    <r>
      <rPr>
        <b/>
        <i/>
        <sz val="9"/>
        <color theme="1"/>
        <rFont val="Calibri"/>
        <family val="2"/>
        <scheme val="minor"/>
      </rPr>
      <t>Entourez Toutes Réponses Mentionnées</t>
    </r>
  </si>
  <si>
    <t>48-A</t>
  </si>
  <si>
    <r>
      <rPr>
        <b/>
        <i/>
        <u/>
        <sz val="10"/>
        <color theme="1"/>
        <rFont val="Arial"/>
        <family val="2"/>
      </rPr>
      <t>CONCLUEZ</t>
    </r>
    <r>
      <rPr>
        <b/>
        <i/>
        <sz val="10"/>
        <color theme="1"/>
        <rFont val="Arial"/>
        <family val="2"/>
      </rPr>
      <t>, au vu des réponses ci-haut,si l’enfant a bénéficié d'au moins 1 visite du RECO dans la semaine qui a suivi l'accouchement (Q/44a) et a bénéficié d'au moins 1 des conseils particuliers pour les SEN (Q46-c,d,g)</t>
    </r>
  </si>
  <si>
    <t xml:space="preserve"> l’enfant a bénéficié d'au moins 1 visite du RECO dans la semaine qui a suivi l'accouchement et a bénéficié d'au moins 1 des conseils particuliers pour les SEN</t>
  </si>
  <si>
    <t>Utilisation SEN</t>
  </si>
  <si>
    <t>48-B</t>
  </si>
  <si>
    <t xml:space="preserve"> l’enfant a bénéficié d'au moins 2 visites du RECO dans la semaine qui a suivi l'accouchement et a bénéficié d'au moins 1 des conseils particuliers pour les SEN</t>
  </si>
  <si>
    <t>Continuité SEN</t>
  </si>
  <si>
    <t>48-C</t>
  </si>
  <si>
    <r>
      <rPr>
        <b/>
        <i/>
        <u/>
        <sz val="10"/>
        <color theme="1"/>
        <rFont val="Arial"/>
        <family val="2"/>
      </rPr>
      <t>CONCLUEZ</t>
    </r>
    <r>
      <rPr>
        <b/>
        <i/>
        <sz val="10"/>
        <color theme="1"/>
        <rFont val="Arial"/>
        <family val="2"/>
      </rPr>
      <t>, au vu des réponses ci-haut, si l’enfant a bénéficié de 2 visites de RECO dans la semaines après accouchement avec suivi des SEN (Q/48-B), ET la 1ère visite a eu lieu dans  48 heures de la naissance (Q 45a,b,c), et a bénéficié d'au moins 3 soins de SEN dont:    Conseils Sur AME, Soins Du Cordon (laissé à L’air Libre), et Protection Thermique : Enfant Couvert avec Bonnets et Chaussons  (Q/46-c-d-g)</t>
    </r>
  </si>
  <si>
    <t>L’enfant a bénéficié de 2 visites de RECO dans la semaines après accouchement avec:  1ère visite dans  48 h de la naissance ET au moins 3 soins de SEN observés (AME, soins cordon, protection thermique)</t>
  </si>
  <si>
    <t>Couverture Effective SEN</t>
  </si>
  <si>
    <t>48-D</t>
  </si>
  <si>
    <r>
      <rPr>
        <b/>
        <i/>
        <u/>
        <sz val="9"/>
        <color theme="1"/>
        <rFont val="Arial"/>
        <family val="2"/>
      </rPr>
      <t>CONCLUEZ</t>
    </r>
    <r>
      <rPr>
        <b/>
        <i/>
        <sz val="9"/>
        <color theme="1"/>
        <rFont val="Arial"/>
        <family val="2"/>
      </rPr>
      <t xml:space="preserve"> si l'enfant a bénéficié d'au moins 2 visites post-natales par un RECO dans la 1ere semaine après accouchement AVEC conseils sur AME, Soins du cordon (laissé à l'air libre), Protection thermique, (+) Identification &amp; orientation des maladies  (Q/48-C </t>
    </r>
    <r>
      <rPr>
        <b/>
        <i/>
        <u/>
        <sz val="9"/>
        <color theme="1"/>
        <rFont val="Arial"/>
        <family val="2"/>
      </rPr>
      <t>ET</t>
    </r>
    <r>
      <rPr>
        <b/>
        <i/>
        <sz val="9"/>
        <color theme="1"/>
        <rFont val="Arial"/>
        <family val="2"/>
      </rPr>
      <t xml:space="preserve"> 46e);</t>
    </r>
  </si>
  <si>
    <t xml:space="preserve">L’enfant a bénéficié de 2 visites de RECO dans la semaines après accouchement avec:  1ère visite dans  48 h de la naissance ET au moins 3 soins de SEN observés (AME, soins cordon, protection thermique) ET dentification &amp; orientation des maladies </t>
  </si>
  <si>
    <t>CouvEff SEN &amp; SigneDanger</t>
  </si>
  <si>
    <t>48-E</t>
  </si>
  <si>
    <r>
      <rPr>
        <b/>
        <i/>
        <u/>
        <sz val="10"/>
        <color theme="1"/>
        <rFont val="Arial"/>
        <family val="2"/>
      </rPr>
      <t>CONCLUEZ</t>
    </r>
    <r>
      <rPr>
        <b/>
        <i/>
        <sz val="10"/>
        <color theme="1"/>
        <rFont val="Arial"/>
        <family val="2"/>
      </rPr>
      <t>, si La mère et le bébé ont bénéficié d'une visite de RECO dans les 48 heures de la naissance/ sortie de la maternite (Q45 a,b,c), cèd: soit le même jour, ou le lendemain, ou 2 jours après</t>
    </r>
  </si>
  <si>
    <r>
      <t xml:space="preserve">La mère et le bébé ont bénéficié d'une visite de RECO dans les 48 heures de la naissance/ sortie de la maternite       </t>
    </r>
    <r>
      <rPr>
        <b/>
        <i/>
        <sz val="11"/>
        <color theme="1"/>
        <rFont val="Calibri"/>
        <family val="2"/>
      </rPr>
      <t>OUI/NON</t>
    </r>
  </si>
  <si>
    <t>48-F</t>
  </si>
  <si>
    <r>
      <rPr>
        <b/>
        <i/>
        <u/>
        <sz val="9"/>
        <color theme="1"/>
        <rFont val="Arial"/>
        <family val="2"/>
      </rPr>
      <t>CONCLUEZ</t>
    </r>
    <r>
      <rPr>
        <b/>
        <i/>
        <sz val="9"/>
        <color theme="1"/>
        <rFont val="Arial"/>
        <family val="2"/>
      </rPr>
      <t xml:space="preserve"> si le Nné a reçu au moins 2 visites post-natales par un RECO dans la 1ere semaine après l’accouchement (Q/ 44);</t>
    </r>
  </si>
  <si>
    <r>
      <t xml:space="preserve">au moins 2 visites post-natales par un RECO dans la 1ere semaine après l’accouchement   </t>
    </r>
    <r>
      <rPr>
        <b/>
        <i/>
        <sz val="11"/>
        <color theme="1"/>
        <rFont val="Calibri"/>
        <family val="2"/>
      </rPr>
      <t xml:space="preserve">OUI/NON </t>
    </r>
    <r>
      <rPr>
        <b/>
        <sz val="11"/>
        <color theme="1"/>
        <rFont val="Calibri"/>
        <family val="2"/>
      </rPr>
      <t xml:space="preserve">   </t>
    </r>
  </si>
  <si>
    <t>48-G</t>
  </si>
  <si>
    <r>
      <rPr>
        <b/>
        <i/>
        <u/>
        <sz val="9"/>
        <color theme="1"/>
        <rFont val="Arial"/>
        <family val="2"/>
      </rPr>
      <t>CONCLUEZ</t>
    </r>
    <r>
      <rPr>
        <b/>
        <i/>
        <sz val="9"/>
        <color theme="1"/>
        <rFont val="Arial"/>
        <family val="2"/>
      </rPr>
      <t xml:space="preserve"> pour un </t>
    </r>
    <r>
      <rPr>
        <b/>
        <i/>
        <u/>
        <sz val="9"/>
        <color theme="1"/>
        <rFont val="Arial"/>
        <family val="2"/>
      </rPr>
      <t>ACCOUCHEMENT A DOMICILE</t>
    </r>
    <r>
      <rPr>
        <b/>
        <i/>
        <sz val="9"/>
        <color theme="1"/>
        <rFont val="Arial"/>
        <family val="2"/>
      </rPr>
      <t>, si l'enfant a reçu les soins approprié du cordon après l’accouchement (LQAS questionnaire des mères des enfants de 0-5 mois, questions 39, 40, 41 et 42);</t>
    </r>
  </si>
  <si>
    <t xml:space="preserve">pour un accouchement à domicile, si l'enfant a reçu les soins approprié du cordon après l’accouchement </t>
  </si>
  <si>
    <t>48-H</t>
  </si>
  <si>
    <r>
      <rPr>
        <b/>
        <i/>
        <u/>
        <sz val="9.5"/>
        <color theme="1"/>
        <rFont val="Arial"/>
        <family val="2"/>
      </rPr>
      <t>CONCLUEZ</t>
    </r>
    <r>
      <rPr>
        <b/>
        <i/>
        <sz val="9.5"/>
        <color theme="1"/>
        <rFont val="Arial"/>
        <family val="2"/>
      </rPr>
      <t>, au vu des réponses ci-haut, si l’enfant a bénéficié de mesures de lutte contre le refroidissement ou l'hypothermie à la naissance: Essuyé avec linge sec (Q/35) dans l'heure (Q/36), couvert tête et corps immédiatement (Q/36-A), et lavé après 6 heures de naissance (Q/37)</t>
    </r>
  </si>
  <si>
    <t>A la naissance, l’enfant a bénéficié des mesures de lutte contre le refroidissement ou l'hypothermie  (Essuyé avec linge sec dans l'heure, couvert tête et corps immédiatement, et lavé après 6 heures de naissance)  OUI /NON</t>
  </si>
  <si>
    <t>48-I</t>
  </si>
  <si>
    <r>
      <rPr>
        <b/>
        <i/>
        <u/>
        <sz val="9"/>
        <color theme="1"/>
        <rFont val="Arial"/>
        <family val="2"/>
      </rPr>
      <t xml:space="preserve">CONCLUEZ </t>
    </r>
    <r>
      <rPr>
        <b/>
        <i/>
        <sz val="9"/>
        <color theme="1"/>
        <rFont val="Arial"/>
        <family val="2"/>
      </rPr>
      <t xml:space="preserve"> si l'enfant a bénéficié des 5 composantes des SEN ci-après: Allaitement précoce (Q/18-C),  rien appliqué sur le cordon jusqu'à sa chute (Q/41a), bébé essuyé mmédiatement  (Q/35, 36), Bébé couvert immédiatement (Q/ 36-A),  Bain retardé (Q/37b),  </t>
    </r>
  </si>
  <si>
    <t xml:space="preserve">L'enfant a bénéficié des 5 composantes des SEN ci-après: Allaitement précoce,  rien appliqué sur le cordon jusqu'à sa chute, bébé essuyé immédiatement, Bébé couvert immédiatement,  Bain retardé </t>
  </si>
  <si>
    <t>48-j</t>
  </si>
  <si>
    <r>
      <rPr>
        <b/>
        <u/>
        <sz val="10"/>
        <color theme="1"/>
        <rFont val="Calibri"/>
        <family val="2"/>
        <scheme val="minor"/>
      </rPr>
      <t>CONCLUEZ,</t>
    </r>
    <r>
      <rPr>
        <b/>
        <sz val="10"/>
        <color theme="1"/>
        <rFont val="Calibri"/>
        <family val="2"/>
        <scheme val="minor"/>
      </rPr>
      <t xml:space="preserve"> selon Q/35-36, si le Nouveau-nés a été essuyé immédiatement après l’accouchement </t>
    </r>
  </si>
  <si>
    <t>Nouveau-nés a été essuyé immédiatement après l’accouchement     OUI/NON</t>
  </si>
  <si>
    <t>48-K</t>
  </si>
  <si>
    <t>CONCLUEZ, selon Q/41, si rien appliqué sur le cordon du nouveau-né</t>
  </si>
  <si>
    <t>Rien n'a été appliqué sur le cordon de l’enfant  après sa section et jusqu’à sa chute               OUI/NON</t>
  </si>
  <si>
    <t>Section 9: UTILISATION DES MOUSTIQUAIRES LORS DE LA GROSSESSE</t>
  </si>
  <si>
    <r>
      <t xml:space="preserve">La mère a dormi sous une moustiquaire durant sa dernière grossesse   </t>
    </r>
    <r>
      <rPr>
        <b/>
        <sz val="11"/>
        <color theme="1"/>
        <rFont val="Arial"/>
        <family val="2"/>
      </rPr>
      <t>OUI / NON</t>
    </r>
  </si>
  <si>
    <t>Utilisation MILD pdt grossesse, cible d'enuête mère enf 0-5 mois</t>
  </si>
  <si>
    <r>
      <t xml:space="preserve">Elle avait dormi sous moustiquaire de longue durée pendant la grossesse </t>
    </r>
    <r>
      <rPr>
        <b/>
        <sz val="11"/>
        <color theme="1"/>
        <rFont val="Arial"/>
        <family val="2"/>
      </rPr>
      <t>OUI / NON</t>
    </r>
  </si>
  <si>
    <r>
      <t xml:space="preserve">NE SAIT PAS    </t>
    </r>
    <r>
      <rPr>
        <b/>
        <sz val="11"/>
        <color theme="1"/>
        <rFont val="Calibri"/>
        <family val="2"/>
      </rPr>
      <t xml:space="preserve">           OUI/NON</t>
    </r>
  </si>
  <si>
    <t xml:space="preserve">La moustiquaire sous laquelle vous dormiez lors de votre grossesse de (nom) était-elle trempée dans un liquide au cours des six derniers mois? </t>
  </si>
  <si>
    <r>
      <t xml:space="preserve">La moustiquaire où elle dormait lors de la  votre grossesse a été trempée dans un liquide au cours des six derniers mois  </t>
    </r>
    <r>
      <rPr>
        <b/>
        <sz val="11"/>
        <color theme="1"/>
        <rFont val="Calibri"/>
        <family val="2"/>
      </rPr>
      <t>OUI/NON</t>
    </r>
  </si>
  <si>
    <t>51-A</t>
  </si>
  <si>
    <t>Continuité,  MILD vérifié et présent chez la mère d'enf 0-5 mois</t>
  </si>
  <si>
    <t>51-B</t>
  </si>
  <si>
    <t>Observez ou demandez la marque de la moustiquaire</t>
  </si>
  <si>
    <t xml:space="preserve">Moustiquaires imprégnées à longue durée </t>
  </si>
  <si>
    <r>
      <t xml:space="preserve"> *  Marque PERMANET (Serena)   </t>
    </r>
    <r>
      <rPr>
        <b/>
        <sz val="10"/>
        <color theme="1"/>
        <rFont val="Arial"/>
        <family val="2"/>
      </rPr>
      <t>OUI / NON</t>
    </r>
  </si>
  <si>
    <r>
      <t xml:space="preserve"> *  Marque OLYSET                </t>
    </r>
    <r>
      <rPr>
        <b/>
        <sz val="11"/>
        <color theme="1"/>
        <rFont val="Arial"/>
        <family val="2"/>
      </rPr>
      <t>OUI  / NON</t>
    </r>
    <r>
      <rPr>
        <sz val="11"/>
        <color theme="1"/>
        <rFont val="Arial"/>
        <family val="2"/>
      </rPr>
      <t>.</t>
    </r>
  </si>
  <si>
    <r>
      <t xml:space="preserve"> *  Marque NET PROTECT        </t>
    </r>
    <r>
      <rPr>
        <b/>
        <sz val="11"/>
        <color theme="1"/>
        <rFont val="Arial"/>
        <family val="2"/>
      </rPr>
      <t>OUI  / NON</t>
    </r>
  </si>
  <si>
    <r>
      <t xml:space="preserve"> *  Marque DURANET           </t>
    </r>
    <r>
      <rPr>
        <b/>
        <sz val="11"/>
        <color theme="1"/>
        <rFont val="Arial"/>
        <family val="2"/>
      </rPr>
      <t>OUI  / NON</t>
    </r>
  </si>
  <si>
    <r>
      <t xml:space="preserve"> *  Marque INTERCEPTOR       </t>
    </r>
    <r>
      <rPr>
        <b/>
        <sz val="11"/>
        <color theme="1"/>
        <rFont val="Arial"/>
        <family val="2"/>
      </rPr>
      <t>OUI  / NON</t>
    </r>
  </si>
  <si>
    <r>
      <t xml:space="preserve"> *  Autre (</t>
    </r>
    <r>
      <rPr>
        <i/>
        <sz val="11"/>
        <color theme="1"/>
        <rFont val="Arial"/>
        <family val="2"/>
      </rPr>
      <t>préciser</t>
    </r>
    <r>
      <rPr>
        <sz val="11"/>
        <color theme="1"/>
        <rFont val="Arial"/>
        <family val="2"/>
      </rPr>
      <t xml:space="preserve">                    </t>
    </r>
    <r>
      <rPr>
        <b/>
        <sz val="11"/>
        <color theme="1"/>
        <rFont val="Arial"/>
        <family val="2"/>
      </rPr>
      <t>OUI  / NON</t>
    </r>
  </si>
  <si>
    <r>
      <t xml:space="preserve"> *  Ne connaît pas la marque    </t>
    </r>
    <r>
      <rPr>
        <b/>
        <sz val="11"/>
        <color theme="1"/>
        <rFont val="Arial"/>
        <family val="2"/>
      </rPr>
      <t>OUI  / NON</t>
    </r>
  </si>
  <si>
    <t xml:space="preserve">Autre Moustiquaires </t>
  </si>
  <si>
    <r>
      <t xml:space="preserve">Pas permis d’observer la moustiquaire                   </t>
    </r>
    <r>
      <rPr>
        <b/>
        <sz val="11"/>
        <color theme="1"/>
        <rFont val="Arial"/>
        <family val="2"/>
      </rPr>
      <t>OUI  / NON</t>
    </r>
  </si>
  <si>
    <t>51-C</t>
  </si>
  <si>
    <t>La mère a utilisé la MILD reconnandée dans la politique nationale pendant sa grossesse  OUI / NON</t>
  </si>
  <si>
    <t>Qualité de MILD</t>
  </si>
  <si>
    <t>51-D</t>
  </si>
  <si>
    <t>La mère a eu une bonne CV Effective de MILD      OUI / NON</t>
  </si>
  <si>
    <t>Couverture Effective de MILD</t>
  </si>
  <si>
    <t>51-E</t>
  </si>
  <si>
    <r>
      <t>a) Demandez à la mère</t>
    </r>
    <r>
      <rPr>
        <sz val="10"/>
        <color theme="1"/>
        <rFont val="Arial"/>
        <family val="2"/>
      </rPr>
      <t xml:space="preserve"> pour savoir si elle a </t>
    </r>
    <r>
      <rPr>
        <sz val="11"/>
        <color theme="1"/>
        <rFont val="Calibri"/>
        <family val="2"/>
      </rPr>
      <t>encouragé ses pairs à utiliser la MILD  au cours des 3 derniers mois?</t>
    </r>
  </si>
  <si>
    <t>b) Concluez sur l'APPROPRIATION par une mère qui a elle-même adopté la pratique</t>
  </si>
  <si>
    <t>APPROPRIATION</t>
  </si>
  <si>
    <t>51-F</t>
  </si>
  <si>
    <t>Au cours de la dernière grossesse avez-vous reçu l’information sur l’utilisation des MILD?</t>
  </si>
  <si>
    <t>51-G</t>
  </si>
  <si>
    <t>a)  Au centre de sante/hôpital</t>
  </si>
  <si>
    <t xml:space="preserve">b)  Relais, Leader  ou d’autres activités communautaires (Théâtre communautaires, etc…) </t>
  </si>
  <si>
    <t>Accès RECO</t>
  </si>
  <si>
    <t>c)  Autres canaux de communication  (Radio, télévision, journaux, etc…)</t>
  </si>
  <si>
    <t>CPN:  DONNEE ADDITIONNELLE</t>
  </si>
  <si>
    <r>
      <rPr>
        <b/>
        <u/>
        <sz val="10"/>
        <color theme="1"/>
        <rFont val="Calibri"/>
        <family val="2"/>
        <scheme val="minor"/>
      </rPr>
      <t xml:space="preserve">CONCLUEZ, </t>
    </r>
    <r>
      <rPr>
        <b/>
        <sz val="10"/>
        <color theme="1"/>
        <rFont val="Calibri"/>
        <family val="2"/>
        <scheme val="minor"/>
      </rPr>
      <t>suivant Q/28-B, si la mère a reçu 2 doses de VAT lors de CPN à la dernière grossesse</t>
    </r>
  </si>
  <si>
    <r>
      <t xml:space="preserve">la mère a reçu 2 doses de VAT lors de CPN à la dernière grossesse   </t>
    </r>
    <r>
      <rPr>
        <b/>
        <sz val="10"/>
        <color theme="1"/>
        <rFont val="Calibri"/>
        <family val="2"/>
        <scheme val="minor"/>
      </rPr>
      <t>OUI/NON</t>
    </r>
  </si>
  <si>
    <t>Dr Kanza Nsimba, Août 2012</t>
  </si>
  <si>
    <r>
      <t xml:space="preserve">Demandez :
</t>
    </r>
    <r>
      <rPr>
        <sz val="10"/>
        <color theme="1"/>
        <rFont val="Arial"/>
        <family val="2"/>
      </rPr>
      <t>Avez-vous allaité votre enfant (nom)?</t>
    </r>
    <r>
      <rPr>
        <b/>
        <i/>
        <sz val="9"/>
        <color theme="1"/>
        <rFont val="Arial"/>
        <family val="2"/>
      </rPr>
      <t xml:space="preserve">
</t>
    </r>
    <r>
      <rPr>
        <b/>
        <i/>
        <sz val="8"/>
        <color theme="1"/>
        <rFont val="Arial"/>
        <family val="2"/>
      </rPr>
      <t>(si la réponse est NON, sautez la question 14 et allez à la question 15)</t>
    </r>
    <r>
      <rPr>
        <b/>
        <i/>
        <sz val="9"/>
        <color theme="1"/>
        <rFont val="Arial"/>
        <family val="2"/>
      </rPr>
      <t xml:space="preserve">
</t>
    </r>
  </si>
  <si>
    <r>
      <t xml:space="preserve">La mère a allaité son enfant   </t>
    </r>
    <r>
      <rPr>
        <b/>
        <sz val="10"/>
        <color theme="1"/>
        <rFont val="Arial"/>
        <family val="2"/>
      </rPr>
      <t>OUI/NON</t>
    </r>
  </si>
  <si>
    <r>
      <rPr>
        <sz val="11"/>
        <color theme="1"/>
        <rFont val="Arial"/>
        <family val="2"/>
      </rPr>
      <t xml:space="preserve">Combien de temps après la naissance avez-vous mis (nom) au sein pour la première fois ?                                                                </t>
    </r>
    <r>
      <rPr>
        <b/>
        <i/>
        <sz val="9"/>
        <color theme="1"/>
        <rFont val="Arial"/>
        <family val="2"/>
      </rPr>
      <t xml:space="preserve">Si moins d’une heure, notez </t>
    </r>
    <r>
      <rPr>
        <b/>
        <i/>
        <sz val="10"/>
        <color theme="1"/>
        <rFont val="Arial"/>
        <family val="2"/>
      </rPr>
      <t>‘00’</t>
    </r>
    <r>
      <rPr>
        <b/>
        <i/>
        <sz val="9"/>
        <color theme="1"/>
        <rFont val="Arial"/>
        <family val="2"/>
      </rPr>
      <t xml:space="preserve"> heures.  
Si moins de 24 heures, notez les heures.  
Sinon, notez les jours.</t>
    </r>
    <r>
      <rPr>
        <sz val="11"/>
        <color theme="1"/>
        <rFont val="Arial"/>
        <family val="2"/>
      </rPr>
      <t xml:space="preserve">
</t>
    </r>
    <r>
      <rPr>
        <b/>
        <i/>
        <sz val="9"/>
        <color theme="1"/>
        <rFont val="Arial"/>
        <family val="2"/>
      </rPr>
      <t xml:space="preserve">
</t>
    </r>
  </si>
  <si>
    <r>
      <t xml:space="preserve">a) Immédiatement  </t>
    </r>
    <r>
      <rPr>
        <b/>
        <sz val="10"/>
        <color theme="1"/>
        <rFont val="Arial"/>
        <family val="2"/>
      </rPr>
      <t>OUI / NON</t>
    </r>
  </si>
  <si>
    <r>
      <t xml:space="preserve">b) Heures (indiquez le </t>
    </r>
    <r>
      <rPr>
        <b/>
        <u/>
        <sz val="10"/>
        <color theme="1"/>
        <rFont val="Arial"/>
        <family val="2"/>
      </rPr>
      <t>Nbre</t>
    </r>
    <r>
      <rPr>
        <b/>
        <sz val="10"/>
        <color theme="1"/>
        <rFont val="Arial"/>
        <family val="2"/>
      </rPr>
      <t xml:space="preserve"> d'heures)</t>
    </r>
  </si>
  <si>
    <r>
      <t xml:space="preserve">c) Jours (indiquez le </t>
    </r>
    <r>
      <rPr>
        <b/>
        <u/>
        <sz val="10"/>
        <color theme="1"/>
        <rFont val="Arial"/>
        <family val="2"/>
      </rPr>
      <t>Nbre</t>
    </r>
    <r>
      <rPr>
        <b/>
        <sz val="10"/>
        <color theme="1"/>
        <rFont val="Arial"/>
        <family val="2"/>
      </rPr>
      <t xml:space="preserve"> de Jours)</t>
    </r>
  </si>
  <si>
    <r>
      <t xml:space="preserve">d) Ne sait pas/ Ne se souvient pas   </t>
    </r>
    <r>
      <rPr>
        <b/>
        <sz val="10"/>
        <color theme="1"/>
        <rFont val="Arial"/>
        <family val="2"/>
      </rPr>
      <t>OUI / NON</t>
    </r>
  </si>
  <si>
    <r>
      <t xml:space="preserve">Dans les 3 jrs après accouchement, l'enfant a bu autre boisson que le lait maternel  </t>
    </r>
    <r>
      <rPr>
        <b/>
        <sz val="11"/>
        <color theme="1"/>
        <rFont val="Arial"/>
        <family val="2"/>
      </rPr>
      <t>OUI/NON</t>
    </r>
    <r>
      <rPr>
        <sz val="11"/>
        <color theme="1"/>
        <rFont val="Arial"/>
        <family val="2"/>
      </rPr>
      <t xml:space="preserve"> </t>
    </r>
  </si>
  <si>
    <r>
      <t xml:space="preserve">L'enfant continue à prendre le lait maternel  </t>
    </r>
    <r>
      <rPr>
        <b/>
        <sz val="11"/>
        <color theme="1"/>
        <rFont val="Arial"/>
        <family val="2"/>
      </rPr>
      <t>OUI / NON</t>
    </r>
  </si>
  <si>
    <r>
      <t xml:space="preserve">(Nom), a-t-il/elle bu une des boissons suivantes depuis la naissance?  
</t>
    </r>
    <r>
      <rPr>
        <b/>
        <i/>
        <sz val="9"/>
        <color theme="1"/>
        <rFont val="Arial"/>
        <family val="2"/>
      </rPr>
      <t>Lisez la liste de liquides et entourez tout ce qui est mentionné</t>
    </r>
  </si>
  <si>
    <r>
      <t xml:space="preserve">(Nom), a-t-il/elle bu une des boissons suivantes les dernières 24 heures?  
</t>
    </r>
    <r>
      <rPr>
        <b/>
        <i/>
        <sz val="9"/>
        <color theme="1"/>
        <rFont val="Arial"/>
        <family val="2"/>
      </rPr>
      <t>Lisez la liste de liquides et entourez tout ce qui est mentionné</t>
    </r>
  </si>
  <si>
    <r>
      <t>Demandez à la mère</t>
    </r>
    <r>
      <rPr>
        <sz val="10"/>
        <color theme="1"/>
        <rFont val="Arial"/>
        <family val="2"/>
      </rPr>
      <t xml:space="preserve"> pour savoir si elle a encouragé ses pairs à pratiquer l’allaitement maternel exclusif au cours des 3 derniers mois?</t>
    </r>
  </si>
  <si>
    <r>
      <rPr>
        <b/>
        <i/>
        <u/>
        <sz val="10"/>
        <color theme="1"/>
        <rFont val="Calibri"/>
        <family val="2"/>
      </rPr>
      <t>CONCLUEZ</t>
    </r>
    <r>
      <rPr>
        <b/>
        <i/>
        <sz val="10"/>
        <color theme="1"/>
        <rFont val="Calibri"/>
        <family val="2"/>
      </rPr>
      <t>: Si la réponse à la question 11-B-b a été OUI, que la mère a eu accès pour AME par un RECO, leader ou autres structures communautaires</t>
    </r>
  </si>
  <si>
    <r>
      <rPr>
        <b/>
        <i/>
        <u/>
        <sz val="10"/>
        <color theme="1"/>
        <rFont val="Arial"/>
        <family val="2"/>
      </rPr>
      <t>CONCLUEZ</t>
    </r>
    <r>
      <rPr>
        <b/>
        <i/>
        <sz val="10"/>
        <color theme="1"/>
        <rFont val="Arial"/>
        <family val="2"/>
      </rPr>
      <t xml:space="preserve">, Au vu des réponses aux questions 12a ET 12b-A, si la maman  a allaité son enfant dans l'heure qui a suivi l'accouchement </t>
    </r>
  </si>
  <si>
    <r>
      <t xml:space="preserve">Au vu des réponses aux questions 13-17, </t>
    </r>
    <r>
      <rPr>
        <b/>
        <i/>
        <u/>
        <sz val="10"/>
        <color theme="1"/>
        <rFont val="Arial"/>
        <family val="2"/>
      </rPr>
      <t>CONCLUEZ</t>
    </r>
    <r>
      <rPr>
        <b/>
        <i/>
        <sz val="10"/>
        <color theme="1"/>
        <rFont val="Arial"/>
        <family val="2"/>
      </rPr>
      <t xml:space="preserve">  si la maman continué à  pratiquer  l'allaitement exclusif, et même  dans les dernières 24 heures (en ne donnant rien que du lait maternel) </t>
    </r>
  </si>
  <si>
    <r>
      <t>CONCLUEZ</t>
    </r>
    <r>
      <rPr>
        <b/>
        <i/>
        <sz val="10"/>
        <color theme="1"/>
        <rFont val="Arial"/>
        <family val="2"/>
      </rPr>
      <t xml:space="preserve"> SUR LA QUALITE DE AME : la mère a mis l’enfant au sein précocement  (Quest 18-C) et elle poursuit avec AME jusque dans les 24 heures (Quest 18-D)</t>
    </r>
  </si>
  <si>
    <r>
      <t>CONCLUEZ</t>
    </r>
    <r>
      <rPr>
        <b/>
        <i/>
        <sz val="10"/>
        <color theme="1"/>
        <rFont val="Arial"/>
        <family val="2"/>
      </rPr>
      <t xml:space="preserve"> SUR L'APPROPRIATION, la Couv. Effective a été bonne (Quest 18-E) et la mère a fait la promotion de AME auprès de ses paires (Quest 18-A)</t>
    </r>
  </si>
  <si>
    <r>
      <t xml:space="preserve">    b)      Infirmière / sage-femme/ Accoucheuse                ;;;;;;;;;;;;;;;;;;;;;;;;;;;;;;;;;;;;</t>
    </r>
    <r>
      <rPr>
        <b/>
        <sz val="11"/>
        <color theme="1"/>
        <rFont val="Calibri"/>
        <family val="2"/>
      </rPr>
      <t>OUI / NON</t>
    </r>
  </si>
  <si>
    <r>
      <t xml:space="preserve">Avez-vous fait un test des urines dans le cadre de vos soins prénatals ?                                                                       </t>
    </r>
    <r>
      <rPr>
        <b/>
        <i/>
        <sz val="9"/>
        <color theme="1"/>
        <rFont val="Calibri"/>
        <family val="2"/>
      </rPr>
      <t>Si la réponse est NON, sautez et allez à la question 26</t>
    </r>
    <r>
      <rPr>
        <sz val="11"/>
        <color theme="1"/>
        <rFont val="Calibri"/>
        <family val="2"/>
      </rPr>
      <t xml:space="preserve"> </t>
    </r>
  </si>
  <si>
    <r>
      <rPr>
        <sz val="10"/>
        <color theme="1"/>
        <rFont val="Arial"/>
        <family val="2"/>
      </rPr>
      <t>La mère a bénéficié des examens des urines pdt la CPN</t>
    </r>
    <r>
      <rPr>
        <b/>
        <sz val="10"/>
        <color theme="1"/>
        <rFont val="Arial"/>
        <family val="2"/>
      </rPr>
      <t xml:space="preserve">     OUI/NON</t>
    </r>
  </si>
  <si>
    <r>
      <t xml:space="preserve">Votre pression artérielle, avait-elle été mesurée dans le cadre de vos soins prénatals?                                                                                     </t>
    </r>
    <r>
      <rPr>
        <b/>
        <i/>
        <sz val="9"/>
        <color theme="1"/>
        <rFont val="Calibri"/>
        <family val="2"/>
      </rPr>
      <t>Si la réponse est NON, sautez et allez à la question 26</t>
    </r>
    <r>
      <rPr>
        <sz val="11"/>
        <color theme="1"/>
        <rFont val="Calibri"/>
        <family val="2"/>
      </rPr>
      <t xml:space="preserve"> </t>
    </r>
  </si>
  <si>
    <r>
      <rPr>
        <sz val="10"/>
        <color theme="1"/>
        <rFont val="Arial"/>
        <family val="2"/>
      </rPr>
      <t>La TA a été mesurée lors de la CPN</t>
    </r>
    <r>
      <rPr>
        <b/>
        <sz val="10"/>
        <color theme="1"/>
        <rFont val="Arial"/>
        <family val="2"/>
      </rPr>
      <t xml:space="preserve">     OUI/NON</t>
    </r>
  </si>
  <si>
    <t xml:space="preserve">Je ne veux pas connaître les résultats, mais avez-vous reçu les résultats de votre test de SIDA dans le cadre de vos soins prénatals?                                                                                      </t>
  </si>
  <si>
    <r>
      <t xml:space="preserve">Je ne veux pas connaître les résultats, mais avez-vous reçu les résultats de votre test de SIDA </t>
    </r>
    <r>
      <rPr>
        <b/>
        <sz val="11"/>
        <color theme="1"/>
        <rFont val="Calibri"/>
        <family val="2"/>
      </rPr>
      <t xml:space="preserve">le même jour </t>
    </r>
    <r>
      <rPr>
        <sz val="11"/>
        <color theme="1"/>
        <rFont val="Calibri"/>
        <family val="2"/>
      </rPr>
      <t xml:space="preserve">dans le cadre de vos soins prénatals?                                                                                     </t>
    </r>
    <r>
      <rPr>
        <b/>
        <i/>
        <sz val="9"/>
        <color theme="1"/>
        <rFont val="Calibri"/>
        <family val="2"/>
      </rPr>
      <t>Si la réponse est NON, sautez et allez à la question 26</t>
    </r>
    <r>
      <rPr>
        <sz val="11"/>
        <color theme="1"/>
        <rFont val="Calibri"/>
        <family val="2"/>
      </rPr>
      <t xml:space="preserve"> </t>
    </r>
  </si>
  <si>
    <r>
      <rPr>
        <sz val="10"/>
        <color theme="1"/>
        <rFont val="Arial"/>
        <family val="2"/>
      </rPr>
      <t xml:space="preserve">La mère a reçu les résultats de son test de VIH </t>
    </r>
    <r>
      <rPr>
        <b/>
        <sz val="10"/>
        <color theme="1"/>
        <rFont val="Arial"/>
        <family val="2"/>
      </rPr>
      <t xml:space="preserve">le même jour </t>
    </r>
    <r>
      <rPr>
        <sz val="10"/>
        <color theme="1"/>
        <rFont val="Arial"/>
        <family val="2"/>
      </rPr>
      <t>pdt sa grossesse</t>
    </r>
    <r>
      <rPr>
        <b/>
        <sz val="10"/>
        <color theme="1"/>
        <rFont val="Arial"/>
        <family val="2"/>
      </rPr>
      <t xml:space="preserve">     OUI/NON</t>
    </r>
  </si>
  <si>
    <r>
      <t>Avez-vous la carte de CPN  que vous avez reçue lors  de la grossesse de votre enfant (</t>
    </r>
    <r>
      <rPr>
        <i/>
        <sz val="11"/>
        <color theme="1"/>
        <rFont val="Arial"/>
        <family val="2"/>
      </rPr>
      <t>nom</t>
    </r>
    <r>
      <rPr>
        <sz val="11"/>
        <color theme="1"/>
        <rFont val="Arial"/>
        <family val="2"/>
      </rPr>
      <t>)?                                                                                                                                                                                                                                                                                                                                                                                                                   ............................................................................</t>
    </r>
    <r>
      <rPr>
        <b/>
        <i/>
        <sz val="9.5"/>
        <color theme="1"/>
        <rFont val="Arial"/>
        <family val="2"/>
      </rPr>
      <t>Si la mère dit OUI, dites: puis-je voir la carte?                                                                                       (Si la mère n’a pas la carte de CPN, sautez et allez à la question 28-A)</t>
    </r>
    <r>
      <rPr>
        <b/>
        <i/>
        <sz val="11"/>
        <color theme="1"/>
        <rFont val="Arial"/>
        <family val="2"/>
      </rPr>
      <t xml:space="preserve"> </t>
    </r>
  </si>
  <si>
    <r>
      <t>Regardez la carte prénatale ou la carte de vaccination et notez les dates (jour/mois/année) pour les cinq dernières injections de VAT.</t>
    </r>
    <r>
      <rPr>
        <b/>
        <sz val="11"/>
        <color theme="1"/>
        <rFont val="Arial"/>
        <family val="2"/>
      </rPr>
      <t xml:space="preserve">                                                                   ............................................................................</t>
    </r>
    <r>
      <rPr>
        <b/>
        <sz val="8"/>
        <color theme="1"/>
        <rFont val="Arial"/>
        <family val="2"/>
      </rPr>
      <t>si l’injection tt n’a pas été donnée, notez zéro (0) dans chaque cas. (puis sautez et allez à Q/29)</t>
    </r>
  </si>
  <si>
    <t>Avez-vous reçu le vaccin contre le tétanos – c’est à dire, une injection dans le bras gauche pendant votre dernière grossesse?</t>
  </si>
  <si>
    <r>
      <rPr>
        <sz val="10"/>
        <color theme="1"/>
        <rFont val="Arial"/>
        <family val="2"/>
      </rPr>
      <t>Lors de votre grossesse de l’enfant (</t>
    </r>
    <r>
      <rPr>
        <i/>
        <sz val="10"/>
        <color theme="1"/>
        <rFont val="Arial"/>
        <family val="2"/>
      </rPr>
      <t>nom</t>
    </r>
    <r>
      <rPr>
        <sz val="10"/>
        <color theme="1"/>
        <rFont val="Arial"/>
        <family val="2"/>
      </rPr>
      <t xml:space="preserve">), preniez-vous des médicaments préventifs contre le paludisme?                                ………………..                        </t>
    </r>
    <r>
      <rPr>
        <b/>
        <i/>
        <sz val="7"/>
        <color theme="1"/>
        <rFont val="Arial"/>
        <family val="2"/>
      </rPr>
      <t>(Si la réponse est NON ou NE SAIT PAS, sautez et  allez à la question 33)</t>
    </r>
  </si>
  <si>
    <r>
      <t xml:space="preserve">la mère a  reçu le médicament préventif de Palu pendant la grossesse       </t>
    </r>
    <r>
      <rPr>
        <b/>
        <i/>
        <sz val="10"/>
        <color theme="1"/>
        <rFont val="Arial"/>
        <family val="2"/>
      </rPr>
      <t>OUI / NON</t>
    </r>
  </si>
  <si>
    <r>
      <t xml:space="preserve">SP/FANSIDAR  </t>
    </r>
    <r>
      <rPr>
        <b/>
        <i/>
        <sz val="10"/>
        <color theme="1"/>
        <rFont val="Arial"/>
        <family val="2"/>
      </rPr>
      <t>OUI / NON</t>
    </r>
  </si>
  <si>
    <r>
      <t xml:space="preserve">Chloroquine  </t>
    </r>
    <r>
      <rPr>
        <b/>
        <i/>
        <sz val="10"/>
        <color theme="1"/>
        <rFont val="Arial"/>
        <family val="2"/>
      </rPr>
      <t>OUI / NON</t>
    </r>
  </si>
  <si>
    <r>
      <t xml:space="preserve">Ne sait pas                        </t>
    </r>
    <r>
      <rPr>
        <b/>
        <i/>
        <sz val="10"/>
        <color theme="1"/>
        <rFont val="Arial"/>
        <family val="2"/>
      </rPr>
      <t>OUI / NON</t>
    </r>
  </si>
  <si>
    <r>
      <t xml:space="preserve">Autre (préciser)    </t>
    </r>
    <r>
      <rPr>
        <b/>
        <i/>
        <sz val="10"/>
        <color theme="1"/>
        <rFont val="Arial"/>
        <family val="2"/>
      </rPr>
      <t>OUI / NON</t>
    </r>
  </si>
  <si>
    <r>
      <rPr>
        <b/>
        <i/>
        <u/>
        <sz val="10"/>
        <color theme="1"/>
        <rFont val="Arial"/>
        <family val="2"/>
      </rPr>
      <t xml:space="preserve">CONCLUEZ, </t>
    </r>
    <r>
      <rPr>
        <b/>
        <i/>
        <sz val="10"/>
        <color theme="1"/>
        <rFont val="Arial"/>
        <family val="2"/>
      </rPr>
      <t>au vu des réponses aux Q/ 19, 20-a-b, 21-a,  si  la mère a bénéficié d'au moins une CPN au 1er trimestre</t>
    </r>
  </si>
  <si>
    <r>
      <rPr>
        <b/>
        <i/>
        <u/>
        <sz val="10"/>
        <color theme="1"/>
        <rFont val="Arial"/>
        <family val="2"/>
      </rPr>
      <t>CONCLUEZ</t>
    </r>
    <r>
      <rPr>
        <b/>
        <i/>
        <sz val="10"/>
        <color theme="1"/>
        <rFont val="Arial"/>
        <family val="2"/>
      </rPr>
      <t>, au vu des réponses au 22-C et 22-a, si  la mère a bénéficié d'au moins 4 CPN dont l'un au 1er trimestre</t>
    </r>
  </si>
  <si>
    <r>
      <rPr>
        <b/>
        <i/>
        <u/>
        <sz val="10"/>
        <color theme="1"/>
        <rFont val="Arial"/>
        <family val="2"/>
      </rPr>
      <t>CONCLUEZ</t>
    </r>
    <r>
      <rPr>
        <b/>
        <i/>
        <sz val="10"/>
        <color theme="1"/>
        <rFont val="Arial"/>
        <family val="2"/>
      </rPr>
      <t>,  au vu des réponses aux Q/ 28 et 28-A, 28-B, 28-C si la mère a  reçu au moins 2 doses de vaccin antitétanique ?</t>
    </r>
  </si>
  <si>
    <r>
      <rPr>
        <b/>
        <i/>
        <u/>
        <sz val="10"/>
        <color theme="1"/>
        <rFont val="Arial"/>
        <family val="2"/>
      </rPr>
      <t>CONCLUEZ</t>
    </r>
    <r>
      <rPr>
        <b/>
        <i/>
        <sz val="10"/>
        <color theme="1"/>
        <rFont val="Arial"/>
        <family val="2"/>
      </rPr>
      <t xml:space="preserve">,  au vu des réponses aux Q/ 30, 31 ,  32,  si  la mère a  reçu au moins 2 doses de Fansidar (3 Co) </t>
    </r>
  </si>
  <si>
    <r>
      <rPr>
        <b/>
        <i/>
        <u/>
        <sz val="10"/>
        <color theme="1"/>
        <rFont val="Arial"/>
        <family val="2"/>
      </rPr>
      <t>CONCLUEZ</t>
    </r>
    <r>
      <rPr>
        <b/>
        <i/>
        <sz val="10"/>
        <color theme="1"/>
        <rFont val="Arial"/>
        <family val="2"/>
      </rPr>
      <t xml:space="preserve">,  </t>
    </r>
    <r>
      <rPr>
        <b/>
        <i/>
        <u/>
        <sz val="10"/>
        <color theme="1"/>
        <rFont val="Arial"/>
        <family val="2"/>
      </rPr>
      <t>a</t>
    </r>
    <r>
      <rPr>
        <b/>
        <i/>
        <sz val="10"/>
        <color theme="1"/>
        <rFont val="Arial"/>
        <family val="2"/>
      </rPr>
      <t xml:space="preserve">u vu des réponses aux questions 19, 20-a,b et Q/22  que  la mère a bénéficié d'au moins une </t>
    </r>
    <r>
      <rPr>
        <b/>
        <i/>
        <sz val="11"/>
        <color theme="1"/>
        <rFont val="Calibri"/>
        <family val="2"/>
      </rPr>
      <t>consultation prénatale</t>
    </r>
    <r>
      <rPr>
        <b/>
        <i/>
        <sz val="10"/>
        <color theme="1"/>
        <rFont val="Arial"/>
        <family val="2"/>
      </rPr>
      <t xml:space="preserve"> pendant la dernière grossesse auprès d'un Professionnel de Santé</t>
    </r>
  </si>
  <si>
    <r>
      <rPr>
        <b/>
        <i/>
        <u/>
        <sz val="10"/>
        <color theme="1"/>
        <rFont val="Arial"/>
        <family val="2"/>
      </rPr>
      <t>CONCLUEZ</t>
    </r>
    <r>
      <rPr>
        <b/>
        <i/>
        <sz val="10"/>
        <color theme="1"/>
        <rFont val="Arial"/>
        <family val="2"/>
      </rPr>
      <t xml:space="preserve">,  </t>
    </r>
    <r>
      <rPr>
        <b/>
        <i/>
        <u/>
        <sz val="10"/>
        <color theme="1"/>
        <rFont val="Arial"/>
        <family val="2"/>
      </rPr>
      <t>a</t>
    </r>
    <r>
      <rPr>
        <b/>
        <i/>
        <sz val="10"/>
        <color theme="1"/>
        <rFont val="Arial"/>
        <family val="2"/>
      </rPr>
      <t>u vu des réponses aux Q/ 32-E et questions 19-22-</t>
    </r>
    <r>
      <rPr>
        <b/>
        <i/>
        <u/>
        <sz val="10"/>
        <color theme="1"/>
        <rFont val="Arial"/>
        <family val="2"/>
      </rPr>
      <t>CONCLUEZ</t>
    </r>
    <r>
      <rPr>
        <b/>
        <i/>
        <sz val="10"/>
        <color theme="1"/>
        <rFont val="Arial"/>
        <family val="2"/>
      </rPr>
      <t xml:space="preserve"> que  la mère a bénéficié d'au moins 4 CPN pendant la dernière grossesse </t>
    </r>
  </si>
  <si>
    <r>
      <t>CONCLUSION</t>
    </r>
    <r>
      <rPr>
        <b/>
        <i/>
        <sz val="10"/>
        <color theme="1"/>
        <rFont val="Arial"/>
        <family val="2"/>
      </rPr>
      <t xml:space="preserve"> sur la qualité de  CPN: Au vu des réponses aux Q/ 32-B   et  dites si la mère a bénéficié pendant la dernière grossesse : </t>
    </r>
    <r>
      <rPr>
        <b/>
        <i/>
        <sz val="11"/>
        <color theme="1"/>
        <rFont val="Arial"/>
        <family val="2"/>
      </rPr>
      <t xml:space="preserve">*  </t>
    </r>
    <r>
      <rPr>
        <b/>
        <i/>
        <sz val="10"/>
        <color theme="1"/>
        <rFont val="Arial"/>
        <family val="2"/>
      </rPr>
      <t xml:space="preserve">d'au moins 4 </t>
    </r>
    <r>
      <rPr>
        <b/>
        <i/>
        <sz val="11"/>
        <color theme="1"/>
        <rFont val="Arial"/>
        <family val="2"/>
      </rPr>
      <t xml:space="preserve">CPN </t>
    </r>
    <r>
      <rPr>
        <b/>
        <i/>
        <sz val="10"/>
        <color theme="1"/>
        <rFont val="Arial"/>
        <family val="2"/>
      </rPr>
      <t>dont la 1</t>
    </r>
    <r>
      <rPr>
        <b/>
        <i/>
        <vertAlign val="superscript"/>
        <sz val="10"/>
        <color theme="1"/>
        <rFont val="Arial"/>
        <family val="2"/>
      </rPr>
      <t>ère</t>
    </r>
    <r>
      <rPr>
        <b/>
        <i/>
        <sz val="10"/>
        <color theme="1"/>
        <rFont val="Arial"/>
        <family val="2"/>
      </rPr>
      <t xml:space="preserve"> a eu lieu pendant le premier Trimestre de la grossesse et a bénéficié des soins ci-après:  Test urine (Q/23-A), Contrôle de TA (Q/23-B), VAT2 (Q/32-C), TPI2 avec Fansidar( Q/32-D)</t>
    </r>
  </si>
  <si>
    <r>
      <t>CONCLUEZ</t>
    </r>
    <r>
      <rPr>
        <b/>
        <i/>
        <sz val="10"/>
        <color theme="1"/>
        <rFont val="Arial"/>
        <family val="2"/>
      </rPr>
      <t xml:space="preserve">  au vu des Q/ 32F  si les mères ont bénéficié de 4 CPN  auprès du un personnel qualifié pendant la dernière grossesse , avec recherche de facteur de risque ou prévention suivants : examen d’urines (Q/23-A), prise de TA, (Q/23-B), VAT2 (Q/32-C), TPI2  Q/32-D)</t>
    </r>
  </si>
  <si>
    <r>
      <t>Où avez-vous donné naissance à (nom)?..............................................................................................................................................................................................................................................................................................</t>
    </r>
    <r>
      <rPr>
        <b/>
        <i/>
        <sz val="9"/>
        <color theme="1"/>
        <rFont val="Arial"/>
        <family val="2"/>
      </rPr>
      <t>Relancez pour identifier le type de source.  …………………………………………….……………................….............................................................................................………si vous n’arrivez pas a savoir si c’est prive ou public, notez le nom de l’endroit…………………………………………………………………………………………………………………………………………………………………………………................…….….(nom de l’endroit)</t>
    </r>
  </si>
  <si>
    <r>
      <t xml:space="preserve">Qui vous a assisté lors de votre accouchement de (nom)?                                                                        .................................................................................................Relancez:                                                                                         Quelqu’un d’autre? .................................................................................................                                                                                  </t>
    </r>
    <r>
      <rPr>
        <b/>
        <i/>
        <sz val="8"/>
        <color theme="1"/>
        <rFont val="Calibri"/>
        <family val="2"/>
      </rPr>
      <t>Relancez pour savoir le type de personne personne ayant aidé et entourez les réponses données</t>
    </r>
    <r>
      <rPr>
        <sz val="11"/>
        <color theme="1"/>
        <rFont val="Calibri"/>
        <family val="2"/>
      </rPr>
      <t xml:space="preserve">  .................................................................................................</t>
    </r>
    <r>
      <rPr>
        <b/>
        <i/>
        <sz val="9"/>
        <color theme="1"/>
        <rFont val="Calibri"/>
        <family val="2"/>
      </rPr>
      <t>Si l’interrogée dit que personne l’a aidée, relancez pour déterminer si les adultes étaient présents lors de l’accouchement</t>
    </r>
  </si>
  <si>
    <r>
      <t xml:space="preserve">          Infirmière / sage-femme/ Accoucheuse                ;;;;;;;;;;;;;;;;;;;;;;;;;;;;;;;;;;;;</t>
    </r>
    <r>
      <rPr>
        <b/>
        <sz val="11"/>
        <color theme="1"/>
        <rFont val="Calibri"/>
        <family val="2"/>
      </rPr>
      <t>OUI / NON</t>
    </r>
  </si>
  <si>
    <r>
      <t xml:space="preserve">Après la naissance, (NOM) a-t-il été mis directement sur la peau nue de la poitrine de la mère? </t>
    </r>
    <r>
      <rPr>
        <sz val="8"/>
        <color theme="1"/>
        <rFont val="Arial"/>
        <family val="2"/>
      </rPr>
      <t xml:space="preserve">………………………………                                                                              </t>
    </r>
    <r>
      <rPr>
        <sz val="11"/>
        <color theme="1"/>
        <rFont val="Arial"/>
        <family val="2"/>
      </rPr>
      <t>……….</t>
    </r>
    <r>
      <rPr>
        <b/>
        <i/>
        <sz val="8"/>
        <color theme="1"/>
        <rFont val="Arial"/>
        <family val="2"/>
      </rPr>
      <t>.MONTRER A LA MERE UN EXEMPLE DE LA POSITION PEAU A PEAU</t>
    </r>
  </si>
  <si>
    <r>
      <t xml:space="preserve">Contact peau à peau du bébé sur la peau nue de la poitrine de la mère                </t>
    </r>
    <r>
      <rPr>
        <b/>
        <i/>
        <sz val="11"/>
        <color theme="1"/>
        <rFont val="Calibri"/>
        <family val="2"/>
      </rPr>
      <t>OUI/NON</t>
    </r>
  </si>
  <si>
    <t>POUR ACCOUCHEMENTS A DOMICILE SEULEMENT (VERIFIER LA REPONSE A LA QUESTION 33)  ……..……………………………………………………………………………………………………………………………………………......................………………………………………………..Quand votre enfant (nom) est né, quel instrument a été utilisé pour couper le cordon ombilical?</t>
  </si>
  <si>
    <t>POUR ACCOUCHEMENTS A DOMICILE SEULEMENT ………………………………………………………………………………………..…………………..L’instrument utilisé pour couper le cordon ombilical était-il bouilli avant d’être utilisé ?</t>
  </si>
  <si>
    <r>
      <t>A-t-on appliqué quelque chose sur le cordon de votre enfant (nom) après la section du cordon et jusqu’à sa chute ? ………………………………………………………   ………</t>
    </r>
    <r>
      <rPr>
        <b/>
        <i/>
        <sz val="9"/>
        <color theme="1"/>
        <rFont val="Arial"/>
        <family val="2"/>
      </rPr>
      <t>Si la réponse est NON, sautez et allez à la Question 43</t>
    </r>
  </si>
  <si>
    <r>
      <t>Si oui, qu’est ce qui avait été appliqué sur le cordon ? ...................................................................................................................................................................</t>
    </r>
    <r>
      <rPr>
        <b/>
        <i/>
        <sz val="9"/>
        <color theme="1"/>
        <rFont val="Arial"/>
        <family val="2"/>
      </rPr>
      <t>Les réponses multiples sont possibles</t>
    </r>
  </si>
  <si>
    <r>
      <rPr>
        <sz val="11"/>
        <color theme="1"/>
        <rFont val="Arial"/>
        <family val="2"/>
      </rPr>
      <t xml:space="preserve">Qu’est-ce que le RECO a fait lors de la visite?  </t>
    </r>
    <r>
      <rPr>
        <sz val="10"/>
        <color theme="1"/>
        <rFont val="Arial"/>
        <family val="2"/>
      </rPr>
      <t>……………………………………………………………………………………………………………………………………………………………………………                                           ……..</t>
    </r>
    <r>
      <rPr>
        <b/>
        <i/>
        <sz val="9"/>
        <color theme="1"/>
        <rFont val="Arial"/>
        <family val="2"/>
      </rPr>
      <t>Entourez toutes réponses mentionnées</t>
    </r>
  </si>
  <si>
    <r>
      <t xml:space="preserve">Avez-vous eu une visite à domicile d’un RECO au cours des 3 derniers mois ? </t>
    </r>
    <r>
      <rPr>
        <sz val="11"/>
        <color theme="0"/>
        <rFont val="Calibri"/>
        <family val="2"/>
        <scheme val="minor"/>
      </rPr>
      <t>………………………………………………………………</t>
    </r>
    <r>
      <rPr>
        <b/>
        <i/>
        <sz val="9"/>
        <color theme="0"/>
        <rFont val="Calibri"/>
        <family val="2"/>
        <scheme val="minor"/>
      </rPr>
      <t>……</t>
    </r>
    <r>
      <rPr>
        <b/>
        <i/>
        <sz val="9"/>
        <rFont val="Calibri"/>
        <family val="2"/>
        <scheme val="minor"/>
      </rPr>
      <t>Si la réponse est NON, sautez et allez à la Q/ 49</t>
    </r>
  </si>
  <si>
    <r>
      <t>a)  Information sur l’hygiène, lavage des mains et l’assainissement</t>
    </r>
    <r>
      <rPr>
        <b/>
        <sz val="11"/>
        <color theme="1"/>
        <rFont val="Calibri"/>
        <family val="2"/>
        <scheme val="minor"/>
      </rPr>
      <t xml:space="preserve">            OUI/NON</t>
    </r>
  </si>
  <si>
    <r>
      <t>b)  Conseils sur l’alimentation des nourrissons</t>
    </r>
    <r>
      <rPr>
        <b/>
        <sz val="11"/>
        <color theme="1"/>
        <rFont val="Calibri"/>
        <family val="2"/>
        <scheme val="minor"/>
      </rPr>
      <t xml:space="preserve">            OUI/NON</t>
    </r>
  </si>
  <si>
    <r>
      <t xml:space="preserve">c)  Conseils sur l’allaitement exclusif   </t>
    </r>
    <r>
      <rPr>
        <b/>
        <sz val="11"/>
        <color theme="1"/>
        <rFont val="Calibri"/>
        <family val="2"/>
        <scheme val="minor"/>
      </rPr>
      <t xml:space="preserve">            OUI/NON</t>
    </r>
  </si>
  <si>
    <r>
      <t xml:space="preserve">d)  Soins du cordon  </t>
    </r>
    <r>
      <rPr>
        <b/>
        <sz val="11"/>
        <color theme="1"/>
        <rFont val="Calibri"/>
        <family val="2"/>
        <scheme val="minor"/>
      </rPr>
      <t xml:space="preserve">            OUI/NON</t>
    </r>
  </si>
  <si>
    <r>
      <t xml:space="preserve">e)  Identification et orientation  des maladies  </t>
    </r>
    <r>
      <rPr>
        <b/>
        <sz val="11"/>
        <color theme="1"/>
        <rFont val="Calibri"/>
        <family val="2"/>
        <scheme val="minor"/>
      </rPr>
      <t xml:space="preserve">            OUI/NON</t>
    </r>
  </si>
  <si>
    <r>
      <t xml:space="preserve">f)  Information sur les soins à domicile des nourrissons malades  </t>
    </r>
    <r>
      <rPr>
        <b/>
        <sz val="11"/>
        <color theme="1"/>
        <rFont val="Calibri"/>
        <family val="2"/>
        <scheme val="minor"/>
      </rPr>
      <t xml:space="preserve">            OUI/NON</t>
    </r>
  </si>
  <si>
    <r>
      <t xml:space="preserve">g)  Utilisation de MILD  </t>
    </r>
    <r>
      <rPr>
        <b/>
        <sz val="11"/>
        <color theme="1"/>
        <rFont val="Calibri"/>
        <family val="2"/>
        <scheme val="minor"/>
      </rPr>
      <t xml:space="preserve">               OUI/NON</t>
    </r>
  </si>
  <si>
    <r>
      <t>h)  Planning familial</t>
    </r>
    <r>
      <rPr>
        <b/>
        <sz val="11"/>
        <color theme="1"/>
        <rFont val="Calibri"/>
        <family val="2"/>
        <scheme val="minor"/>
      </rPr>
      <t xml:space="preserve">                    OUI/NON</t>
    </r>
  </si>
  <si>
    <r>
      <t xml:space="preserve">i)  Supplémentation en Vit A      </t>
    </r>
    <r>
      <rPr>
        <b/>
        <sz val="11"/>
        <color theme="1"/>
        <rFont val="Calibri"/>
        <family val="2"/>
        <scheme val="minor"/>
      </rPr>
      <t xml:space="preserve">    OUI/NON</t>
    </r>
  </si>
  <si>
    <r>
      <t xml:space="preserve">j)  Vaccinations                            </t>
    </r>
    <r>
      <rPr>
        <b/>
        <sz val="11"/>
        <color theme="1"/>
        <rFont val="Calibri"/>
        <family val="2"/>
        <scheme val="minor"/>
      </rPr>
      <t>OUI/NON</t>
    </r>
  </si>
  <si>
    <r>
      <t xml:space="preserve">k)  Autres (spécifier)                   </t>
    </r>
    <r>
      <rPr>
        <b/>
        <sz val="11"/>
        <color theme="1"/>
        <rFont val="Calibri"/>
        <family val="2"/>
        <scheme val="minor"/>
      </rPr>
      <t>OUI/NON</t>
    </r>
  </si>
  <si>
    <r>
      <t>l)  Ne sait pas</t>
    </r>
    <r>
      <rPr>
        <b/>
        <sz val="11"/>
        <color theme="1"/>
        <rFont val="Calibri"/>
        <family val="2"/>
        <scheme val="minor"/>
      </rPr>
      <t xml:space="preserve">                             OUI/NON</t>
    </r>
  </si>
  <si>
    <r>
      <rPr>
        <b/>
        <i/>
        <u/>
        <sz val="10"/>
        <color theme="1"/>
        <rFont val="Arial"/>
        <family val="2"/>
      </rPr>
      <t>CONCLUEZ,</t>
    </r>
    <r>
      <rPr>
        <b/>
        <i/>
        <sz val="10"/>
        <color theme="1"/>
        <rFont val="Arial"/>
        <family val="2"/>
      </rPr>
      <t xml:space="preserve"> au vu des réponses ci-haut, si l’enfant a bénéficié d'au moins 2 visites du RECO dans la semaine qui a suivi l'accouchement (Q/44a) et a bénéficié d'au moins 1 des conseils particuliers pour les SEN (Q46-c,d,g)</t>
    </r>
  </si>
  <si>
    <r>
      <t>Avez-vous dormi sous une moustiquaire lors de votre grossesse de (nom)?   ………………………………….. ………………………………………………………………...</t>
    </r>
    <r>
      <rPr>
        <b/>
        <i/>
        <sz val="9"/>
        <color theme="1"/>
        <rFont val="Arial"/>
        <family val="2"/>
      </rPr>
      <t>(Si la réponse est NON , terminer l’interrogatoire sur la MILD)</t>
    </r>
  </si>
  <si>
    <r>
      <t xml:space="preserve">La moustiquaire était-elle à longue durée? </t>
    </r>
    <r>
      <rPr>
        <b/>
        <i/>
        <sz val="10"/>
        <color theme="1"/>
        <rFont val="Arial"/>
        <family val="2"/>
      </rPr>
      <t xml:space="preserve">  ………………………………….. …………………………………………………………….……….(Si la réponse est NON ou NSP , terminer l’interrogatoire sur la MILD)                                                            </t>
    </r>
  </si>
  <si>
    <r>
      <t xml:space="preserve">La moustiquaire est-elle </t>
    </r>
    <r>
      <rPr>
        <b/>
        <u/>
        <sz val="11"/>
        <color theme="1"/>
        <rFont val="Arial"/>
        <family val="2"/>
      </rPr>
      <t>présente</t>
    </r>
    <r>
      <rPr>
        <sz val="11"/>
        <color theme="1"/>
        <rFont val="Arial"/>
        <family val="2"/>
      </rPr>
      <t xml:space="preserve"> (suspendue ou non, si elle a un lit ou non) ? </t>
    </r>
  </si>
  <si>
    <r>
      <t xml:space="preserve">La moustiquaire est </t>
    </r>
    <r>
      <rPr>
        <b/>
        <u/>
        <sz val="11"/>
        <color theme="1"/>
        <rFont val="Calibri"/>
        <family val="2"/>
        <scheme val="minor"/>
      </rPr>
      <t>présente</t>
    </r>
    <r>
      <rPr>
        <sz val="11"/>
        <color theme="1"/>
        <rFont val="Calibri"/>
        <family val="2"/>
        <scheme val="minor"/>
      </rPr>
      <t xml:space="preserve">   </t>
    </r>
    <r>
      <rPr>
        <b/>
        <sz val="11"/>
        <color theme="1"/>
        <rFont val="Calibri"/>
        <family val="2"/>
        <scheme val="minor"/>
      </rPr>
      <t>OUI / NON</t>
    </r>
    <r>
      <rPr>
        <sz val="11"/>
        <color theme="1"/>
        <rFont val="Calibri"/>
        <family val="2"/>
        <scheme val="minor"/>
      </rPr>
      <t xml:space="preserve"> </t>
    </r>
  </si>
  <si>
    <r>
      <t xml:space="preserve"> *  NSP Marque/type                 </t>
    </r>
    <r>
      <rPr>
        <b/>
        <sz val="11"/>
        <color theme="1"/>
        <rFont val="Arial"/>
        <family val="2"/>
      </rPr>
      <t>OUI  / NON</t>
    </r>
  </si>
  <si>
    <r>
      <t>CONCLUSION</t>
    </r>
    <r>
      <rPr>
        <b/>
        <i/>
        <sz val="11"/>
        <color theme="1"/>
        <rFont val="Arial"/>
        <family val="2"/>
      </rPr>
      <t xml:space="preserve"> sur la qualité de  la Moustiquaire utilisée par la mère pendant sa grossesse</t>
    </r>
  </si>
  <si>
    <r>
      <t>CONCLUSION</t>
    </r>
    <r>
      <rPr>
        <b/>
        <i/>
        <sz val="11"/>
        <color theme="1"/>
        <rFont val="Arial"/>
        <family val="2"/>
      </rPr>
      <t xml:space="preserve"> sur la Couverture Effective de MILD chez la femme enceinte si la Moustiquaire a été observée lors de l'enquête (Q 51-A) et elle est de bonne qualité (Q 51-C)</t>
    </r>
  </si>
  <si>
    <r>
      <t xml:space="preserve">La mère a encouragé ses pairs à utiliser la MILD au cours des 3 derniers mois  </t>
    </r>
    <r>
      <rPr>
        <b/>
        <i/>
        <sz val="9"/>
        <color theme="1"/>
        <rFont val="Calibri"/>
        <family val="2"/>
      </rPr>
      <t>OUI / NON</t>
    </r>
  </si>
  <si>
    <r>
      <t xml:space="preserve">La mère qui a utilisié la MILD en a aussi fait la promotion auprès de ses paires  </t>
    </r>
    <r>
      <rPr>
        <b/>
        <i/>
        <sz val="8"/>
        <color theme="1"/>
        <rFont val="Calibri"/>
        <family val="2"/>
      </rPr>
      <t>OUI/NON</t>
    </r>
  </si>
  <si>
    <r>
      <t xml:space="preserve">La mère a été informée sur l’utilisation de MILD pdt sa grossesse     </t>
    </r>
    <r>
      <rPr>
        <b/>
        <i/>
        <sz val="9"/>
        <color theme="1"/>
        <rFont val="Calibri"/>
        <family val="2"/>
      </rPr>
      <t>OUI / NON</t>
    </r>
  </si>
  <si>
    <t xml:space="preserve">Si la réponse est OUI, demandez :
D’où a avez-vous reçu cette information :
……………………………………………………………………………………………………………………………………………………………………………………………………………Occasions d’Exposition au message sur la MILD:
</t>
  </si>
</sst>
</file>

<file path=xl/styles.xml><?xml version="1.0" encoding="utf-8"?>
<styleSheet xmlns="http://schemas.openxmlformats.org/spreadsheetml/2006/main">
  <fonts count="69">
    <font>
      <sz val="11"/>
      <color theme="1"/>
      <name val="Calibri"/>
      <family val="2"/>
      <scheme val="minor"/>
    </font>
    <font>
      <b/>
      <sz val="11"/>
      <color theme="1"/>
      <name val="Calibri"/>
      <family val="2"/>
      <scheme val="minor"/>
    </font>
    <font>
      <sz val="11"/>
      <color theme="0"/>
      <name val="Calibri"/>
      <family val="2"/>
      <scheme val="minor"/>
    </font>
    <font>
      <sz val="10"/>
      <color theme="1"/>
      <name val="Calibri"/>
      <family val="2"/>
      <scheme val="minor"/>
    </font>
    <font>
      <b/>
      <sz val="16"/>
      <color theme="1"/>
      <name val="Calibri"/>
      <family val="2"/>
      <scheme val="minor"/>
    </font>
    <font>
      <b/>
      <sz val="10"/>
      <color theme="1"/>
      <name val="Calibri"/>
      <family val="2"/>
      <scheme val="minor"/>
    </font>
    <font>
      <b/>
      <sz val="11"/>
      <color theme="1"/>
      <name val="Arial"/>
      <family val="2"/>
    </font>
    <font>
      <b/>
      <i/>
      <sz val="10"/>
      <color theme="1"/>
      <name val="Arial"/>
      <family val="2"/>
    </font>
    <font>
      <b/>
      <i/>
      <sz val="9"/>
      <color theme="1"/>
      <name val="Arial"/>
      <family val="2"/>
    </font>
    <font>
      <b/>
      <sz val="10"/>
      <color theme="1"/>
      <name val="Arial"/>
      <family val="2"/>
    </font>
    <font>
      <sz val="11"/>
      <color theme="1"/>
      <name val="Arial"/>
      <family val="2"/>
    </font>
    <font>
      <sz val="11.5"/>
      <color theme="1"/>
      <name val="Calibri"/>
      <family val="2"/>
      <scheme val="minor"/>
    </font>
    <font>
      <sz val="11.5"/>
      <color theme="1"/>
      <name val="Arial"/>
      <family val="2"/>
    </font>
    <font>
      <b/>
      <sz val="11.5"/>
      <color theme="1"/>
      <name val="Calibri"/>
      <family val="2"/>
      <scheme val="minor"/>
    </font>
    <font>
      <sz val="10"/>
      <color theme="1"/>
      <name val="Arial"/>
      <family val="2"/>
    </font>
    <font>
      <b/>
      <sz val="11.5"/>
      <color theme="1"/>
      <name val="Arial"/>
      <family val="2"/>
    </font>
    <font>
      <b/>
      <sz val="12"/>
      <color theme="1"/>
      <name val="Calibri"/>
      <family val="2"/>
      <scheme val="minor"/>
    </font>
    <font>
      <sz val="12"/>
      <color theme="1"/>
      <name val="Calibri"/>
      <family val="2"/>
      <scheme val="minor"/>
    </font>
    <font>
      <sz val="12"/>
      <color theme="1"/>
      <name val="Arial"/>
      <family val="2"/>
    </font>
    <font>
      <sz val="11"/>
      <color theme="1"/>
      <name val="Calibri"/>
      <family val="2"/>
    </font>
    <font>
      <b/>
      <sz val="11"/>
      <color theme="1"/>
      <name val="Calibri"/>
      <family val="2"/>
    </font>
    <font>
      <b/>
      <i/>
      <sz val="8"/>
      <color theme="1"/>
      <name val="Arial"/>
      <family val="2"/>
    </font>
    <font>
      <sz val="8"/>
      <color theme="1"/>
      <name val="Arial"/>
      <family val="2"/>
    </font>
    <font>
      <b/>
      <u/>
      <sz val="10"/>
      <color theme="1"/>
      <name val="Arial"/>
      <family val="2"/>
    </font>
    <font>
      <b/>
      <i/>
      <sz val="11"/>
      <color theme="1"/>
      <name val="Arial"/>
      <family val="2"/>
    </font>
    <font>
      <i/>
      <sz val="11"/>
      <color theme="1"/>
      <name val="Arial"/>
      <family val="2"/>
    </font>
    <font>
      <sz val="12"/>
      <color theme="1"/>
      <name val="Calibri"/>
      <family val="2"/>
    </font>
    <font>
      <b/>
      <sz val="10"/>
      <color theme="1"/>
      <name val="Calibri"/>
      <family val="2"/>
    </font>
    <font>
      <b/>
      <i/>
      <sz val="10.5"/>
      <color theme="1"/>
      <name val="Calibri"/>
      <family val="2"/>
    </font>
    <font>
      <b/>
      <i/>
      <sz val="8"/>
      <color theme="1"/>
      <name val="Calibri"/>
      <family val="2"/>
    </font>
    <font>
      <b/>
      <i/>
      <sz val="11"/>
      <color theme="1"/>
      <name val="Calibri"/>
      <family val="2"/>
    </font>
    <font>
      <b/>
      <i/>
      <sz val="9"/>
      <color theme="1"/>
      <name val="Calibri"/>
      <family val="2"/>
    </font>
    <font>
      <b/>
      <i/>
      <sz val="9.5"/>
      <color theme="1"/>
      <name val="Arial"/>
      <family val="2"/>
    </font>
    <font>
      <b/>
      <u/>
      <sz val="11"/>
      <color theme="1"/>
      <name val="Arial"/>
      <family val="2"/>
    </font>
    <font>
      <u/>
      <sz val="11"/>
      <color theme="1"/>
      <name val="Arial"/>
      <family val="2"/>
    </font>
    <font>
      <b/>
      <sz val="8"/>
      <color theme="1"/>
      <name val="Arial"/>
      <family val="2"/>
    </font>
    <font>
      <sz val="9.5"/>
      <color theme="1"/>
      <name val="Arial"/>
      <family val="2"/>
    </font>
    <font>
      <i/>
      <sz val="10"/>
      <color theme="1"/>
      <name val="Arial"/>
      <family val="2"/>
    </font>
    <font>
      <b/>
      <i/>
      <sz val="7"/>
      <color theme="1"/>
      <name val="Arial"/>
      <family val="2"/>
    </font>
    <font>
      <b/>
      <i/>
      <sz val="8.5"/>
      <color theme="1"/>
      <name val="Arial"/>
      <family val="2"/>
    </font>
    <font>
      <sz val="8.5"/>
      <color theme="1"/>
      <name val="Arial"/>
      <family val="2"/>
    </font>
    <font>
      <b/>
      <sz val="9.5"/>
      <color theme="1"/>
      <name val="Arial"/>
      <family val="2"/>
    </font>
    <font>
      <b/>
      <i/>
      <vertAlign val="superscript"/>
      <sz val="10"/>
      <color theme="1"/>
      <name val="Arial"/>
      <family val="2"/>
    </font>
    <font>
      <b/>
      <vertAlign val="superscript"/>
      <sz val="11"/>
      <color theme="1"/>
      <name val="Arial"/>
      <family val="2"/>
    </font>
    <font>
      <b/>
      <sz val="12"/>
      <color theme="1"/>
      <name val="Arial"/>
      <family val="2"/>
    </font>
    <font>
      <b/>
      <sz val="12"/>
      <color theme="1"/>
      <name val="Calibri"/>
      <family val="2"/>
    </font>
    <font>
      <b/>
      <i/>
      <sz val="12"/>
      <color theme="1"/>
      <name val="Calibri"/>
      <family val="2"/>
    </font>
    <font>
      <i/>
      <sz val="11"/>
      <color theme="1"/>
      <name val="Calibri"/>
      <family val="2"/>
    </font>
    <font>
      <b/>
      <i/>
      <u/>
      <sz val="10"/>
      <color theme="1"/>
      <name val="Arial"/>
      <family val="2"/>
    </font>
    <font>
      <b/>
      <i/>
      <sz val="9"/>
      <color theme="1"/>
      <name val="Calibri"/>
      <family val="2"/>
      <scheme val="minor"/>
    </font>
    <font>
      <sz val="12"/>
      <color rgb="FFFFFFFF"/>
      <name val="Calibri"/>
      <family val="2"/>
      <scheme val="minor"/>
    </font>
    <font>
      <b/>
      <i/>
      <u/>
      <sz val="9"/>
      <color theme="1"/>
      <name val="Arial"/>
      <family val="2"/>
    </font>
    <font>
      <b/>
      <i/>
      <u/>
      <sz val="9.5"/>
      <color theme="1"/>
      <name val="Arial"/>
      <family val="2"/>
    </font>
    <font>
      <b/>
      <sz val="10.5"/>
      <color theme="1"/>
      <name val="Calibri"/>
      <family val="2"/>
    </font>
    <font>
      <b/>
      <u/>
      <sz val="10"/>
      <color theme="1"/>
      <name val="Calibri"/>
      <family val="2"/>
      <scheme val="minor"/>
    </font>
    <font>
      <b/>
      <sz val="8.5"/>
      <color theme="1"/>
      <name val="Calibri"/>
      <family val="2"/>
      <scheme val="minor"/>
    </font>
    <font>
      <b/>
      <i/>
      <sz val="12"/>
      <color theme="1"/>
      <name val="Arial"/>
      <family val="2"/>
    </font>
    <font>
      <b/>
      <sz val="8"/>
      <color theme="1"/>
      <name val="Calibri"/>
      <family val="2"/>
      <scheme val="minor"/>
    </font>
    <font>
      <b/>
      <sz val="14"/>
      <color theme="1"/>
      <name val="Arial"/>
      <family val="2"/>
    </font>
    <font>
      <sz val="10"/>
      <color theme="1"/>
      <name val="Calibri"/>
      <family val="2"/>
    </font>
    <font>
      <sz val="9"/>
      <color theme="1"/>
      <name val="Arial"/>
      <family val="2"/>
    </font>
    <font>
      <b/>
      <i/>
      <sz val="10"/>
      <color theme="1"/>
      <name val="Calibri"/>
      <family val="2"/>
    </font>
    <font>
      <b/>
      <i/>
      <u/>
      <sz val="10"/>
      <color theme="1"/>
      <name val="Calibri"/>
      <family val="2"/>
    </font>
    <font>
      <b/>
      <sz val="8"/>
      <color theme="1"/>
      <name val="Calibri"/>
      <family val="2"/>
    </font>
    <font>
      <b/>
      <i/>
      <sz val="14"/>
      <color theme="1"/>
      <name val="Arial"/>
      <family val="2"/>
    </font>
    <font>
      <b/>
      <i/>
      <sz val="9"/>
      <color theme="0"/>
      <name val="Calibri"/>
      <family val="2"/>
      <scheme val="minor"/>
    </font>
    <font>
      <b/>
      <i/>
      <sz val="9"/>
      <name val="Calibri"/>
      <family val="2"/>
      <scheme val="minor"/>
    </font>
    <font>
      <b/>
      <u/>
      <sz val="11"/>
      <color theme="1"/>
      <name val="Calibri"/>
      <family val="2"/>
      <scheme val="minor"/>
    </font>
    <font>
      <b/>
      <i/>
      <u/>
      <sz val="11"/>
      <color theme="1"/>
      <name val="Arial"/>
      <family val="2"/>
    </font>
  </fonts>
  <fills count="25">
    <fill>
      <patternFill patternType="none"/>
    </fill>
    <fill>
      <patternFill patternType="gray125"/>
    </fill>
    <fill>
      <patternFill patternType="solid">
        <fgColor theme="3" tint="0.79998168889431442"/>
        <bgColor indexed="64"/>
      </patternFill>
    </fill>
    <fill>
      <patternFill patternType="lightGray"/>
    </fill>
    <fill>
      <patternFill patternType="gray0625">
        <bgColor theme="9" tint="0.59999389629810485"/>
      </patternFill>
    </fill>
    <fill>
      <patternFill patternType="solid">
        <fgColor rgb="FFFFFFFF"/>
        <bgColor indexed="64"/>
      </patternFill>
    </fill>
    <fill>
      <patternFill patternType="solid">
        <fgColor theme="6" tint="0.59999389629810485"/>
        <bgColor indexed="64"/>
      </patternFill>
    </fill>
    <fill>
      <patternFill patternType="gray125">
        <bgColor theme="9" tint="0.59999389629810485"/>
      </patternFill>
    </fill>
    <fill>
      <patternFill patternType="gray0625">
        <bgColor rgb="FFFFFF00"/>
      </patternFill>
    </fill>
    <fill>
      <patternFill patternType="solid">
        <fgColor rgb="FFFFFF00"/>
        <bgColor indexed="64"/>
      </patternFill>
    </fill>
    <fill>
      <patternFill patternType="gray125">
        <bgColor theme="6" tint="0.79998168889431442"/>
      </patternFill>
    </fill>
    <fill>
      <patternFill patternType="gray125">
        <bgColor theme="9" tint="0.79998168889431442"/>
      </patternFill>
    </fill>
    <fill>
      <patternFill patternType="gray125">
        <bgColor rgb="FFFFFF00"/>
      </patternFill>
    </fill>
    <fill>
      <patternFill patternType="gray125">
        <bgColor auto="1"/>
      </patternFill>
    </fill>
    <fill>
      <patternFill patternType="solid">
        <fgColor rgb="FFC6D9F1"/>
        <bgColor indexed="64"/>
      </patternFill>
    </fill>
    <fill>
      <patternFill patternType="solid">
        <fgColor theme="7" tint="0.79998168889431442"/>
        <bgColor indexed="64"/>
      </patternFill>
    </fill>
    <fill>
      <patternFill patternType="gray0625">
        <bgColor theme="6" tint="0.79998168889431442"/>
      </patternFill>
    </fill>
    <fill>
      <patternFill patternType="gray0625">
        <bgColor rgb="FFFFFFCC"/>
      </patternFill>
    </fill>
    <fill>
      <patternFill patternType="solid">
        <fgColor theme="9" tint="-0.249977111117893"/>
        <bgColor indexed="64"/>
      </patternFill>
    </fill>
    <fill>
      <patternFill patternType="gray125">
        <fgColor rgb="FF000000"/>
        <bgColor rgb="FFF5E2D2"/>
      </patternFill>
    </fill>
    <fill>
      <patternFill patternType="gray0625">
        <bgColor theme="9" tint="0.79998168889431442"/>
      </patternFill>
    </fill>
    <fill>
      <patternFill patternType="solid">
        <fgColor theme="7" tint="0.39997558519241921"/>
        <bgColor indexed="64"/>
      </patternFill>
    </fill>
    <fill>
      <patternFill patternType="solid">
        <fgColor rgb="FF92D050"/>
        <bgColor indexed="64"/>
      </patternFill>
    </fill>
    <fill>
      <patternFill patternType="solid">
        <fgColor rgb="FFFF0000"/>
        <bgColor indexed="64"/>
      </patternFill>
    </fill>
    <fill>
      <patternFill patternType="gray125">
        <bgColor rgb="FFFF0000"/>
      </patternFill>
    </fill>
  </fills>
  <borders count="29">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diagonal/>
    </border>
    <border>
      <left style="medium">
        <color indexed="64"/>
      </left>
      <right style="medium">
        <color indexed="64"/>
      </right>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style="thin">
        <color indexed="64"/>
      </left>
      <right/>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right style="medium">
        <color indexed="64"/>
      </right>
      <top/>
      <bottom/>
      <diagonal/>
    </border>
    <border>
      <left style="medium">
        <color indexed="64"/>
      </left>
      <right/>
      <top/>
      <bottom/>
      <diagonal/>
    </border>
    <border>
      <left/>
      <right style="medium">
        <color indexed="64"/>
      </right>
      <top/>
      <bottom style="medium">
        <color indexed="64"/>
      </bottom>
      <diagonal/>
    </border>
    <border>
      <left style="medium">
        <color indexed="64"/>
      </left>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right/>
      <top style="thin">
        <color indexed="64"/>
      </top>
      <bottom/>
      <diagonal/>
    </border>
    <border>
      <left/>
      <right/>
      <top style="medium">
        <color indexed="64"/>
      </top>
      <bottom/>
      <diagonal/>
    </border>
    <border>
      <left/>
      <right/>
      <top/>
      <bottom style="medium">
        <color indexed="64"/>
      </bottom>
      <diagonal/>
    </border>
    <border>
      <left style="medium">
        <color indexed="64"/>
      </left>
      <right style="medium">
        <color indexed="64"/>
      </right>
      <top style="thin">
        <color indexed="64"/>
      </top>
      <bottom/>
      <diagonal/>
    </border>
    <border>
      <left/>
      <right style="medium">
        <color indexed="64"/>
      </right>
      <top style="medium">
        <color indexed="64"/>
      </top>
      <bottom style="thin">
        <color indexed="64"/>
      </bottom>
      <diagonal/>
    </border>
  </borders>
  <cellStyleXfs count="1">
    <xf numFmtId="0" fontId="0" fillId="0" borderId="0"/>
  </cellStyleXfs>
  <cellXfs count="445">
    <xf numFmtId="0" fontId="0" fillId="0" borderId="0" xfId="0"/>
    <xf numFmtId="0" fontId="0" fillId="0" borderId="0" xfId="0" applyFont="1"/>
    <xf numFmtId="0" fontId="3" fillId="0" borderId="0" xfId="0" applyFont="1"/>
    <xf numFmtId="0" fontId="3" fillId="0" borderId="0" xfId="0" applyFont="1" applyAlignment="1">
      <alignment horizontal="center" vertical="center" wrapText="1"/>
    </xf>
    <xf numFmtId="0" fontId="0" fillId="0" borderId="1" xfId="0" applyFont="1" applyBorder="1"/>
    <xf numFmtId="0" fontId="4" fillId="0" borderId="0" xfId="0" applyFont="1"/>
    <xf numFmtId="0" fontId="1" fillId="0" borderId="1" xfId="0" applyFont="1" applyBorder="1"/>
    <xf numFmtId="0" fontId="5" fillId="0" borderId="2" xfId="0" applyFont="1" applyBorder="1"/>
    <xf numFmtId="0" fontId="3" fillId="0" borderId="2" xfId="0" applyFont="1" applyBorder="1"/>
    <xf numFmtId="0" fontId="6" fillId="2" borderId="2" xfId="0" applyFont="1" applyFill="1" applyBorder="1" applyAlignment="1">
      <alignment horizontal="center" vertical="center" wrapText="1"/>
    </xf>
    <xf numFmtId="0" fontId="7" fillId="2" borderId="2" xfId="0" applyFont="1" applyFill="1" applyBorder="1" applyAlignment="1"/>
    <xf numFmtId="0" fontId="7" fillId="2" borderId="2" xfId="0" applyFont="1" applyFill="1" applyBorder="1"/>
    <xf numFmtId="0" fontId="8" fillId="2" borderId="2" xfId="0" applyFont="1" applyFill="1" applyBorder="1" applyAlignment="1">
      <alignment horizontal="center" vertical="center" wrapText="1"/>
    </xf>
    <xf numFmtId="0" fontId="7" fillId="2" borderId="2" xfId="0" applyFont="1" applyFill="1" applyBorder="1" applyAlignment="1">
      <alignment horizontal="center" vertical="center" wrapText="1"/>
    </xf>
    <xf numFmtId="0" fontId="9" fillId="0" borderId="2" xfId="0" applyFont="1" applyFill="1" applyBorder="1" applyAlignment="1">
      <alignment horizontal="left" vertical="center" wrapText="1"/>
    </xf>
    <xf numFmtId="0" fontId="7" fillId="3" borderId="5" xfId="0" applyFont="1" applyFill="1" applyBorder="1" applyAlignment="1"/>
    <xf numFmtId="0" fontId="7" fillId="3" borderId="5" xfId="0" applyFont="1" applyFill="1" applyBorder="1"/>
    <xf numFmtId="0" fontId="8" fillId="3" borderId="5" xfId="0" applyFont="1" applyFill="1" applyBorder="1" applyAlignment="1">
      <alignment horizontal="center" vertical="center" wrapText="1"/>
    </xf>
    <xf numFmtId="0" fontId="7" fillId="3" borderId="5" xfId="0" applyFont="1" applyFill="1" applyBorder="1" applyAlignment="1">
      <alignment horizontal="center" vertical="center" wrapText="1"/>
    </xf>
    <xf numFmtId="0" fontId="11" fillId="0" borderId="2" xfId="0" applyFont="1" applyBorder="1" applyAlignment="1">
      <alignment horizontal="left" vertical="center" wrapText="1"/>
    </xf>
    <xf numFmtId="0" fontId="14" fillId="0" borderId="2" xfId="0" applyFont="1" applyFill="1" applyBorder="1" applyAlignment="1">
      <alignment horizontal="center" vertical="center"/>
    </xf>
    <xf numFmtId="0" fontId="14" fillId="0" borderId="2" xfId="0" applyFont="1" applyBorder="1" applyAlignment="1">
      <alignment horizontal="center" vertical="center"/>
    </xf>
    <xf numFmtId="0" fontId="16" fillId="4" borderId="2" xfId="0" applyFont="1" applyFill="1" applyBorder="1" applyAlignment="1">
      <alignment horizontal="left" vertical="center" wrapText="1"/>
    </xf>
    <xf numFmtId="0" fontId="9" fillId="4" borderId="2" xfId="0" applyFont="1" applyFill="1" applyBorder="1" applyAlignment="1">
      <alignment horizontal="center" vertical="center"/>
    </xf>
    <xf numFmtId="0" fontId="17" fillId="0" borderId="2" xfId="0" applyFont="1" applyBorder="1" applyAlignment="1">
      <alignment horizontal="left" vertical="center" wrapText="1"/>
    </xf>
    <xf numFmtId="0" fontId="0" fillId="0" borderId="0" xfId="0" applyFont="1" applyFill="1" applyAlignment="1">
      <alignment horizontal="left" vertical="center" wrapText="1"/>
    </xf>
    <xf numFmtId="0" fontId="3" fillId="0" borderId="0" xfId="0" applyFont="1" applyFill="1" applyAlignment="1">
      <alignment horizontal="center" vertical="center" wrapText="1"/>
    </xf>
    <xf numFmtId="0" fontId="3" fillId="0" borderId="0" xfId="0" applyFont="1" applyFill="1"/>
    <xf numFmtId="0" fontId="7" fillId="3" borderId="7" xfId="0" applyFont="1" applyFill="1" applyBorder="1" applyAlignment="1"/>
    <xf numFmtId="0" fontId="6" fillId="0" borderId="2" xfId="0" applyFont="1" applyFill="1" applyBorder="1" applyAlignment="1">
      <alignment horizontal="center" vertical="center" wrapText="1"/>
    </xf>
    <xf numFmtId="0" fontId="14" fillId="0" borderId="2" xfId="0" applyFont="1" applyFill="1" applyBorder="1" applyAlignment="1">
      <alignment horizontal="left" vertical="center"/>
    </xf>
    <xf numFmtId="0" fontId="7" fillId="3" borderId="2" xfId="0" applyFont="1" applyFill="1" applyBorder="1" applyAlignment="1"/>
    <xf numFmtId="0" fontId="7" fillId="3" borderId="2" xfId="0" applyFont="1" applyFill="1" applyBorder="1"/>
    <xf numFmtId="0" fontId="8" fillId="3" borderId="2" xfId="0" applyFont="1" applyFill="1" applyBorder="1" applyAlignment="1">
      <alignment horizontal="center" vertical="center" wrapText="1"/>
    </xf>
    <xf numFmtId="0" fontId="7" fillId="3" borderId="2" xfId="0" applyFont="1" applyFill="1" applyBorder="1" applyAlignment="1">
      <alignment horizontal="center" vertical="center" wrapText="1"/>
    </xf>
    <xf numFmtId="0" fontId="10" fillId="0" borderId="2" xfId="0" applyFont="1" applyFill="1" applyBorder="1" applyAlignment="1">
      <alignment horizontal="left" vertical="center" wrapText="1"/>
    </xf>
    <xf numFmtId="0" fontId="3" fillId="0" borderId="2" xfId="0" applyFont="1" applyFill="1" applyBorder="1" applyAlignment="1">
      <alignment horizontal="center" vertical="center" wrapText="1"/>
    </xf>
    <xf numFmtId="0" fontId="3" fillId="0" borderId="2" xfId="0" applyFont="1" applyFill="1" applyBorder="1" applyAlignment="1">
      <alignment horizontal="center" vertical="center"/>
    </xf>
    <xf numFmtId="0" fontId="10" fillId="0" borderId="2" xfId="0" applyFont="1" applyBorder="1" applyAlignment="1">
      <alignment vertical="top" wrapText="1"/>
    </xf>
    <xf numFmtId="0" fontId="3" fillId="0" borderId="13" xfId="0" applyFont="1" applyFill="1" applyBorder="1" applyAlignment="1">
      <alignment horizontal="center" vertical="center" wrapText="1"/>
    </xf>
    <xf numFmtId="0" fontId="3" fillId="0" borderId="13" xfId="0" applyFont="1" applyFill="1" applyBorder="1" applyAlignment="1">
      <alignment horizontal="center" vertical="center"/>
    </xf>
    <xf numFmtId="0" fontId="14" fillId="0" borderId="13" xfId="0" applyFont="1" applyFill="1" applyBorder="1" applyAlignment="1">
      <alignment horizontal="center" vertical="center"/>
    </xf>
    <xf numFmtId="0" fontId="19" fillId="0" borderId="14" xfId="0" applyFont="1" applyBorder="1" applyAlignment="1">
      <alignment horizontal="center" vertical="top" wrapText="1"/>
    </xf>
    <xf numFmtId="0" fontId="3" fillId="0" borderId="14" xfId="0" applyFont="1" applyFill="1" applyBorder="1" applyAlignment="1">
      <alignment horizontal="center" vertical="center" wrapText="1"/>
    </xf>
    <xf numFmtId="0" fontId="3" fillId="0" borderId="14" xfId="0" applyFont="1" applyFill="1" applyBorder="1" applyAlignment="1">
      <alignment horizontal="center" vertical="center"/>
    </xf>
    <xf numFmtId="0" fontId="14" fillId="0" borderId="14" xfId="0" applyFont="1" applyFill="1" applyBorder="1" applyAlignment="1">
      <alignment horizontal="center" vertical="center"/>
    </xf>
    <xf numFmtId="0" fontId="14" fillId="0" borderId="15" xfId="0" applyFont="1" applyFill="1" applyBorder="1" applyAlignment="1">
      <alignment horizontal="center" vertical="center"/>
    </xf>
    <xf numFmtId="0" fontId="19" fillId="0" borderId="13" xfId="0" applyFont="1" applyBorder="1" applyAlignment="1">
      <alignment vertical="top" wrapText="1"/>
    </xf>
    <xf numFmtId="0" fontId="19" fillId="0" borderId="14" xfId="0" applyFont="1" applyBorder="1" applyAlignment="1">
      <alignment vertical="top" wrapText="1"/>
    </xf>
    <xf numFmtId="0" fontId="14" fillId="0" borderId="14" xfId="0" applyFont="1" applyBorder="1" applyAlignment="1">
      <alignment horizontal="center" vertical="center"/>
    </xf>
    <xf numFmtId="0" fontId="19" fillId="0" borderId="15" xfId="0" applyFont="1" applyBorder="1" applyAlignment="1">
      <alignment vertical="top" wrapText="1"/>
    </xf>
    <xf numFmtId="0" fontId="3" fillId="0" borderId="15" xfId="0" applyFont="1" applyFill="1" applyBorder="1" applyAlignment="1">
      <alignment horizontal="center" vertical="center" wrapText="1"/>
    </xf>
    <xf numFmtId="0" fontId="3" fillId="0" borderId="15" xfId="0" applyFont="1" applyFill="1" applyBorder="1" applyAlignment="1">
      <alignment horizontal="center" vertical="center"/>
    </xf>
    <xf numFmtId="0" fontId="14" fillId="0" borderId="15" xfId="0" applyFont="1" applyBorder="1" applyAlignment="1">
      <alignment horizontal="center" vertical="center"/>
    </xf>
    <xf numFmtId="0" fontId="19" fillId="0" borderId="13" xfId="0" applyFont="1" applyBorder="1" applyAlignment="1">
      <alignment horizontal="left" vertical="top" wrapText="1" indent="1"/>
    </xf>
    <xf numFmtId="0" fontId="14" fillId="0" borderId="13" xfId="0" applyFont="1" applyBorder="1" applyAlignment="1">
      <alignment horizontal="center" vertical="center"/>
    </xf>
    <xf numFmtId="0" fontId="19" fillId="0" borderId="14" xfId="0" applyFont="1" applyBorder="1" applyAlignment="1">
      <alignment horizontal="left" vertical="top" wrapText="1" indent="1"/>
    </xf>
    <xf numFmtId="0" fontId="19" fillId="0" borderId="15" xfId="0" applyFont="1" applyBorder="1" applyAlignment="1">
      <alignment horizontal="left" vertical="top" wrapText="1" indent="1"/>
    </xf>
    <xf numFmtId="0" fontId="10" fillId="0" borderId="2" xfId="0" applyFont="1" applyBorder="1" applyAlignment="1">
      <alignment horizontal="left" vertical="center" wrapText="1"/>
    </xf>
    <xf numFmtId="0" fontId="19" fillId="0" borderId="12" xfId="0" applyFont="1" applyFill="1" applyBorder="1" applyAlignment="1">
      <alignment horizontal="center" vertical="center" wrapText="1"/>
    </xf>
    <xf numFmtId="0" fontId="19" fillId="0" borderId="2" xfId="0" applyFont="1" applyFill="1" applyBorder="1" applyAlignment="1">
      <alignment vertical="top" wrapText="1"/>
    </xf>
    <xf numFmtId="0" fontId="10" fillId="0" borderId="2" xfId="0" applyFont="1" applyBorder="1" applyAlignment="1">
      <alignment horizontal="center" vertical="center" wrapText="1"/>
    </xf>
    <xf numFmtId="0" fontId="9" fillId="0" borderId="2" xfId="0" applyFont="1" applyBorder="1" applyAlignment="1">
      <alignment horizontal="center" vertical="center" wrapText="1"/>
    </xf>
    <xf numFmtId="0" fontId="14" fillId="0" borderId="2" xfId="0" applyFont="1" applyBorder="1" applyAlignment="1">
      <alignment wrapText="1"/>
    </xf>
    <xf numFmtId="0" fontId="10" fillId="0" borderId="12" xfId="0" applyFont="1" applyBorder="1" applyAlignment="1">
      <alignment horizontal="center" vertical="center" wrapText="1"/>
    </xf>
    <xf numFmtId="0" fontId="26" fillId="0" borderId="21" xfId="0" applyFont="1" applyFill="1" applyBorder="1" applyAlignment="1">
      <alignment horizontal="center" vertical="center" wrapText="1"/>
    </xf>
    <xf numFmtId="0" fontId="1" fillId="4" borderId="2" xfId="0" applyFont="1" applyFill="1" applyBorder="1" applyAlignment="1">
      <alignment horizontal="center" vertical="center"/>
    </xf>
    <xf numFmtId="0" fontId="20" fillId="4" borderId="12"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5" fillId="0" borderId="0" xfId="0" applyFont="1"/>
    <xf numFmtId="0" fontId="20" fillId="4" borderId="21" xfId="0" applyFont="1" applyFill="1" applyBorder="1" applyAlignment="1">
      <alignment horizontal="center" vertical="center" wrapText="1"/>
    </xf>
    <xf numFmtId="0" fontId="27" fillId="4" borderId="21" xfId="0" applyFont="1" applyFill="1" applyBorder="1" applyAlignment="1">
      <alignment horizontal="center" vertical="center" wrapText="1"/>
    </xf>
    <xf numFmtId="0" fontId="1" fillId="4" borderId="10" xfId="0" applyFont="1" applyFill="1" applyBorder="1" applyAlignment="1">
      <alignment horizontal="center" vertical="center" wrapText="1"/>
    </xf>
    <xf numFmtId="0" fontId="14" fillId="3" borderId="15" xfId="0" applyFont="1" applyFill="1" applyBorder="1" applyAlignment="1">
      <alignment horizontal="center" vertical="center"/>
    </xf>
    <xf numFmtId="0" fontId="19" fillId="0" borderId="12" xfId="0" applyFont="1" applyBorder="1" applyAlignment="1">
      <alignment horizontal="center" vertical="center" wrapText="1"/>
    </xf>
    <xf numFmtId="0" fontId="10" fillId="0" borderId="2" xfId="0" applyFont="1" applyFill="1" applyBorder="1" applyAlignment="1">
      <alignment horizontal="center" vertical="center" wrapText="1"/>
    </xf>
    <xf numFmtId="0" fontId="30" fillId="1" borderId="13" xfId="0" applyFont="1" applyFill="1" applyBorder="1" applyAlignment="1">
      <alignment horizontal="left" vertical="top" wrapText="1"/>
    </xf>
    <xf numFmtId="0" fontId="0" fillId="3" borderId="2" xfId="0" applyFont="1" applyFill="1" applyBorder="1" applyAlignment="1">
      <alignment horizontal="center" vertical="center"/>
    </xf>
    <xf numFmtId="0" fontId="30" fillId="1" borderId="14" xfId="0" applyFont="1" applyFill="1" applyBorder="1" applyAlignment="1">
      <alignment horizontal="left" vertical="top" wrapText="1"/>
    </xf>
    <xf numFmtId="0" fontId="3" fillId="0" borderId="14" xfId="0" applyFont="1" applyBorder="1" applyAlignment="1">
      <alignment horizontal="center" vertical="center"/>
    </xf>
    <xf numFmtId="0" fontId="3" fillId="0" borderId="15" xfId="0" applyFont="1" applyBorder="1" applyAlignment="1">
      <alignment horizontal="center" vertical="center"/>
    </xf>
    <xf numFmtId="0" fontId="3" fillId="0" borderId="13" xfId="0" applyFont="1" applyBorder="1" applyAlignment="1">
      <alignment horizontal="center" vertical="center"/>
    </xf>
    <xf numFmtId="0" fontId="19" fillId="0" borderId="15" xfId="0" applyFont="1" applyBorder="1" applyAlignment="1">
      <alignment horizontal="left" vertical="center" wrapText="1"/>
    </xf>
    <xf numFmtId="0" fontId="3" fillId="0" borderId="2" xfId="0" applyFont="1" applyBorder="1" applyAlignment="1">
      <alignment horizontal="center" vertical="center"/>
    </xf>
    <xf numFmtId="0" fontId="27" fillId="10" borderId="17" xfId="0" applyFont="1" applyFill="1" applyBorder="1" applyAlignment="1">
      <alignment horizontal="center" vertical="center" wrapText="1"/>
    </xf>
    <xf numFmtId="0" fontId="9" fillId="10" borderId="2" xfId="0" applyFont="1" applyFill="1" applyBorder="1" applyAlignment="1">
      <alignment horizontal="center" vertical="center" wrapText="1"/>
    </xf>
    <xf numFmtId="0" fontId="10" fillId="0" borderId="13" xfId="0" applyFont="1" applyBorder="1" applyAlignment="1">
      <alignment vertical="top" wrapText="1"/>
    </xf>
    <xf numFmtId="0" fontId="10" fillId="0" borderId="14" xfId="0" applyFont="1" applyBorder="1" applyAlignment="1">
      <alignment vertical="top" wrapText="1"/>
    </xf>
    <xf numFmtId="0" fontId="10" fillId="0" borderId="15" xfId="0" applyFont="1" applyBorder="1" applyAlignment="1">
      <alignment vertical="top" wrapText="1"/>
    </xf>
    <xf numFmtId="0" fontId="10" fillId="0" borderId="9" xfId="0" applyFont="1" applyBorder="1" applyAlignment="1">
      <alignment horizontal="left" vertical="center" wrapText="1"/>
    </xf>
    <xf numFmtId="0" fontId="36" fillId="0" borderId="12" xfId="0" applyFont="1" applyBorder="1" applyAlignment="1">
      <alignment horizontal="center" vertical="center" wrapText="1"/>
    </xf>
    <xf numFmtId="0" fontId="10" fillId="0" borderId="21" xfId="0" applyFont="1" applyBorder="1" applyAlignment="1">
      <alignment horizontal="center" vertical="center" wrapText="1"/>
    </xf>
    <xf numFmtId="0" fontId="10" fillId="0" borderId="9" xfId="0" applyFont="1" applyBorder="1" applyAlignment="1">
      <alignment vertical="center" wrapText="1"/>
    </xf>
    <xf numFmtId="0" fontId="27" fillId="7" borderId="12" xfId="0" applyFont="1" applyFill="1" applyBorder="1" applyAlignment="1">
      <alignment horizontal="center" vertical="center" wrapText="1"/>
    </xf>
    <xf numFmtId="0" fontId="9" fillId="7" borderId="2" xfId="0" applyFont="1" applyFill="1" applyBorder="1" applyAlignment="1">
      <alignment horizontal="center" vertical="center" wrapText="1"/>
    </xf>
    <xf numFmtId="0" fontId="5" fillId="7" borderId="2" xfId="0" applyFont="1" applyFill="1" applyBorder="1" applyAlignment="1">
      <alignment horizontal="center" vertical="center"/>
    </xf>
    <xf numFmtId="0" fontId="41" fillId="7" borderId="21" xfId="0" applyFont="1" applyFill="1" applyBorder="1" applyAlignment="1">
      <alignment horizontal="center" vertical="center" wrapText="1"/>
    </xf>
    <xf numFmtId="0" fontId="9" fillId="11" borderId="2" xfId="0" applyFont="1" applyFill="1" applyBorder="1" applyAlignment="1">
      <alignment horizontal="center" vertical="center" wrapText="1"/>
    </xf>
    <xf numFmtId="0" fontId="3" fillId="7" borderId="2" xfId="0" applyFont="1" applyFill="1" applyBorder="1" applyAlignment="1">
      <alignment horizontal="center" vertical="center"/>
    </xf>
    <xf numFmtId="0" fontId="6" fillId="12" borderId="9" xfId="0" applyFont="1" applyFill="1" applyBorder="1" applyAlignment="1">
      <alignment horizontal="left" vertical="center" wrapText="1"/>
    </xf>
    <xf numFmtId="0" fontId="5" fillId="0" borderId="2" xfId="0" applyFont="1" applyBorder="1" applyAlignment="1">
      <alignment horizontal="center" vertical="center" wrapText="1"/>
    </xf>
    <xf numFmtId="0" fontId="6" fillId="12" borderId="2" xfId="0" applyFont="1" applyFill="1" applyBorder="1" applyAlignment="1">
      <alignment horizontal="left" vertical="center" wrapText="1"/>
    </xf>
    <xf numFmtId="0" fontId="5" fillId="0" borderId="0" xfId="0" applyFont="1" applyBorder="1" applyAlignment="1">
      <alignment horizontal="center" vertical="center" wrapText="1"/>
    </xf>
    <xf numFmtId="0" fontId="18" fillId="0" borderId="21" xfId="0" applyFont="1" applyBorder="1" applyAlignment="1">
      <alignment horizontal="center" vertical="center" wrapText="1"/>
    </xf>
    <xf numFmtId="0" fontId="3" fillId="3" borderId="2" xfId="0" applyFont="1" applyFill="1" applyBorder="1" applyAlignment="1">
      <alignment vertical="center"/>
    </xf>
    <xf numFmtId="0" fontId="20" fillId="14" borderId="9" xfId="0" applyFont="1" applyFill="1" applyBorder="1" applyAlignment="1">
      <alignment horizontal="center" vertical="center" wrapText="1"/>
    </xf>
    <xf numFmtId="0" fontId="46" fillId="1" borderId="13" xfId="0" applyFont="1" applyFill="1" applyBorder="1" applyAlignment="1">
      <alignment horizontal="left" vertical="top" wrapText="1" indent="1"/>
    </xf>
    <xf numFmtId="0" fontId="3" fillId="3" borderId="13" xfId="0" applyFont="1" applyFill="1" applyBorder="1" applyAlignment="1">
      <alignment vertical="center"/>
    </xf>
    <xf numFmtId="0" fontId="45" fillId="0" borderId="15" xfId="0" applyFont="1" applyBorder="1" applyAlignment="1">
      <alignment vertical="top" wrapText="1"/>
    </xf>
    <xf numFmtId="0" fontId="14" fillId="0" borderId="5" xfId="0" applyFont="1" applyFill="1" applyBorder="1" applyAlignment="1">
      <alignment horizontal="center" vertical="center"/>
    </xf>
    <xf numFmtId="0" fontId="3" fillId="0" borderId="27" xfId="0" applyFont="1" applyBorder="1" applyAlignment="1">
      <alignment horizontal="center" vertical="center"/>
    </xf>
    <xf numFmtId="0" fontId="14" fillId="0" borderId="2" xfId="0" applyFont="1" applyBorder="1" applyAlignment="1">
      <alignment horizontal="center" vertical="center" wrapText="1"/>
    </xf>
    <xf numFmtId="0" fontId="7" fillId="7" borderId="9" xfId="0" applyFont="1" applyFill="1" applyBorder="1" applyAlignment="1">
      <alignment horizontal="center" vertical="center" wrapText="1"/>
    </xf>
    <xf numFmtId="0" fontId="9" fillId="7" borderId="2" xfId="0" applyFont="1" applyFill="1" applyBorder="1" applyAlignment="1">
      <alignment horizontal="center" vertical="center"/>
    </xf>
    <xf numFmtId="0" fontId="14" fillId="0" borderId="21" xfId="0" applyFont="1" applyBorder="1" applyAlignment="1">
      <alignment horizontal="center" vertical="center" wrapText="1"/>
    </xf>
    <xf numFmtId="0" fontId="19" fillId="6" borderId="2" xfId="0" applyFont="1" applyFill="1" applyBorder="1" applyAlignment="1">
      <alignment horizontal="left" vertical="top" wrapText="1"/>
    </xf>
    <xf numFmtId="0" fontId="3" fillId="6" borderId="2" xfId="0" applyFont="1" applyFill="1" applyBorder="1" applyAlignment="1">
      <alignment horizontal="center" vertical="center"/>
    </xf>
    <xf numFmtId="0" fontId="19" fillId="0" borderId="9" xfId="0" applyFont="1" applyBorder="1" applyAlignment="1">
      <alignment horizontal="left" vertical="top" wrapText="1"/>
    </xf>
    <xf numFmtId="0" fontId="19" fillId="6" borderId="9" xfId="0" applyFont="1" applyFill="1" applyBorder="1" applyAlignment="1">
      <alignment horizontal="left" vertical="top" wrapText="1"/>
    </xf>
    <xf numFmtId="0" fontId="19" fillId="15" borderId="9" xfId="0" applyFont="1" applyFill="1" applyBorder="1" applyAlignment="1">
      <alignment horizontal="left" vertical="top" wrapText="1"/>
    </xf>
    <xf numFmtId="0" fontId="3" fillId="15" borderId="2" xfId="0" applyFont="1" applyFill="1" applyBorder="1" applyAlignment="1">
      <alignment horizontal="center" vertical="center"/>
    </xf>
    <xf numFmtId="0" fontId="3" fillId="16" borderId="2" xfId="0" applyFont="1" applyFill="1" applyBorder="1" applyAlignment="1">
      <alignment horizontal="center" vertical="center"/>
    </xf>
    <xf numFmtId="0" fontId="19" fillId="0" borderId="2" xfId="0" applyFont="1" applyBorder="1" applyAlignment="1">
      <alignment horizontal="left" vertical="top" wrapText="1"/>
    </xf>
    <xf numFmtId="0" fontId="26" fillId="0" borderId="9" xfId="0" applyFont="1" applyBorder="1" applyAlignment="1">
      <alignment horizontal="left" vertical="top" wrapText="1"/>
    </xf>
    <xf numFmtId="0" fontId="20" fillId="17" borderId="9" xfId="0" applyFont="1" applyFill="1" applyBorder="1" applyAlignment="1">
      <alignment horizontal="left" vertical="center" wrapText="1"/>
    </xf>
    <xf numFmtId="0" fontId="5" fillId="17" borderId="2" xfId="0" applyFont="1" applyFill="1" applyBorder="1" applyAlignment="1">
      <alignment horizontal="center" vertical="center"/>
    </xf>
    <xf numFmtId="0" fontId="19" fillId="0" borderId="9" xfId="0" applyFont="1" applyBorder="1" applyAlignment="1">
      <alignment horizontal="left" vertical="center" wrapText="1"/>
    </xf>
    <xf numFmtId="0" fontId="3" fillId="0" borderId="2" xfId="0" applyFont="1" applyFill="1" applyBorder="1" applyAlignment="1">
      <alignment vertical="center"/>
    </xf>
    <xf numFmtId="0" fontId="0" fillId="0" borderId="10" xfId="0" applyFont="1" applyFill="1" applyBorder="1" applyAlignment="1">
      <alignment vertical="center"/>
    </xf>
    <xf numFmtId="0" fontId="26" fillId="0" borderId="9" xfId="0" applyFont="1" applyBorder="1" applyAlignment="1">
      <alignment horizontal="left" vertical="center" wrapText="1"/>
    </xf>
    <xf numFmtId="0" fontId="1" fillId="16" borderId="2" xfId="0" applyFont="1" applyFill="1" applyBorder="1" applyAlignment="1">
      <alignment horizontal="center" vertical="center" wrapText="1"/>
    </xf>
    <xf numFmtId="0" fontId="9" fillId="16" borderId="2" xfId="0" applyFont="1" applyFill="1" applyBorder="1" applyAlignment="1">
      <alignment horizontal="center" vertical="center"/>
    </xf>
    <xf numFmtId="0" fontId="0" fillId="0" borderId="9" xfId="0" applyFont="1" applyBorder="1" applyAlignment="1">
      <alignment horizontal="left" vertical="center" wrapText="1"/>
    </xf>
    <xf numFmtId="0" fontId="6" fillId="16" borderId="9" xfId="0" applyFont="1" applyFill="1" applyBorder="1" applyAlignment="1">
      <alignment horizontal="left" vertical="center" wrapText="1"/>
    </xf>
    <xf numFmtId="0" fontId="6" fillId="16" borderId="2" xfId="0" applyFont="1" applyFill="1" applyBorder="1" applyAlignment="1">
      <alignment horizontal="center" vertical="center"/>
    </xf>
    <xf numFmtId="0" fontId="6" fillId="16" borderId="2" xfId="0" applyFont="1" applyFill="1" applyBorder="1" applyAlignment="1">
      <alignment vertical="center"/>
    </xf>
    <xf numFmtId="0" fontId="3" fillId="18" borderId="0" xfId="0" applyFont="1" applyFill="1" applyAlignment="1">
      <alignment horizontal="center" vertical="center" wrapText="1"/>
    </xf>
    <xf numFmtId="0" fontId="20" fillId="16" borderId="13" xfId="0" applyFont="1" applyFill="1" applyBorder="1" applyAlignment="1">
      <alignment vertical="top" wrapText="1"/>
    </xf>
    <xf numFmtId="0" fontId="9" fillId="16" borderId="13" xfId="0" applyFont="1" applyFill="1" applyBorder="1" applyAlignment="1">
      <alignment horizontal="center" vertical="center"/>
    </xf>
    <xf numFmtId="0" fontId="20" fillId="16" borderId="14" xfId="0" applyFont="1" applyFill="1" applyBorder="1" applyAlignment="1">
      <alignment vertical="top" wrapText="1"/>
    </xf>
    <xf numFmtId="0" fontId="6" fillId="16" borderId="14" xfId="0" applyFont="1" applyFill="1" applyBorder="1" applyAlignment="1">
      <alignment horizontal="center" vertical="center"/>
    </xf>
    <xf numFmtId="0" fontId="9" fillId="16" borderId="14" xfId="0" applyFont="1" applyFill="1" applyBorder="1" applyAlignment="1">
      <alignment horizontal="center" vertical="center"/>
    </xf>
    <xf numFmtId="0" fontId="10" fillId="0" borderId="14" xfId="0" applyFont="1" applyBorder="1" applyAlignment="1">
      <alignment horizontal="center" vertical="center"/>
    </xf>
    <xf numFmtId="0" fontId="19" fillId="0" borderId="13" xfId="0" applyFont="1" applyBorder="1" applyAlignment="1">
      <alignment horizontal="left" vertical="center" wrapText="1"/>
    </xf>
    <xf numFmtId="0" fontId="19" fillId="0" borderId="14" xfId="0" applyFont="1" applyBorder="1" applyAlignment="1">
      <alignment horizontal="left" vertical="center" wrapText="1"/>
    </xf>
    <xf numFmtId="0" fontId="0" fillId="0" borderId="15" xfId="0" applyFont="1" applyBorder="1" applyAlignment="1">
      <alignment horizontal="left" vertical="center" wrapText="1"/>
    </xf>
    <xf numFmtId="0" fontId="9" fillId="7" borderId="21" xfId="0" applyFont="1" applyFill="1" applyBorder="1" applyAlignment="1">
      <alignment horizontal="center" vertical="center" wrapText="1"/>
    </xf>
    <xf numFmtId="0" fontId="9" fillId="11" borderId="21" xfId="0" applyFont="1" applyFill="1" applyBorder="1" applyAlignment="1">
      <alignment horizontal="center" vertical="center" wrapText="1"/>
    </xf>
    <xf numFmtId="0" fontId="20" fillId="11" borderId="2" xfId="0" applyFont="1" applyFill="1" applyBorder="1" applyAlignment="1">
      <alignment horizontal="left" vertical="center" wrapText="1"/>
    </xf>
    <xf numFmtId="0" fontId="9" fillId="11" borderId="2" xfId="0" applyFont="1" applyFill="1" applyBorder="1" applyAlignment="1">
      <alignment horizontal="center" vertical="center"/>
    </xf>
    <xf numFmtId="0" fontId="32" fillId="11" borderId="9" xfId="0" applyFont="1" applyFill="1" applyBorder="1" applyAlignment="1">
      <alignment horizontal="center" vertical="center" wrapText="1"/>
    </xf>
    <xf numFmtId="0" fontId="5" fillId="0" borderId="0" xfId="0" applyFont="1" applyAlignment="1">
      <alignment horizontal="center" vertical="center" wrapText="1"/>
    </xf>
    <xf numFmtId="0" fontId="53" fillId="11" borderId="2" xfId="0" applyFont="1" applyFill="1" applyBorder="1" applyAlignment="1">
      <alignment horizontal="left" vertical="center" wrapText="1"/>
    </xf>
    <xf numFmtId="0" fontId="6" fillId="14" borderId="9" xfId="0" applyFont="1" applyFill="1" applyBorder="1" applyAlignment="1">
      <alignment horizontal="center" vertical="center" wrapText="1"/>
    </xf>
    <xf numFmtId="0" fontId="10" fillId="0" borderId="21" xfId="0" applyFont="1" applyFill="1" applyBorder="1" applyAlignment="1">
      <alignment horizontal="center" vertical="center" wrapText="1"/>
    </xf>
    <xf numFmtId="0" fontId="10" fillId="0" borderId="9" xfId="0" applyFont="1" applyFill="1" applyBorder="1" applyAlignment="1">
      <alignment horizontal="left" vertical="center" wrapText="1"/>
    </xf>
    <xf numFmtId="0" fontId="55" fillId="0" borderId="2" xfId="0" applyFont="1" applyBorder="1" applyAlignment="1">
      <alignment horizontal="center" vertical="center" wrapText="1"/>
    </xf>
    <xf numFmtId="0" fontId="10" fillId="0" borderId="2" xfId="0" applyFont="1" applyFill="1" applyBorder="1" applyAlignment="1">
      <alignment vertical="center" wrapText="1"/>
    </xf>
    <xf numFmtId="0" fontId="19" fillId="0" borderId="15" xfId="0" applyFont="1" applyFill="1" applyBorder="1" applyAlignment="1">
      <alignment horizontal="left" vertical="center" wrapText="1"/>
    </xf>
    <xf numFmtId="0" fontId="19" fillId="0" borderId="9" xfId="0" applyFont="1" applyFill="1" applyBorder="1" applyAlignment="1">
      <alignment horizontal="left" vertical="center" wrapText="1"/>
    </xf>
    <xf numFmtId="0" fontId="56" fillId="1" borderId="9" xfId="0" applyFont="1" applyFill="1" applyBorder="1" applyAlignment="1">
      <alignment horizontal="center" vertical="center" wrapText="1"/>
    </xf>
    <xf numFmtId="0" fontId="3" fillId="1" borderId="2" xfId="0" applyFont="1" applyFill="1" applyBorder="1" applyAlignment="1">
      <alignment horizontal="center" vertical="center"/>
    </xf>
    <xf numFmtId="0" fontId="56" fillId="1" borderId="9" xfId="0" applyFont="1" applyFill="1" applyBorder="1" applyAlignment="1">
      <alignment horizontal="left" vertical="center" wrapText="1"/>
    </xf>
    <xf numFmtId="0" fontId="10" fillId="0" borderId="9" xfId="0" applyFont="1" applyBorder="1" applyAlignment="1">
      <alignment horizontal="center" vertical="center" wrapText="1"/>
    </xf>
    <xf numFmtId="0" fontId="6" fillId="7" borderId="9" xfId="0" applyFont="1" applyFill="1" applyBorder="1" applyAlignment="1">
      <alignment horizontal="left" vertical="center" wrapText="1"/>
    </xf>
    <xf numFmtId="0" fontId="3" fillId="20" borderId="2" xfId="0" applyFont="1" applyFill="1" applyBorder="1" applyAlignment="1">
      <alignment horizontal="center" vertical="center"/>
    </xf>
    <xf numFmtId="0" fontId="57" fillId="20" borderId="2" xfId="0" applyFont="1" applyFill="1" applyBorder="1" applyAlignment="1">
      <alignment horizontal="center" vertical="center" wrapText="1"/>
    </xf>
    <xf numFmtId="0" fontId="5" fillId="6" borderId="2" xfId="0" applyFont="1" applyFill="1" applyBorder="1" applyAlignment="1">
      <alignment horizontal="center" vertical="center" wrapText="1"/>
    </xf>
    <xf numFmtId="0" fontId="3" fillId="0" borderId="2" xfId="0" applyFont="1" applyFill="1" applyBorder="1"/>
    <xf numFmtId="0" fontId="3" fillId="11" borderId="2" xfId="0" applyFont="1" applyFill="1" applyBorder="1" applyAlignment="1">
      <alignment horizontal="center" vertical="center" wrapText="1"/>
    </xf>
    <xf numFmtId="0" fontId="3" fillId="11" borderId="2" xfId="0" applyFont="1" applyFill="1" applyBorder="1" applyAlignment="1">
      <alignment horizontal="center" vertical="center"/>
    </xf>
    <xf numFmtId="0" fontId="10" fillId="22" borderId="2" xfId="0" applyFont="1" applyFill="1" applyBorder="1" applyAlignment="1">
      <alignment vertical="top" wrapText="1"/>
    </xf>
    <xf numFmtId="0" fontId="10" fillId="22" borderId="2" xfId="0" applyFont="1" applyFill="1" applyBorder="1" applyAlignment="1">
      <alignment horizontal="left" vertical="center" wrapText="1"/>
    </xf>
    <xf numFmtId="0" fontId="3" fillId="22" borderId="2" xfId="0" applyFont="1" applyFill="1" applyBorder="1" applyAlignment="1">
      <alignment horizontal="center" vertical="center" wrapText="1"/>
    </xf>
    <xf numFmtId="0" fontId="3" fillId="22" borderId="2" xfId="0" applyFont="1" applyFill="1" applyBorder="1" applyAlignment="1">
      <alignment horizontal="center" vertical="center"/>
    </xf>
    <xf numFmtId="0" fontId="19" fillId="22" borderId="13" xfId="0" applyFont="1" applyFill="1" applyBorder="1" applyAlignment="1">
      <alignment horizontal="center" vertical="top" wrapText="1"/>
    </xf>
    <xf numFmtId="0" fontId="3" fillId="22" borderId="13" xfId="0" applyFont="1" applyFill="1" applyBorder="1" applyAlignment="1">
      <alignment horizontal="center" vertical="center" wrapText="1"/>
    </xf>
    <xf numFmtId="0" fontId="3" fillId="22" borderId="13" xfId="0" applyFont="1" applyFill="1" applyBorder="1" applyAlignment="1">
      <alignment horizontal="center" vertical="center"/>
    </xf>
    <xf numFmtId="0" fontId="19" fillId="22" borderId="14" xfId="0" applyFont="1" applyFill="1" applyBorder="1" applyAlignment="1">
      <alignment horizontal="center" vertical="top" wrapText="1"/>
    </xf>
    <xf numFmtId="0" fontId="3" fillId="22" borderId="14" xfId="0" applyFont="1" applyFill="1" applyBorder="1" applyAlignment="1">
      <alignment horizontal="center" vertical="center" wrapText="1"/>
    </xf>
    <xf numFmtId="0" fontId="3" fillId="22" borderId="14" xfId="0" applyFont="1" applyFill="1" applyBorder="1" applyAlignment="1">
      <alignment horizontal="center" vertical="center"/>
    </xf>
    <xf numFmtId="0" fontId="19" fillId="22" borderId="15" xfId="0" applyFont="1" applyFill="1" applyBorder="1" applyAlignment="1">
      <alignment horizontal="center" vertical="top" wrapText="1"/>
    </xf>
    <xf numFmtId="0" fontId="19" fillId="22" borderId="13" xfId="0" applyFont="1" applyFill="1" applyBorder="1" applyAlignment="1">
      <alignment vertical="top" wrapText="1"/>
    </xf>
    <xf numFmtId="0" fontId="19" fillId="22" borderId="14" xfId="0" applyFont="1" applyFill="1" applyBorder="1" applyAlignment="1">
      <alignment vertical="top" wrapText="1"/>
    </xf>
    <xf numFmtId="0" fontId="19" fillId="22" borderId="15" xfId="0" applyFont="1" applyFill="1" applyBorder="1" applyAlignment="1">
      <alignment vertical="top" wrapText="1"/>
    </xf>
    <xf numFmtId="0" fontId="3" fillId="22" borderId="15" xfId="0" applyFont="1" applyFill="1" applyBorder="1" applyAlignment="1">
      <alignment horizontal="center" vertical="center" wrapText="1"/>
    </xf>
    <xf numFmtId="0" fontId="3" fillId="22" borderId="15" xfId="0" applyFont="1" applyFill="1" applyBorder="1" applyAlignment="1">
      <alignment horizontal="center" vertical="center"/>
    </xf>
    <xf numFmtId="0" fontId="6" fillId="0" borderId="0" xfId="0" applyFont="1" applyAlignment="1">
      <alignment horizontal="left" vertical="center"/>
    </xf>
    <xf numFmtId="0" fontId="58" fillId="0" borderId="0" xfId="0" applyFont="1" applyAlignment="1">
      <alignment horizontal="left" vertical="center"/>
    </xf>
    <xf numFmtId="0" fontId="3" fillId="0" borderId="0" xfId="0" applyFont="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14" fillId="5" borderId="2" xfId="0" applyFont="1" applyFill="1" applyBorder="1" applyAlignment="1">
      <alignment horizontal="center" vertical="center"/>
    </xf>
    <xf numFmtId="0" fontId="14" fillId="5" borderId="10" xfId="0" applyFont="1" applyFill="1" applyBorder="1" applyAlignment="1">
      <alignment horizontal="center" vertical="center"/>
    </xf>
    <xf numFmtId="0" fontId="10" fillId="0" borderId="3" xfId="0" applyFont="1" applyBorder="1" applyAlignment="1">
      <alignment horizontal="center" vertical="center" wrapText="1"/>
    </xf>
    <xf numFmtId="0" fontId="10" fillId="0" borderId="11" xfId="0" applyFont="1" applyBorder="1" applyAlignment="1">
      <alignment horizontal="center" vertical="center" wrapText="1"/>
    </xf>
    <xf numFmtId="0" fontId="0" fillId="22" borderId="15" xfId="0" applyFont="1" applyFill="1" applyBorder="1" applyAlignment="1">
      <alignment horizontal="center" vertical="center"/>
    </xf>
    <xf numFmtId="0" fontId="0" fillId="22" borderId="13" xfId="0" applyFont="1" applyFill="1" applyBorder="1" applyAlignment="1">
      <alignment horizontal="center" vertical="center"/>
    </xf>
    <xf numFmtId="0" fontId="10" fillId="0" borderId="6" xfId="0" applyFont="1" applyBorder="1" applyAlignment="1">
      <alignment horizontal="center" vertical="center" wrapText="1"/>
    </xf>
    <xf numFmtId="0" fontId="14" fillId="0" borderId="2" xfId="0" applyFont="1" applyBorder="1" applyAlignment="1">
      <alignment horizontal="left" vertical="top" wrapText="1" indent="2"/>
    </xf>
    <xf numFmtId="0" fontId="14" fillId="0" borderId="9" xfId="0" applyFont="1" applyBorder="1" applyAlignment="1">
      <alignment horizontal="left" vertical="top" wrapText="1" indent="2"/>
    </xf>
    <xf numFmtId="0" fontId="14" fillId="6" borderId="12" xfId="0" applyFont="1" applyFill="1" applyBorder="1" applyAlignment="1">
      <alignment horizontal="center" vertical="center" wrapText="1"/>
    </xf>
    <xf numFmtId="0" fontId="14" fillId="6" borderId="2" xfId="0" applyFont="1" applyFill="1" applyBorder="1" applyAlignment="1">
      <alignment horizontal="center" vertical="center"/>
    </xf>
    <xf numFmtId="0" fontId="59" fillId="0" borderId="0" xfId="0" applyFont="1" applyAlignment="1">
      <alignment horizontal="center" vertical="center" wrapText="1"/>
    </xf>
    <xf numFmtId="0" fontId="59" fillId="0" borderId="0" xfId="0" applyFont="1"/>
    <xf numFmtId="0" fontId="59" fillId="0" borderId="2" xfId="0" applyFont="1" applyFill="1" applyBorder="1" applyAlignment="1">
      <alignment horizontal="center" vertical="center" wrapText="1"/>
    </xf>
    <xf numFmtId="0" fontId="59" fillId="0" borderId="2" xfId="0" applyFont="1" applyFill="1" applyBorder="1" applyAlignment="1">
      <alignment horizontal="center" vertical="center"/>
    </xf>
    <xf numFmtId="0" fontId="27" fillId="0" borderId="2" xfId="0" applyFont="1" applyBorder="1" applyAlignment="1">
      <alignment horizontal="center" vertical="center" wrapText="1"/>
    </xf>
    <xf numFmtId="0" fontId="27" fillId="0" borderId="0" xfId="0" applyFont="1" applyBorder="1" applyAlignment="1">
      <alignment horizontal="center" vertical="center" wrapText="1"/>
    </xf>
    <xf numFmtId="0" fontId="10" fillId="0" borderId="25" xfId="0" applyFont="1" applyFill="1" applyBorder="1" applyAlignment="1">
      <alignment horizontal="center" vertical="center" wrapText="1"/>
    </xf>
    <xf numFmtId="0" fontId="10" fillId="0" borderId="2" xfId="0" applyFont="1" applyFill="1" applyBorder="1" applyAlignment="1">
      <alignment vertical="top" wrapText="1"/>
    </xf>
    <xf numFmtId="0" fontId="0" fillId="0" borderId="2" xfId="0" applyFont="1" applyFill="1" applyBorder="1" applyAlignment="1">
      <alignment horizontal="center" vertical="center"/>
    </xf>
    <xf numFmtId="0" fontId="14" fillId="0" borderId="3" xfId="0" applyFont="1" applyFill="1" applyBorder="1" applyAlignment="1">
      <alignment horizontal="center" vertical="center"/>
    </xf>
    <xf numFmtId="0" fontId="9" fillId="0" borderId="2" xfId="0" applyFont="1" applyBorder="1" applyAlignment="1">
      <alignment horizontal="center" vertical="center"/>
    </xf>
    <xf numFmtId="0" fontId="14" fillId="0" borderId="26" xfId="0" applyFont="1" applyFill="1" applyBorder="1" applyAlignment="1">
      <alignment horizontal="center" vertical="center"/>
    </xf>
    <xf numFmtId="0" fontId="14" fillId="0" borderId="12" xfId="0" applyFont="1" applyBorder="1" applyAlignment="1">
      <alignment horizontal="center" vertical="center"/>
    </xf>
    <xf numFmtId="0" fontId="9" fillId="0" borderId="2" xfId="0" applyFont="1" applyFill="1" applyBorder="1" applyAlignment="1">
      <alignment horizontal="center" vertical="center"/>
    </xf>
    <xf numFmtId="0" fontId="9" fillId="4" borderId="12" xfId="0" applyFont="1" applyFill="1" applyBorder="1" applyAlignment="1">
      <alignment horizontal="center" vertical="center" wrapText="1"/>
    </xf>
    <xf numFmtId="0" fontId="61" fillId="4" borderId="2" xfId="0" applyFont="1" applyFill="1" applyBorder="1" applyAlignment="1">
      <alignment horizontal="center" vertical="center" wrapText="1"/>
    </xf>
    <xf numFmtId="0" fontId="27" fillId="0" borderId="0" xfId="0" applyFont="1"/>
    <xf numFmtId="0" fontId="9" fillId="7" borderId="25" xfId="0" applyFont="1" applyFill="1" applyBorder="1" applyAlignment="1">
      <alignment horizontal="center" vertical="center" wrapText="1"/>
    </xf>
    <xf numFmtId="0" fontId="27" fillId="4" borderId="2" xfId="0" applyFont="1" applyFill="1" applyBorder="1" applyAlignment="1">
      <alignment horizontal="center" vertical="center"/>
    </xf>
    <xf numFmtId="1" fontId="63" fillId="4" borderId="2" xfId="0" applyNumberFormat="1" applyFont="1" applyFill="1" applyBorder="1" applyAlignment="1">
      <alignment horizontal="center" vertical="center"/>
    </xf>
    <xf numFmtId="0" fontId="10" fillId="9" borderId="6" xfId="0" applyFont="1" applyFill="1" applyBorder="1" applyAlignment="1">
      <alignment horizontal="center" vertical="center" wrapText="1"/>
    </xf>
    <xf numFmtId="0" fontId="3" fillId="9" borderId="3" xfId="0" applyFont="1" applyFill="1" applyBorder="1" applyAlignment="1">
      <alignment horizontal="center" vertical="center"/>
    </xf>
    <xf numFmtId="0" fontId="9" fillId="0" borderId="14" xfId="0" applyFont="1" applyBorder="1" applyAlignment="1">
      <alignment horizontal="center" vertical="center"/>
    </xf>
    <xf numFmtId="0" fontId="9" fillId="0" borderId="27" xfId="0" applyFont="1" applyBorder="1" applyAlignment="1">
      <alignment horizontal="center" vertical="center"/>
    </xf>
    <xf numFmtId="0" fontId="9" fillId="0" borderId="13" xfId="0" applyFont="1" applyBorder="1" applyAlignment="1">
      <alignment horizontal="center" vertical="center"/>
    </xf>
    <xf numFmtId="0" fontId="9" fillId="0" borderId="15" xfId="0" applyFont="1" applyBorder="1" applyAlignment="1">
      <alignment horizontal="center" vertical="center"/>
    </xf>
    <xf numFmtId="0" fontId="64" fillId="10" borderId="17" xfId="0" applyFont="1" applyFill="1" applyBorder="1" applyAlignment="1">
      <alignment horizontal="right" vertical="center" wrapText="1"/>
    </xf>
    <xf numFmtId="0" fontId="7" fillId="10" borderId="16" xfId="0" applyFont="1" applyFill="1" applyBorder="1" applyAlignment="1">
      <alignment horizontal="center" vertical="top" wrapText="1"/>
    </xf>
    <xf numFmtId="0" fontId="10" fillId="0" borderId="6" xfId="0" applyFont="1" applyFill="1" applyBorder="1" applyAlignment="1">
      <alignment horizontal="center" vertical="center" wrapText="1"/>
    </xf>
    <xf numFmtId="0" fontId="37" fillId="0" borderId="9" xfId="0" applyFont="1" applyBorder="1" applyAlignment="1">
      <alignment horizontal="center" vertical="center" wrapText="1"/>
    </xf>
    <xf numFmtId="0" fontId="7" fillId="7" borderId="9" xfId="0" applyFont="1" applyFill="1" applyBorder="1" applyAlignment="1">
      <alignment horizontal="left" vertical="center" wrapText="1"/>
    </xf>
    <xf numFmtId="0" fontId="9" fillId="6" borderId="2" xfId="0" applyFont="1" applyFill="1" applyBorder="1" applyAlignment="1">
      <alignment horizontal="center" vertical="center"/>
    </xf>
    <xf numFmtId="0" fontId="9" fillId="15" borderId="2" xfId="0" applyFont="1" applyFill="1" applyBorder="1" applyAlignment="1">
      <alignment horizontal="center" vertical="center"/>
    </xf>
    <xf numFmtId="0" fontId="20" fillId="16" borderId="9" xfId="0" applyFont="1" applyFill="1" applyBorder="1" applyAlignment="1">
      <alignment horizontal="left" vertical="top" wrapText="1"/>
    </xf>
    <xf numFmtId="0" fontId="14" fillId="0" borderId="10" xfId="0" applyFont="1" applyBorder="1" applyAlignment="1">
      <alignment horizontal="center" vertical="center"/>
    </xf>
    <xf numFmtId="0" fontId="9" fillId="17" borderId="2" xfId="0" applyFont="1" applyFill="1" applyBorder="1" applyAlignment="1">
      <alignment horizontal="center" vertical="center"/>
    </xf>
    <xf numFmtId="0" fontId="3" fillId="0" borderId="10" xfId="0" applyFont="1" applyFill="1" applyBorder="1" applyAlignment="1">
      <alignment horizontal="center" vertical="center"/>
    </xf>
    <xf numFmtId="0" fontId="3" fillId="0" borderId="9" xfId="0" applyFont="1" applyFill="1" applyBorder="1" applyAlignment="1">
      <alignment horizontal="center" vertical="center"/>
    </xf>
    <xf numFmtId="0" fontId="3" fillId="0" borderId="20" xfId="0" applyFont="1" applyFill="1" applyBorder="1" applyAlignment="1">
      <alignment horizontal="center" vertical="center"/>
    </xf>
    <xf numFmtId="0" fontId="6" fillId="16" borderId="13" xfId="0" applyFont="1" applyFill="1" applyBorder="1" applyAlignment="1">
      <alignment horizontal="center" vertical="center"/>
    </xf>
    <xf numFmtId="0" fontId="6" fillId="0" borderId="14" xfId="0" applyFont="1" applyBorder="1" applyAlignment="1">
      <alignment horizontal="center" vertical="center"/>
    </xf>
    <xf numFmtId="0" fontId="6" fillId="0" borderId="15" xfId="0" applyFont="1" applyBorder="1" applyAlignment="1">
      <alignment horizontal="center" vertical="center"/>
    </xf>
    <xf numFmtId="0" fontId="6" fillId="0" borderId="13" xfId="0" applyFont="1" applyBorder="1" applyAlignment="1">
      <alignment horizontal="center" vertical="center"/>
    </xf>
    <xf numFmtId="0" fontId="0" fillId="0" borderId="13" xfId="0" applyFont="1" applyBorder="1" applyAlignment="1">
      <alignment horizontal="center" vertical="center" wrapText="1"/>
    </xf>
    <xf numFmtId="0" fontId="14" fillId="0" borderId="28" xfId="0" applyFont="1" applyBorder="1" applyAlignment="1">
      <alignment horizontal="center" vertical="center"/>
    </xf>
    <xf numFmtId="0" fontId="9" fillId="19" borderId="2" xfId="0" applyFont="1" applyFill="1" applyBorder="1" applyAlignment="1">
      <alignment horizontal="center" vertical="center" wrapText="1"/>
    </xf>
    <xf numFmtId="0" fontId="9" fillId="19" borderId="9" xfId="0" applyFont="1" applyFill="1" applyBorder="1" applyAlignment="1">
      <alignment horizontal="center" vertical="center" wrapText="1"/>
    </xf>
    <xf numFmtId="0" fontId="10" fillId="0" borderId="12" xfId="0" applyFont="1" applyBorder="1" applyAlignment="1">
      <alignment vertical="center" wrapText="1"/>
    </xf>
    <xf numFmtId="0" fontId="9" fillId="1" borderId="2" xfId="0" applyFont="1" applyFill="1" applyBorder="1" applyAlignment="1">
      <alignment horizontal="center" vertical="center"/>
    </xf>
    <xf numFmtId="0" fontId="19" fillId="0" borderId="7" xfId="0" applyFont="1" applyBorder="1" applyAlignment="1">
      <alignment vertical="top" wrapText="1"/>
    </xf>
    <xf numFmtId="0" fontId="20" fillId="20" borderId="2" xfId="0" applyFont="1" applyFill="1" applyBorder="1" applyAlignment="1">
      <alignment vertical="top" wrapText="1"/>
    </xf>
    <xf numFmtId="0" fontId="19" fillId="0" borderId="2" xfId="0" applyFont="1" applyBorder="1" applyAlignment="1">
      <alignment horizontal="center" vertical="center" wrapText="1"/>
    </xf>
    <xf numFmtId="0" fontId="14" fillId="0" borderId="2" xfId="0" applyFont="1" applyBorder="1" applyAlignment="1">
      <alignment horizontal="left" vertical="top" wrapText="1"/>
    </xf>
    <xf numFmtId="0" fontId="14" fillId="6" borderId="2" xfId="0" applyFont="1" applyFill="1" applyBorder="1" applyAlignment="1">
      <alignment horizontal="left" vertical="top" wrapText="1"/>
    </xf>
    <xf numFmtId="0" fontId="5" fillId="0" borderId="0" xfId="0" applyFont="1" applyAlignment="1">
      <alignment horizontal="center" vertical="center"/>
    </xf>
    <xf numFmtId="0" fontId="14" fillId="0" borderId="9" xfId="0" applyFont="1" applyBorder="1" applyAlignment="1">
      <alignment horizontal="center" vertical="center" wrapText="1"/>
    </xf>
    <xf numFmtId="0" fontId="3" fillId="0" borderId="2" xfId="0" applyFont="1" applyBorder="1" applyAlignment="1">
      <alignment horizontal="center" vertical="center"/>
    </xf>
    <xf numFmtId="0" fontId="3" fillId="0" borderId="2" xfId="0" applyFont="1" applyBorder="1" applyAlignment="1">
      <alignment horizontal="left" vertical="center" wrapText="1"/>
    </xf>
    <xf numFmtId="0" fontId="3" fillId="0" borderId="2" xfId="0" applyFont="1" applyBorder="1" applyAlignment="1">
      <alignment horizontal="left" vertical="center"/>
    </xf>
    <xf numFmtId="0" fontId="16" fillId="21" borderId="12" xfId="0" applyFont="1" applyFill="1" applyBorder="1" applyAlignment="1">
      <alignment horizontal="center" vertical="center" wrapText="1"/>
    </xf>
    <xf numFmtId="0" fontId="16" fillId="21" borderId="10" xfId="0" applyFont="1" applyFill="1" applyBorder="1" applyAlignment="1">
      <alignment horizontal="center" vertical="center" wrapText="1"/>
    </xf>
    <xf numFmtId="0" fontId="5" fillId="11" borderId="2" xfId="0" applyFont="1" applyFill="1" applyBorder="1" applyAlignment="1">
      <alignment horizontal="center" vertical="center" wrapText="1"/>
    </xf>
    <xf numFmtId="0" fontId="10" fillId="0" borderId="9" xfId="0" applyFont="1" applyBorder="1" applyAlignment="1">
      <alignment horizontal="center" vertical="center" wrapText="1"/>
    </xf>
    <xf numFmtId="0" fontId="0" fillId="0" borderId="9" xfId="0" applyFont="1" applyBorder="1" applyAlignment="1">
      <alignment horizontal="center" vertical="center" wrapText="1"/>
    </xf>
    <xf numFmtId="0" fontId="14" fillId="0" borderId="17" xfId="0" applyFont="1" applyBorder="1" applyAlignment="1">
      <alignment horizontal="center" vertical="center" wrapText="1"/>
    </xf>
    <xf numFmtId="0" fontId="14" fillId="0" borderId="19" xfId="0" applyFont="1" applyBorder="1" applyAlignment="1">
      <alignment horizontal="center" vertical="center" wrapText="1"/>
    </xf>
    <xf numFmtId="0" fontId="14" fillId="0" borderId="21" xfId="0" applyFont="1" applyBorder="1" applyAlignment="1">
      <alignment horizontal="center" vertical="center" wrapText="1"/>
    </xf>
    <xf numFmtId="0" fontId="10" fillId="0" borderId="7" xfId="0" applyFont="1" applyBorder="1" applyAlignment="1">
      <alignment horizontal="center" vertical="center" wrapText="1"/>
    </xf>
    <xf numFmtId="0" fontId="10" fillId="0" borderId="5" xfId="0" applyFont="1" applyBorder="1" applyAlignment="1">
      <alignment horizontal="center" vertical="center" wrapText="1"/>
    </xf>
    <xf numFmtId="0" fontId="68" fillId="7" borderId="2" xfId="0" applyFont="1" applyFill="1" applyBorder="1" applyAlignment="1">
      <alignment horizontal="center" vertical="center" wrapText="1"/>
    </xf>
    <xf numFmtId="0" fontId="19" fillId="0" borderId="7" xfId="0" applyFont="1" applyBorder="1" applyAlignment="1">
      <alignment horizontal="center" vertical="center" wrapText="1"/>
    </xf>
    <xf numFmtId="0" fontId="19" fillId="0" borderId="9" xfId="0" applyFont="1" applyBorder="1" applyAlignment="1">
      <alignment horizontal="center" vertical="center" wrapText="1"/>
    </xf>
    <xf numFmtId="0" fontId="7" fillId="0" borderId="17" xfId="0" applyFont="1" applyBorder="1" applyAlignment="1">
      <alignment horizontal="left" vertical="center" wrapText="1"/>
    </xf>
    <xf numFmtId="0" fontId="7" fillId="0" borderId="16" xfId="0" applyFont="1" applyBorder="1" applyAlignment="1">
      <alignment horizontal="left" vertical="center" wrapText="1"/>
    </xf>
    <xf numFmtId="0" fontId="7" fillId="20" borderId="2" xfId="0" applyFont="1" applyFill="1" applyBorder="1" applyAlignment="1">
      <alignment horizontal="left" vertical="center" wrapText="1"/>
    </xf>
    <xf numFmtId="0" fontId="6" fillId="3" borderId="2" xfId="0" applyFont="1" applyFill="1" applyBorder="1" applyAlignment="1">
      <alignment horizontal="center" vertical="center" wrapText="1"/>
    </xf>
    <xf numFmtId="0" fontId="10" fillId="0" borderId="2"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10" fillId="0" borderId="9" xfId="0" applyFont="1" applyFill="1" applyBorder="1" applyAlignment="1">
      <alignment horizontal="center" vertical="center" wrapText="1"/>
    </xf>
    <xf numFmtId="0" fontId="10" fillId="0" borderId="17" xfId="0" applyFont="1" applyFill="1" applyBorder="1" applyAlignment="1">
      <alignment horizontal="center" vertical="center" wrapText="1"/>
    </xf>
    <xf numFmtId="0" fontId="10" fillId="0" borderId="16" xfId="0" applyFont="1" applyFill="1" applyBorder="1" applyAlignment="1">
      <alignment horizontal="center" vertical="center" wrapText="1"/>
    </xf>
    <xf numFmtId="0" fontId="10" fillId="0" borderId="21" xfId="0" applyFont="1" applyFill="1" applyBorder="1" applyAlignment="1">
      <alignment horizontal="center" vertical="center" wrapText="1"/>
    </xf>
    <xf numFmtId="0" fontId="10" fillId="0" borderId="20" xfId="0" applyFont="1" applyFill="1" applyBorder="1" applyAlignment="1">
      <alignment horizontal="center" vertical="center" wrapText="1"/>
    </xf>
    <xf numFmtId="0" fontId="8" fillId="11" borderId="2" xfId="0" applyFont="1" applyFill="1" applyBorder="1" applyAlignment="1">
      <alignment horizontal="center" vertical="center" wrapText="1"/>
    </xf>
    <xf numFmtId="0" fontId="32" fillId="11" borderId="2" xfId="0" applyFont="1" applyFill="1" applyBorder="1" applyAlignment="1">
      <alignment horizontal="center" vertical="center" wrapText="1"/>
    </xf>
    <xf numFmtId="0" fontId="5" fillId="19" borderId="12" xfId="0" applyFont="1" applyFill="1" applyBorder="1" applyAlignment="1">
      <alignment horizontal="center" vertical="center" wrapText="1"/>
    </xf>
    <xf numFmtId="0" fontId="5" fillId="19" borderId="11" xfId="0" applyFont="1" applyFill="1" applyBorder="1" applyAlignment="1">
      <alignment horizontal="center" vertical="center" wrapText="1"/>
    </xf>
    <xf numFmtId="0" fontId="44" fillId="6" borderId="12" xfId="0" applyFont="1" applyFill="1" applyBorder="1" applyAlignment="1">
      <alignment horizontal="center" vertical="center" wrapText="1"/>
    </xf>
    <xf numFmtId="0" fontId="44" fillId="6" borderId="11" xfId="0" applyFont="1" applyFill="1" applyBorder="1" applyAlignment="1">
      <alignment horizontal="center" vertical="center" wrapText="1"/>
    </xf>
    <xf numFmtId="0" fontId="44" fillId="6" borderId="10" xfId="0" applyFont="1" applyFill="1" applyBorder="1" applyAlignment="1">
      <alignment horizontal="center" vertical="center" wrapText="1"/>
    </xf>
    <xf numFmtId="0" fontId="7" fillId="7" borderId="2" xfId="0" applyFont="1" applyFill="1" applyBorder="1" applyAlignment="1">
      <alignment horizontal="center" vertical="center" wrapText="1"/>
    </xf>
    <xf numFmtId="0" fontId="8" fillId="7" borderId="12" xfId="0" applyFont="1" applyFill="1" applyBorder="1" applyAlignment="1">
      <alignment horizontal="center" vertical="center" wrapText="1"/>
    </xf>
    <xf numFmtId="0" fontId="8" fillId="7" borderId="10" xfId="0" applyFont="1" applyFill="1" applyBorder="1" applyAlignment="1">
      <alignment horizontal="center" vertical="center" wrapText="1"/>
    </xf>
    <xf numFmtId="0" fontId="7" fillId="11" borderId="12" xfId="0" applyFont="1" applyFill="1" applyBorder="1" applyAlignment="1">
      <alignment horizontal="center" vertical="center" wrapText="1"/>
    </xf>
    <xf numFmtId="0" fontId="7" fillId="11" borderId="10" xfId="0" applyFont="1" applyFill="1" applyBorder="1" applyAlignment="1">
      <alignment horizontal="center" vertical="center" wrapText="1"/>
    </xf>
    <xf numFmtId="0" fontId="14" fillId="0" borderId="7" xfId="0" applyFont="1" applyBorder="1" applyAlignment="1">
      <alignment horizontal="center" vertical="center" wrapText="1"/>
    </xf>
    <xf numFmtId="0" fontId="14" fillId="0" borderId="5" xfId="0" applyFont="1" applyBorder="1" applyAlignment="1">
      <alignment horizontal="center" vertical="center" wrapText="1"/>
    </xf>
    <xf numFmtId="0" fontId="14" fillId="0" borderId="17" xfId="0" applyFont="1" applyBorder="1" applyAlignment="1">
      <alignment horizontal="left" vertical="center" wrapText="1"/>
    </xf>
    <xf numFmtId="0" fontId="14" fillId="0" borderId="16" xfId="0" applyFont="1" applyBorder="1" applyAlignment="1">
      <alignment horizontal="left" vertical="center" wrapText="1"/>
    </xf>
    <xf numFmtId="0" fontId="14" fillId="0" borderId="19" xfId="0" applyFont="1" applyBorder="1" applyAlignment="1">
      <alignment horizontal="left" vertical="center" wrapText="1"/>
    </xf>
    <xf numFmtId="0" fontId="14" fillId="0" borderId="18" xfId="0" applyFont="1" applyBorder="1" applyAlignment="1">
      <alignment horizontal="left" vertical="center" wrapText="1"/>
    </xf>
    <xf numFmtId="0" fontId="14" fillId="0" borderId="21" xfId="0" applyFont="1" applyBorder="1" applyAlignment="1">
      <alignment horizontal="left" vertical="center" wrapText="1"/>
    </xf>
    <xf numFmtId="0" fontId="14" fillId="0" borderId="20" xfId="0" applyFont="1" applyBorder="1" applyAlignment="1">
      <alignment horizontal="left" vertical="center" wrapText="1"/>
    </xf>
    <xf numFmtId="0" fontId="0" fillId="0" borderId="7" xfId="0" applyFont="1" applyBorder="1" applyAlignment="1">
      <alignment horizontal="center" vertical="center" wrapText="1"/>
    </xf>
    <xf numFmtId="0" fontId="10" fillId="0" borderId="17" xfId="0" applyFont="1" applyBorder="1" applyAlignment="1">
      <alignment horizontal="center" vertical="center" wrapText="1"/>
    </xf>
    <xf numFmtId="0" fontId="10" fillId="0" borderId="16" xfId="0" applyFont="1" applyBorder="1" applyAlignment="1">
      <alignment horizontal="center" vertical="center" wrapText="1"/>
    </xf>
    <xf numFmtId="0" fontId="10" fillId="0" borderId="21" xfId="0" applyFont="1" applyBorder="1" applyAlignment="1">
      <alignment horizontal="center" vertical="center" wrapText="1"/>
    </xf>
    <xf numFmtId="0" fontId="10" fillId="0" borderId="20" xfId="0" applyFont="1" applyBorder="1" applyAlignment="1">
      <alignment horizontal="center" vertical="center" wrapText="1"/>
    </xf>
    <xf numFmtId="0" fontId="0" fillId="0" borderId="2" xfId="0" applyFont="1" applyBorder="1" applyAlignment="1">
      <alignment horizontal="center" vertical="center" wrapText="1"/>
    </xf>
    <xf numFmtId="0" fontId="0" fillId="0" borderId="17" xfId="0" applyFont="1" applyBorder="1" applyAlignment="1">
      <alignment horizontal="center" vertical="center" wrapText="1"/>
    </xf>
    <xf numFmtId="0" fontId="0" fillId="0" borderId="16" xfId="0" applyFont="1" applyBorder="1" applyAlignment="1">
      <alignment horizontal="center" vertical="center" wrapText="1"/>
    </xf>
    <xf numFmtId="0" fontId="0" fillId="0" borderId="21" xfId="0" applyFont="1" applyBorder="1" applyAlignment="1">
      <alignment horizontal="center" vertical="center" wrapText="1"/>
    </xf>
    <xf numFmtId="0" fontId="0" fillId="0" borderId="20" xfId="0" applyFont="1" applyBorder="1" applyAlignment="1">
      <alignment horizontal="center" vertical="center" wrapText="1"/>
    </xf>
    <xf numFmtId="0" fontId="10" fillId="0" borderId="19" xfId="0" applyFont="1" applyBorder="1" applyAlignment="1">
      <alignment horizontal="center" vertical="center" wrapText="1"/>
    </xf>
    <xf numFmtId="0" fontId="10" fillId="0" borderId="18" xfId="0" applyFont="1" applyBorder="1" applyAlignment="1">
      <alignment horizontal="center" vertical="center" wrapText="1"/>
    </xf>
    <xf numFmtId="0" fontId="14" fillId="0" borderId="7" xfId="0" applyFont="1" applyFill="1" applyBorder="1" applyAlignment="1">
      <alignment horizontal="center" vertical="center" wrapText="1"/>
    </xf>
    <xf numFmtId="0" fontId="14" fillId="0" borderId="9" xfId="0" applyFont="1" applyFill="1" applyBorder="1" applyAlignment="1">
      <alignment horizontal="center" vertical="center" wrapText="1"/>
    </xf>
    <xf numFmtId="0" fontId="39" fillId="0" borderId="17" xfId="0" applyFont="1" applyFill="1" applyBorder="1" applyAlignment="1">
      <alignment horizontal="center" vertical="center" wrapText="1"/>
    </xf>
    <xf numFmtId="0" fontId="39" fillId="0" borderId="16" xfId="0" applyFont="1" applyFill="1" applyBorder="1" applyAlignment="1">
      <alignment horizontal="center" vertical="center" wrapText="1"/>
    </xf>
    <xf numFmtId="0" fontId="39" fillId="0" borderId="21" xfId="0" applyFont="1" applyFill="1" applyBorder="1" applyAlignment="1">
      <alignment horizontal="center" vertical="center" wrapText="1"/>
    </xf>
    <xf numFmtId="0" fontId="39" fillId="0" borderId="20" xfId="0" applyFont="1" applyFill="1" applyBorder="1" applyAlignment="1">
      <alignment horizontal="center" vertical="center" wrapText="1"/>
    </xf>
    <xf numFmtId="0" fontId="14" fillId="0" borderId="5" xfId="0" applyFont="1" applyFill="1" applyBorder="1" applyAlignment="1">
      <alignment horizontal="center" vertical="center" wrapText="1"/>
    </xf>
    <xf numFmtId="0" fontId="10" fillId="0" borderId="19" xfId="0" applyFont="1" applyFill="1" applyBorder="1" applyAlignment="1">
      <alignment horizontal="center" vertical="center" wrapText="1"/>
    </xf>
    <xf numFmtId="0" fontId="10" fillId="0" borderId="18" xfId="0" applyFont="1" applyFill="1" applyBorder="1" applyAlignment="1">
      <alignment horizontal="center" vertical="center" wrapText="1"/>
    </xf>
    <xf numFmtId="0" fontId="39" fillId="0" borderId="19" xfId="0" applyFont="1" applyFill="1" applyBorder="1" applyAlignment="1">
      <alignment horizontal="center" vertical="center" wrapText="1"/>
    </xf>
    <xf numFmtId="0" fontId="39" fillId="0" borderId="18" xfId="0" applyFont="1" applyFill="1" applyBorder="1" applyAlignment="1">
      <alignment horizontal="center" vertical="center" wrapText="1"/>
    </xf>
    <xf numFmtId="0" fontId="19" fillId="0" borderId="17" xfId="0" applyFont="1" applyBorder="1" applyAlignment="1">
      <alignment horizontal="center" vertical="center" wrapText="1"/>
    </xf>
    <xf numFmtId="0" fontId="19" fillId="0" borderId="16" xfId="0" applyFont="1" applyBorder="1" applyAlignment="1">
      <alignment horizontal="center" vertical="center" wrapText="1"/>
    </xf>
    <xf numFmtId="0" fontId="19" fillId="0" borderId="21" xfId="0" applyFont="1" applyBorder="1" applyAlignment="1">
      <alignment horizontal="center" vertical="center" wrapText="1"/>
    </xf>
    <xf numFmtId="0" fontId="19" fillId="0" borderId="20" xfId="0" applyFont="1" applyBorder="1" applyAlignment="1">
      <alignment horizontal="center" vertical="center" wrapText="1"/>
    </xf>
    <xf numFmtId="0" fontId="14" fillId="0" borderId="2" xfId="0" applyFont="1" applyBorder="1" applyAlignment="1">
      <alignment horizontal="center" vertical="center" wrapText="1"/>
    </xf>
    <xf numFmtId="0" fontId="6" fillId="1" borderId="2" xfId="0" applyFont="1" applyFill="1" applyBorder="1" applyAlignment="1">
      <alignment horizontal="center" vertical="center"/>
    </xf>
    <xf numFmtId="0" fontId="20" fillId="13" borderId="2" xfId="0" applyFont="1" applyFill="1" applyBorder="1" applyAlignment="1">
      <alignment horizontal="center" vertical="center" wrapText="1"/>
    </xf>
    <xf numFmtId="0" fontId="14" fillId="0" borderId="7" xfId="0" applyFont="1" applyBorder="1" applyAlignment="1">
      <alignment horizontal="left" vertical="center" wrapText="1"/>
    </xf>
    <xf numFmtId="0" fontId="14" fillId="0" borderId="5" xfId="0" applyFont="1" applyBorder="1" applyAlignment="1">
      <alignment horizontal="left" vertical="center" wrapText="1"/>
    </xf>
    <xf numFmtId="0" fontId="14" fillId="0" borderId="9" xfId="0" applyFont="1" applyBorder="1" applyAlignment="1">
      <alignment horizontal="left" vertical="center" wrapText="1"/>
    </xf>
    <xf numFmtId="0" fontId="19" fillId="0" borderId="19" xfId="0" applyFont="1" applyBorder="1" applyAlignment="1">
      <alignment horizontal="center" vertical="center" wrapText="1"/>
    </xf>
    <xf numFmtId="0" fontId="19" fillId="0" borderId="7" xfId="0" applyFont="1" applyBorder="1" applyAlignment="1">
      <alignment horizontal="left" vertical="center" wrapText="1"/>
    </xf>
    <xf numFmtId="0" fontId="19" fillId="0" borderId="5" xfId="0" applyFont="1" applyBorder="1" applyAlignment="1">
      <alignment horizontal="left" vertical="center" wrapText="1"/>
    </xf>
    <xf numFmtId="0" fontId="19" fillId="0" borderId="9" xfId="0" applyFont="1" applyBorder="1" applyAlignment="1">
      <alignment horizontal="left" vertical="center" wrapText="1"/>
    </xf>
    <xf numFmtId="0" fontId="7" fillId="7" borderId="2" xfId="0" applyFont="1" applyFill="1" applyBorder="1" applyAlignment="1">
      <alignment horizontal="center" vertical="top" wrapText="1"/>
    </xf>
    <xf numFmtId="0" fontId="48" fillId="7" borderId="2" xfId="0" applyFont="1" applyFill="1" applyBorder="1" applyAlignment="1">
      <alignment horizontal="center" vertical="center" wrapText="1"/>
    </xf>
    <xf numFmtId="0" fontId="48" fillId="7" borderId="12" xfId="0" applyFont="1" applyFill="1" applyBorder="1" applyAlignment="1">
      <alignment horizontal="center" vertical="center" wrapText="1"/>
    </xf>
    <xf numFmtId="0" fontId="48" fillId="7" borderId="11" xfId="0" applyFont="1" applyFill="1" applyBorder="1" applyAlignment="1">
      <alignment horizontal="center" vertical="center" wrapText="1"/>
    </xf>
    <xf numFmtId="0" fontId="10" fillId="0" borderId="2" xfId="0" applyFont="1" applyBorder="1" applyAlignment="1">
      <alignment horizontal="center" vertical="center" wrapText="1"/>
    </xf>
    <xf numFmtId="0" fontId="6" fillId="6" borderId="12" xfId="0" applyFont="1" applyFill="1" applyBorder="1" applyAlignment="1">
      <alignment horizontal="center" vertical="center" wrapText="1"/>
    </xf>
    <xf numFmtId="0" fontId="6" fillId="6" borderId="11" xfId="0" applyFont="1" applyFill="1" applyBorder="1" applyAlignment="1">
      <alignment horizontal="center" vertical="center" wrapText="1"/>
    </xf>
    <xf numFmtId="0" fontId="6" fillId="6" borderId="10" xfId="0" applyFont="1" applyFill="1" applyBorder="1" applyAlignment="1">
      <alignment horizontal="center" vertical="center" wrapText="1"/>
    </xf>
    <xf numFmtId="0" fontId="7" fillId="0" borderId="2" xfId="0" applyFont="1" applyBorder="1" applyAlignment="1">
      <alignment horizontal="left" vertical="center" wrapText="1"/>
    </xf>
    <xf numFmtId="0" fontId="10" fillId="0" borderId="7" xfId="0" applyFont="1" applyBorder="1" applyAlignment="1">
      <alignment horizontal="left" vertical="center" wrapText="1"/>
    </xf>
    <xf numFmtId="0" fontId="10" fillId="0" borderId="5" xfId="0" applyFont="1" applyBorder="1" applyAlignment="1">
      <alignment horizontal="left" vertical="center" wrapText="1"/>
    </xf>
    <xf numFmtId="0" fontId="10" fillId="0" borderId="9" xfId="0" applyFont="1" applyBorder="1" applyAlignment="1">
      <alignment horizontal="left" vertical="center" wrapText="1"/>
    </xf>
    <xf numFmtId="0" fontId="10" fillId="0" borderId="7" xfId="0" applyFont="1" applyBorder="1" applyAlignment="1">
      <alignment horizontal="left" vertical="top" wrapText="1"/>
    </xf>
    <xf numFmtId="0" fontId="10" fillId="0" borderId="5" xfId="0" applyFont="1" applyBorder="1" applyAlignment="1">
      <alignment horizontal="left" vertical="top" wrapText="1"/>
    </xf>
    <xf numFmtId="0" fontId="10" fillId="0" borderId="9" xfId="0" applyFont="1" applyBorder="1" applyAlignment="1">
      <alignment horizontal="left" vertical="top" wrapText="1"/>
    </xf>
    <xf numFmtId="0" fontId="27" fillId="0" borderId="2" xfId="0" applyFont="1" applyBorder="1" applyAlignment="1">
      <alignment horizontal="center" vertical="center" wrapText="1"/>
    </xf>
    <xf numFmtId="0" fontId="19" fillId="0" borderId="18" xfId="0" applyFont="1" applyBorder="1" applyAlignment="1">
      <alignment horizontal="center" vertical="center" wrapText="1"/>
    </xf>
    <xf numFmtId="0" fontId="8" fillId="0" borderId="17" xfId="0" applyFont="1" applyBorder="1" applyAlignment="1">
      <alignment horizontal="center" vertical="center" wrapText="1"/>
    </xf>
    <xf numFmtId="0" fontId="8" fillId="0" borderId="16" xfId="0" applyFont="1" applyBorder="1" applyAlignment="1">
      <alignment horizontal="center" vertical="center" wrapText="1"/>
    </xf>
    <xf numFmtId="0" fontId="8" fillId="0" borderId="19" xfId="0" applyFont="1" applyBorder="1" applyAlignment="1">
      <alignment horizontal="center" vertical="center" wrapText="1"/>
    </xf>
    <xf numFmtId="0" fontId="8" fillId="0" borderId="18" xfId="0" applyFont="1" applyBorder="1" applyAlignment="1">
      <alignment horizontal="center" vertical="center" wrapText="1"/>
    </xf>
    <xf numFmtId="0" fontId="8" fillId="0" borderId="21" xfId="0" applyFont="1" applyBorder="1" applyAlignment="1">
      <alignment horizontal="center" vertical="center" wrapText="1"/>
    </xf>
    <xf numFmtId="0" fontId="8" fillId="0" borderId="20" xfId="0" applyFont="1" applyBorder="1" applyAlignment="1">
      <alignment horizontal="center" vertical="center" wrapText="1"/>
    </xf>
    <xf numFmtId="0" fontId="48" fillId="4" borderId="2" xfId="0" applyFont="1" applyFill="1" applyBorder="1" applyAlignment="1">
      <alignment horizontal="center" vertical="top" wrapText="1"/>
    </xf>
    <xf numFmtId="0" fontId="19" fillId="0" borderId="2" xfId="0" applyFont="1" applyBorder="1" applyAlignment="1">
      <alignment horizontal="center" vertical="top" wrapText="1"/>
    </xf>
    <xf numFmtId="0" fontId="14" fillId="0" borderId="2" xfId="0" applyFont="1" applyBorder="1" applyAlignment="1">
      <alignment horizontal="left" wrapText="1"/>
    </xf>
    <xf numFmtId="0" fontId="24" fillId="0" borderId="2" xfId="0" applyFont="1" applyBorder="1" applyAlignment="1">
      <alignment horizontal="center" vertical="top" wrapText="1"/>
    </xf>
    <xf numFmtId="0" fontId="7" fillId="0" borderId="2" xfId="0" applyFont="1" applyFill="1" applyBorder="1" applyAlignment="1">
      <alignment horizontal="center" vertical="top" wrapText="1"/>
    </xf>
    <xf numFmtId="0" fontId="61" fillId="4" borderId="2" xfId="0" applyFont="1" applyFill="1" applyBorder="1" applyAlignment="1">
      <alignment horizontal="center" vertical="center" wrapText="1"/>
    </xf>
    <xf numFmtId="0" fontId="7" fillId="7" borderId="12" xfId="0" applyFont="1" applyFill="1" applyBorder="1" applyAlignment="1">
      <alignment horizontal="center" vertical="center" wrapText="1"/>
    </xf>
    <xf numFmtId="0" fontId="7" fillId="7" borderId="10" xfId="0" applyFont="1" applyFill="1" applyBorder="1" applyAlignment="1">
      <alignment horizontal="center" vertical="center" wrapText="1"/>
    </xf>
    <xf numFmtId="0" fontId="7" fillId="8" borderId="2" xfId="0" applyFont="1" applyFill="1" applyBorder="1" applyAlignment="1">
      <alignment horizontal="center" vertical="top" wrapText="1"/>
    </xf>
    <xf numFmtId="0" fontId="10" fillId="0" borderId="12" xfId="0" applyFont="1" applyBorder="1" applyAlignment="1">
      <alignment horizontal="left" vertical="top" wrapText="1"/>
    </xf>
    <xf numFmtId="0" fontId="10" fillId="0" borderId="10" xfId="0" applyFont="1" applyBorder="1" applyAlignment="1">
      <alignment horizontal="left" vertical="top" wrapText="1"/>
    </xf>
    <xf numFmtId="0" fontId="14" fillId="0" borderId="2" xfId="0" applyFont="1" applyBorder="1" applyAlignment="1">
      <alignment horizontal="left" vertical="center" wrapText="1"/>
    </xf>
    <xf numFmtId="0" fontId="14" fillId="0" borderId="12" xfId="0" applyFont="1" applyBorder="1" applyAlignment="1">
      <alignment horizontal="center" vertical="center" wrapText="1"/>
    </xf>
    <xf numFmtId="0" fontId="14" fillId="0" borderId="10" xfId="0" applyFont="1" applyBorder="1" applyAlignment="1">
      <alignment horizontal="center" vertical="center" wrapText="1"/>
    </xf>
    <xf numFmtId="0" fontId="3" fillId="0" borderId="16" xfId="0" applyFont="1" applyBorder="1" applyAlignment="1">
      <alignment horizontal="center" vertical="center"/>
    </xf>
    <xf numFmtId="0" fontId="3" fillId="0" borderId="18" xfId="0" applyFont="1" applyBorder="1" applyAlignment="1">
      <alignment horizontal="center" vertical="center"/>
    </xf>
    <xf numFmtId="0" fontId="3" fillId="0" borderId="20" xfId="0" applyFont="1" applyBorder="1" applyAlignment="1">
      <alignment horizontal="center" vertical="center"/>
    </xf>
    <xf numFmtId="0" fontId="14" fillId="0" borderId="16" xfId="0" applyFont="1" applyBorder="1" applyAlignment="1">
      <alignment horizontal="center" vertical="center" wrapText="1"/>
    </xf>
    <xf numFmtId="0" fontId="14" fillId="0" borderId="18" xfId="0" applyFont="1" applyBorder="1" applyAlignment="1">
      <alignment horizontal="center" vertical="center" wrapText="1"/>
    </xf>
    <xf numFmtId="0" fontId="14" fillId="0" borderId="20" xfId="0" applyFont="1" applyBorder="1" applyAlignment="1">
      <alignment horizontal="center" vertical="center" wrapText="1"/>
    </xf>
    <xf numFmtId="0" fontId="14" fillId="0" borderId="2" xfId="0" applyFont="1" applyFill="1" applyBorder="1" applyAlignment="1">
      <alignment horizontal="center" vertical="top" wrapText="1"/>
    </xf>
    <xf numFmtId="0" fontId="59" fillId="0" borderId="24" xfId="0" applyFont="1" applyBorder="1" applyAlignment="1">
      <alignment horizontal="center" vertical="center"/>
    </xf>
    <xf numFmtId="0" fontId="59" fillId="0" borderId="0" xfId="0" applyFont="1" applyBorder="1" applyAlignment="1">
      <alignment horizontal="center" vertical="center"/>
    </xf>
    <xf numFmtId="0" fontId="8" fillId="6" borderId="7" xfId="0" applyFont="1" applyFill="1" applyBorder="1" applyAlignment="1">
      <alignment horizontal="left" vertical="top" wrapText="1"/>
    </xf>
    <xf numFmtId="0" fontId="60" fillId="6" borderId="7" xfId="0" applyFont="1" applyFill="1" applyBorder="1" applyAlignment="1">
      <alignment horizontal="left" vertical="top" wrapText="1"/>
    </xf>
    <xf numFmtId="0" fontId="8" fillId="0" borderId="17" xfId="0" applyFont="1" applyFill="1" applyBorder="1" applyAlignment="1">
      <alignment horizontal="center" vertical="center" wrapText="1"/>
    </xf>
    <xf numFmtId="0" fontId="8" fillId="0" borderId="16" xfId="0" applyFont="1" applyFill="1" applyBorder="1" applyAlignment="1">
      <alignment horizontal="center" vertical="center" wrapText="1"/>
    </xf>
    <xf numFmtId="0" fontId="8" fillId="0" borderId="19" xfId="0" applyFont="1" applyFill="1" applyBorder="1" applyAlignment="1">
      <alignment horizontal="center" vertical="center" wrapText="1"/>
    </xf>
    <xf numFmtId="0" fontId="8" fillId="0" borderId="18" xfId="0" applyFont="1" applyFill="1" applyBorder="1" applyAlignment="1">
      <alignment horizontal="center" vertical="center" wrapText="1"/>
    </xf>
    <xf numFmtId="0" fontId="8" fillId="0" borderId="21" xfId="0" applyFont="1" applyFill="1" applyBorder="1" applyAlignment="1">
      <alignment horizontal="center" vertical="center" wrapText="1"/>
    </xf>
    <xf numFmtId="0" fontId="8" fillId="0" borderId="20" xfId="0" applyFont="1" applyFill="1" applyBorder="1" applyAlignment="1">
      <alignment horizontal="center" vertical="center" wrapText="1"/>
    </xf>
    <xf numFmtId="0" fontId="10" fillId="0" borderId="12" xfId="0" applyFont="1" applyFill="1" applyBorder="1" applyAlignment="1">
      <alignment horizontal="center" vertical="center" wrapText="1"/>
    </xf>
    <xf numFmtId="0" fontId="10" fillId="0" borderId="10" xfId="0" applyFont="1" applyFill="1" applyBorder="1" applyAlignment="1">
      <alignment horizontal="center" vertical="center" wrapText="1"/>
    </xf>
    <xf numFmtId="0" fontId="10" fillId="0" borderId="22" xfId="0" applyFont="1" applyBorder="1" applyAlignment="1">
      <alignment horizontal="center" vertical="center" wrapText="1"/>
    </xf>
    <xf numFmtId="0" fontId="10" fillId="0" borderId="23" xfId="0" applyFont="1" applyBorder="1" applyAlignment="1">
      <alignment horizontal="center" vertical="center" wrapText="1"/>
    </xf>
    <xf numFmtId="0" fontId="10" fillId="0" borderId="2" xfId="0" applyFont="1" applyBorder="1" applyAlignment="1">
      <alignment horizontal="center" vertical="top" wrapText="1"/>
    </xf>
    <xf numFmtId="0" fontId="10" fillId="22" borderId="7" xfId="0" applyFont="1" applyFill="1" applyBorder="1" applyAlignment="1">
      <alignment horizontal="left" vertical="center" wrapText="1"/>
    </xf>
    <xf numFmtId="0" fontId="10" fillId="22" borderId="9" xfId="0" applyFont="1" applyFill="1" applyBorder="1" applyAlignment="1">
      <alignment horizontal="left" vertical="center" wrapText="1"/>
    </xf>
    <xf numFmtId="0" fontId="10" fillId="0" borderId="2" xfId="0" applyFont="1" applyBorder="1" applyAlignment="1">
      <alignment horizontal="left" vertical="center" wrapText="1"/>
    </xf>
    <xf numFmtId="0" fontId="10" fillId="0" borderId="12" xfId="0" applyFont="1" applyBorder="1" applyAlignment="1">
      <alignment horizontal="center" vertical="center" wrapText="1"/>
    </xf>
    <xf numFmtId="0" fontId="10" fillId="22" borderId="2" xfId="0" applyFont="1" applyFill="1" applyBorder="1" applyAlignment="1">
      <alignment horizontal="center" vertical="center" wrapText="1"/>
    </xf>
    <xf numFmtId="0" fontId="10" fillId="0" borderId="17" xfId="0" applyFont="1" applyBorder="1" applyAlignment="1">
      <alignment horizontal="left" vertical="center" wrapText="1"/>
    </xf>
    <xf numFmtId="0" fontId="10" fillId="0" borderId="16" xfId="0" applyFont="1" applyBorder="1" applyAlignment="1">
      <alignment horizontal="left" vertical="center" wrapText="1"/>
    </xf>
    <xf numFmtId="0" fontId="10" fillId="0" borderId="19" xfId="0" applyFont="1" applyBorder="1" applyAlignment="1">
      <alignment horizontal="left" vertical="center" wrapText="1"/>
    </xf>
    <xf numFmtId="0" fontId="10" fillId="0" borderId="18" xfId="0" applyFont="1" applyBorder="1" applyAlignment="1">
      <alignment horizontal="left" vertical="center" wrapText="1"/>
    </xf>
    <xf numFmtId="0" fontId="10" fillId="0" borderId="21" xfId="0" applyFont="1" applyBorder="1" applyAlignment="1">
      <alignment horizontal="left" vertical="center" wrapText="1"/>
    </xf>
    <xf numFmtId="0" fontId="10" fillId="0" borderId="20" xfId="0" applyFont="1" applyBorder="1" applyAlignment="1">
      <alignment horizontal="left" vertical="center" wrapText="1"/>
    </xf>
    <xf numFmtId="0" fontId="6" fillId="6" borderId="2" xfId="0" applyFont="1" applyFill="1" applyBorder="1" applyAlignment="1">
      <alignment horizontal="center" vertical="center" wrapText="1"/>
    </xf>
    <xf numFmtId="0" fontId="10" fillId="0" borderId="6" xfId="0" applyFont="1" applyBorder="1" applyAlignment="1">
      <alignment horizontal="center" vertical="center" wrapText="1"/>
    </xf>
    <xf numFmtId="0" fontId="10" fillId="0" borderId="4" xfId="0" applyFont="1" applyBorder="1" applyAlignment="1">
      <alignment horizontal="center" vertical="center" wrapText="1"/>
    </xf>
    <xf numFmtId="0" fontId="10" fillId="0" borderId="8" xfId="0" applyFont="1" applyBorder="1" applyAlignment="1">
      <alignment horizontal="center" vertical="center" wrapText="1"/>
    </xf>
    <xf numFmtId="0" fontId="10" fillId="0" borderId="7" xfId="0" applyFont="1" applyFill="1" applyBorder="1" applyAlignment="1">
      <alignment horizontal="center" vertical="center"/>
    </xf>
    <xf numFmtId="0" fontId="10" fillId="0" borderId="5" xfId="0" applyFont="1" applyFill="1" applyBorder="1" applyAlignment="1">
      <alignment horizontal="center" vertical="center"/>
    </xf>
    <xf numFmtId="0" fontId="10" fillId="0" borderId="9" xfId="0" applyFont="1" applyFill="1" applyBorder="1" applyAlignment="1">
      <alignment horizontal="center" vertical="center"/>
    </xf>
    <xf numFmtId="0" fontId="6" fillId="6" borderId="7" xfId="0" applyFont="1" applyFill="1" applyBorder="1" applyAlignment="1">
      <alignment horizontal="center" vertical="center" wrapText="1"/>
    </xf>
    <xf numFmtId="0" fontId="10" fillId="22" borderId="2" xfId="0" applyFont="1" applyFill="1" applyBorder="1" applyAlignment="1">
      <alignment horizontal="center" vertical="top" wrapText="1"/>
    </xf>
    <xf numFmtId="0" fontId="59" fillId="23" borderId="2" xfId="0" applyFont="1" applyFill="1" applyBorder="1" applyAlignment="1">
      <alignment horizontal="center" vertical="center" wrapText="1"/>
    </xf>
    <xf numFmtId="0" fontId="59" fillId="23" borderId="2" xfId="0" applyFont="1" applyFill="1" applyBorder="1" applyAlignment="1">
      <alignment horizontal="center" vertical="center"/>
    </xf>
    <xf numFmtId="0" fontId="14" fillId="23" borderId="2" xfId="0" applyFont="1" applyFill="1" applyBorder="1" applyAlignment="1">
      <alignment horizontal="center" vertical="center" wrapText="1"/>
    </xf>
    <xf numFmtId="0" fontId="14" fillId="23" borderId="2" xfId="0" applyFont="1" applyFill="1" applyBorder="1" applyAlignment="1">
      <alignment horizontal="left" vertical="center" wrapText="1"/>
    </xf>
    <xf numFmtId="0" fontId="0" fillId="23" borderId="2" xfId="0" applyFont="1" applyFill="1" applyBorder="1" applyAlignment="1">
      <alignment vertical="top" wrapText="1"/>
    </xf>
    <xf numFmtId="0" fontId="0" fillId="23" borderId="9" xfId="0" applyFont="1" applyFill="1" applyBorder="1" applyAlignment="1">
      <alignment vertical="top" wrapText="1"/>
    </xf>
    <xf numFmtId="0" fontId="19" fillId="23" borderId="14" xfId="0" applyFont="1" applyFill="1" applyBorder="1" applyAlignment="1">
      <alignment vertical="top" wrapText="1"/>
    </xf>
    <xf numFmtId="0" fontId="3" fillId="23" borderId="14" xfId="0" applyFont="1" applyFill="1" applyBorder="1" applyAlignment="1">
      <alignment horizontal="center" vertical="center"/>
    </xf>
    <xf numFmtId="0" fontId="19" fillId="23" borderId="15" xfId="0" applyFont="1" applyFill="1" applyBorder="1" applyAlignment="1">
      <alignment vertical="top" wrapText="1"/>
    </xf>
    <xf numFmtId="0" fontId="3" fillId="23" borderId="15" xfId="0" applyFont="1" applyFill="1" applyBorder="1" applyAlignment="1">
      <alignment horizontal="center" vertical="center"/>
    </xf>
    <xf numFmtId="0" fontId="30" fillId="24" borderId="14" xfId="0" applyFont="1" applyFill="1" applyBorder="1" applyAlignment="1">
      <alignment horizontal="left" vertical="top" wrapText="1"/>
    </xf>
    <xf numFmtId="0" fontId="0" fillId="23" borderId="13" xfId="0" applyFont="1" applyFill="1" applyBorder="1" applyAlignment="1">
      <alignment vertical="top" wrapText="1"/>
    </xf>
    <xf numFmtId="0" fontId="0" fillId="23" borderId="13" xfId="0" applyFont="1" applyFill="1" applyBorder="1" applyAlignment="1">
      <alignment horizontal="center" vertical="center"/>
    </xf>
    <xf numFmtId="0" fontId="3" fillId="23" borderId="13" xfId="0" applyFont="1" applyFill="1" applyBorder="1" applyAlignment="1">
      <alignment horizontal="center" vertical="center"/>
    </xf>
    <xf numFmtId="0" fontId="0" fillId="23" borderId="14" xfId="0" applyFont="1" applyFill="1" applyBorder="1" applyAlignment="1">
      <alignment vertical="top" wrapText="1"/>
    </xf>
    <xf numFmtId="0" fontId="0" fillId="23" borderId="14" xfId="0" applyFont="1" applyFill="1" applyBorder="1" applyAlignment="1">
      <alignment horizontal="center" vertical="center"/>
    </xf>
    <xf numFmtId="0" fontId="0" fillId="23" borderId="15" xfId="0" applyFont="1" applyFill="1" applyBorder="1" applyAlignment="1">
      <alignment horizontal="center" vertical="center"/>
    </xf>
    <xf numFmtId="0" fontId="30" fillId="23" borderId="9" xfId="0" applyFont="1" applyFill="1" applyBorder="1" applyAlignment="1">
      <alignment horizontal="left" vertical="center" wrapText="1"/>
    </xf>
    <xf numFmtId="0" fontId="0" fillId="23" borderId="9" xfId="0" applyFont="1" applyFill="1" applyBorder="1" applyAlignment="1">
      <alignment horizontal="center" vertical="center"/>
    </xf>
    <xf numFmtId="0" fontId="3" fillId="23" borderId="9" xfId="0" applyFont="1" applyFill="1" applyBorder="1" applyAlignment="1">
      <alignment horizontal="center" vertical="center"/>
    </xf>
    <xf numFmtId="0" fontId="19" fillId="23" borderId="15" xfId="0" applyFont="1" applyFill="1" applyBorder="1" applyAlignment="1">
      <alignment horizontal="left" vertical="center" wrapText="1"/>
    </xf>
    <xf numFmtId="0" fontId="9" fillId="23" borderId="2" xfId="0" applyFont="1" applyFill="1" applyBorder="1" applyAlignment="1">
      <alignment horizontal="center" vertical="center" wrapText="1"/>
    </xf>
    <xf numFmtId="0" fontId="3" fillId="23" borderId="2" xfId="0" applyFont="1" applyFill="1" applyBorder="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tabColor rgb="FF00B050"/>
  </sheetPr>
  <dimension ref="A2:Z285"/>
  <sheetViews>
    <sheetView tabSelected="1" topLeftCell="A105" zoomScale="70" zoomScaleNormal="70" zoomScaleSheetLayoutView="91" workbookViewId="0">
      <selection activeCell="D110" sqref="D110:W111"/>
    </sheetView>
  </sheetViews>
  <sheetFormatPr baseColWidth="10" defaultRowHeight="12.75"/>
  <cols>
    <col min="1" max="1" width="5" style="189" customWidth="1"/>
    <col min="2" max="2" width="28.140625" style="2" customWidth="1"/>
    <col min="3" max="3" width="21.85546875" style="2" customWidth="1"/>
    <col min="4" max="4" width="41.7109375" style="2" customWidth="1"/>
    <col min="5" max="6" width="4.85546875" style="2" customWidth="1"/>
    <col min="7" max="23" width="4.28515625" style="2" customWidth="1"/>
    <col min="24" max="25" width="7.7109375" style="2" customWidth="1"/>
    <col min="26" max="26" width="11.42578125" style="3"/>
    <col min="27" max="16384" width="11.42578125" style="2"/>
  </cols>
  <sheetData>
    <row r="2" spans="1:26" ht="15">
      <c r="A2" s="187" t="s">
        <v>0</v>
      </c>
      <c r="B2" s="1"/>
      <c r="C2" s="1"/>
    </row>
    <row r="3" spans="1:26" ht="21">
      <c r="A3" s="187" t="s">
        <v>1</v>
      </c>
      <c r="B3" s="1"/>
      <c r="C3" s="4"/>
      <c r="F3" s="5"/>
    </row>
    <row r="4" spans="1:26" ht="15.75" thickBot="1">
      <c r="A4" s="187" t="s">
        <v>2</v>
      </c>
      <c r="B4" s="1"/>
      <c r="C4" s="4"/>
    </row>
    <row r="5" spans="1:26" ht="15.75" thickBot="1">
      <c r="A5" s="187" t="s">
        <v>3</v>
      </c>
      <c r="B5" s="1"/>
      <c r="C5" s="6" t="s">
        <v>4</v>
      </c>
      <c r="X5" s="7" t="s">
        <v>5</v>
      </c>
      <c r="Y5" s="8"/>
    </row>
    <row r="6" spans="1:26" ht="18">
      <c r="A6" s="188" t="s">
        <v>6</v>
      </c>
      <c r="B6" s="1"/>
      <c r="C6" s="1"/>
    </row>
    <row r="7" spans="1:26" ht="15.75" thickBot="1">
      <c r="B7" s="1"/>
      <c r="C7" s="1"/>
    </row>
    <row r="8" spans="1:26" ht="24" customHeight="1" thickBot="1">
      <c r="A8" s="190"/>
      <c r="B8" s="334" t="s">
        <v>7</v>
      </c>
      <c r="C8" s="334"/>
      <c r="D8" s="9" t="s">
        <v>8</v>
      </c>
      <c r="E8" s="10">
        <v>1</v>
      </c>
      <c r="F8" s="10">
        <v>2</v>
      </c>
      <c r="G8" s="10">
        <v>3</v>
      </c>
      <c r="H8" s="10">
        <v>4</v>
      </c>
      <c r="I8" s="10">
        <v>5</v>
      </c>
      <c r="J8" s="10">
        <v>6</v>
      </c>
      <c r="K8" s="10">
        <v>7</v>
      </c>
      <c r="L8" s="10">
        <v>8</v>
      </c>
      <c r="M8" s="11">
        <v>9</v>
      </c>
      <c r="N8" s="11">
        <v>10</v>
      </c>
      <c r="O8" s="11">
        <v>11</v>
      </c>
      <c r="P8" s="11">
        <v>12</v>
      </c>
      <c r="Q8" s="11">
        <v>13</v>
      </c>
      <c r="R8" s="11">
        <v>14</v>
      </c>
      <c r="S8" s="11">
        <v>15</v>
      </c>
      <c r="T8" s="11">
        <v>16</v>
      </c>
      <c r="U8" s="11">
        <v>17</v>
      </c>
      <c r="V8" s="11">
        <v>18</v>
      </c>
      <c r="W8" s="11">
        <v>19</v>
      </c>
      <c r="X8" s="12" t="s">
        <v>9</v>
      </c>
      <c r="Y8" s="13" t="s">
        <v>10</v>
      </c>
    </row>
    <row r="9" spans="1:26" ht="24" customHeight="1" thickBot="1">
      <c r="A9" s="191"/>
      <c r="B9" s="334" t="s">
        <v>11</v>
      </c>
      <c r="C9" s="334"/>
      <c r="D9" s="14" t="s">
        <v>12</v>
      </c>
      <c r="E9" s="15"/>
      <c r="F9" s="15"/>
      <c r="G9" s="15"/>
      <c r="H9" s="15"/>
      <c r="I9" s="15"/>
      <c r="J9" s="15"/>
      <c r="K9" s="15"/>
      <c r="L9" s="15"/>
      <c r="M9" s="16"/>
      <c r="N9" s="16"/>
      <c r="O9" s="16"/>
      <c r="P9" s="16"/>
      <c r="Q9" s="16"/>
      <c r="R9" s="16"/>
      <c r="S9" s="16"/>
      <c r="T9" s="16"/>
      <c r="U9" s="16"/>
      <c r="V9" s="16"/>
      <c r="W9" s="16"/>
      <c r="X9" s="17"/>
      <c r="Y9" s="18"/>
    </row>
    <row r="10" spans="1:26" ht="28.5" customHeight="1" thickBot="1">
      <c r="A10" s="414">
        <v>0</v>
      </c>
      <c r="B10" s="417" t="s">
        <v>13</v>
      </c>
      <c r="C10" s="417"/>
      <c r="D10" s="19" t="s">
        <v>14</v>
      </c>
      <c r="E10" s="20"/>
      <c r="F10" s="20"/>
      <c r="G10" s="20"/>
      <c r="H10" s="20"/>
      <c r="I10" s="20"/>
      <c r="J10" s="20"/>
      <c r="K10" s="20"/>
      <c r="L10" s="20"/>
      <c r="M10" s="20"/>
      <c r="N10" s="20"/>
      <c r="O10" s="20"/>
      <c r="P10" s="20"/>
      <c r="Q10" s="20"/>
      <c r="R10" s="20"/>
      <c r="S10" s="20"/>
      <c r="T10" s="20"/>
      <c r="U10" s="20"/>
      <c r="V10" s="20"/>
      <c r="W10" s="20"/>
      <c r="X10" s="21">
        <f>SUM(E10:W10)</f>
        <v>0</v>
      </c>
      <c r="Y10" s="21">
        <f>COUNT(E10:W10)</f>
        <v>0</v>
      </c>
    </row>
    <row r="11" spans="1:26" ht="32.25" customHeight="1" thickBot="1">
      <c r="A11" s="415"/>
      <c r="B11" s="418"/>
      <c r="C11" s="418"/>
      <c r="D11" s="19" t="s">
        <v>15</v>
      </c>
      <c r="E11" s="20"/>
      <c r="F11" s="20"/>
      <c r="G11" s="20"/>
      <c r="H11" s="20"/>
      <c r="I11" s="20"/>
      <c r="J11" s="20"/>
      <c r="K11" s="20"/>
      <c r="L11" s="20"/>
      <c r="M11" s="20"/>
      <c r="N11" s="20"/>
      <c r="O11" s="20"/>
      <c r="P11" s="20"/>
      <c r="Q11" s="20"/>
      <c r="R11" s="20"/>
      <c r="S11" s="20"/>
      <c r="T11" s="20"/>
      <c r="U11" s="20"/>
      <c r="V11" s="20"/>
      <c r="W11" s="20"/>
      <c r="X11" s="21">
        <f>SUM(E11:W11)</f>
        <v>0</v>
      </c>
      <c r="Y11" s="21">
        <f>COUNT(E11:W11)</f>
        <v>0</v>
      </c>
    </row>
    <row r="12" spans="1:26" ht="36.75" customHeight="1" thickBot="1">
      <c r="A12" s="415"/>
      <c r="B12" s="418"/>
      <c r="C12" s="418"/>
      <c r="D12" s="22" t="s">
        <v>16</v>
      </c>
      <c r="E12" s="23">
        <f>IF(SUM(E10,E11)&gt;=1,1,0)</f>
        <v>0</v>
      </c>
      <c r="F12" s="23">
        <f t="shared" ref="F12:W12" si="0">IF(SUM(F10,F11)&gt;=1,1,0)</f>
        <v>0</v>
      </c>
      <c r="G12" s="23">
        <f t="shared" si="0"/>
        <v>0</v>
      </c>
      <c r="H12" s="23">
        <f t="shared" si="0"/>
        <v>0</v>
      </c>
      <c r="I12" s="23">
        <f t="shared" si="0"/>
        <v>0</v>
      </c>
      <c r="J12" s="23">
        <f t="shared" si="0"/>
        <v>0</v>
      </c>
      <c r="K12" s="23">
        <f t="shared" si="0"/>
        <v>0</v>
      </c>
      <c r="L12" s="23">
        <f t="shared" si="0"/>
        <v>0</v>
      </c>
      <c r="M12" s="23">
        <f t="shared" si="0"/>
        <v>0</v>
      </c>
      <c r="N12" s="23">
        <f t="shared" si="0"/>
        <v>0</v>
      </c>
      <c r="O12" s="23">
        <f t="shared" si="0"/>
        <v>0</v>
      </c>
      <c r="P12" s="23">
        <f t="shared" si="0"/>
        <v>0</v>
      </c>
      <c r="Q12" s="23">
        <f t="shared" si="0"/>
        <v>0</v>
      </c>
      <c r="R12" s="23">
        <f t="shared" si="0"/>
        <v>0</v>
      </c>
      <c r="S12" s="23">
        <f t="shared" si="0"/>
        <v>0</v>
      </c>
      <c r="T12" s="23">
        <f t="shared" si="0"/>
        <v>0</v>
      </c>
      <c r="U12" s="23">
        <f t="shared" si="0"/>
        <v>0</v>
      </c>
      <c r="V12" s="23">
        <f t="shared" si="0"/>
        <v>0</v>
      </c>
      <c r="W12" s="23">
        <f t="shared" si="0"/>
        <v>0</v>
      </c>
      <c r="X12" s="23">
        <f>SUM(E12:W12)</f>
        <v>0</v>
      </c>
      <c r="Y12" s="23">
        <f>COUNTA(E12:W12)</f>
        <v>19</v>
      </c>
    </row>
    <row r="13" spans="1:26" ht="33.75" customHeight="1" thickBot="1">
      <c r="A13" s="415"/>
      <c r="B13" s="418"/>
      <c r="C13" s="418"/>
      <c r="D13" s="24" t="s">
        <v>17</v>
      </c>
      <c r="E13" s="20"/>
      <c r="F13" s="20"/>
      <c r="G13" s="20"/>
      <c r="H13" s="20"/>
      <c r="I13" s="20"/>
      <c r="J13" s="20"/>
      <c r="K13" s="20"/>
      <c r="L13" s="20"/>
      <c r="M13" s="20"/>
      <c r="N13" s="20"/>
      <c r="O13" s="20"/>
      <c r="P13" s="20"/>
      <c r="Q13" s="20"/>
      <c r="R13" s="20"/>
      <c r="S13" s="20"/>
      <c r="T13" s="20"/>
      <c r="U13" s="20"/>
      <c r="V13" s="20"/>
      <c r="W13" s="20"/>
      <c r="X13" s="21">
        <f>SUM(E13:W13)</f>
        <v>0</v>
      </c>
      <c r="Y13" s="21">
        <f>COUNT(E13:W13)</f>
        <v>0</v>
      </c>
    </row>
    <row r="14" spans="1:26" s="27" customFormat="1" ht="45.75" customHeight="1" thickBot="1">
      <c r="A14" s="416"/>
      <c r="B14" s="419"/>
      <c r="C14" s="419"/>
      <c r="D14" s="25" t="s">
        <v>18</v>
      </c>
      <c r="E14" s="192"/>
      <c r="F14" s="193"/>
      <c r="G14" s="193"/>
      <c r="H14" s="193"/>
      <c r="I14" s="193"/>
      <c r="J14" s="193"/>
      <c r="K14" s="193"/>
      <c r="L14" s="193"/>
      <c r="M14" s="193"/>
      <c r="N14" s="193"/>
      <c r="O14" s="193"/>
      <c r="P14" s="193"/>
      <c r="Q14" s="193"/>
      <c r="R14" s="193"/>
      <c r="S14" s="193"/>
      <c r="T14" s="193"/>
      <c r="U14" s="193"/>
      <c r="V14" s="193"/>
      <c r="W14" s="193"/>
      <c r="X14" s="21">
        <f>SUM(E14:W14)</f>
        <v>0</v>
      </c>
      <c r="Y14" s="21">
        <f>COUNT(E14:W14)</f>
        <v>0</v>
      </c>
      <c r="Z14" s="26"/>
    </row>
    <row r="15" spans="1:26" s="27" customFormat="1" ht="24.75" customHeight="1" thickBot="1">
      <c r="A15" s="194"/>
      <c r="B15" s="420" t="s">
        <v>19</v>
      </c>
      <c r="C15" s="420"/>
      <c r="D15" s="28"/>
      <c r="E15" s="10">
        <v>1</v>
      </c>
      <c r="F15" s="10">
        <v>2</v>
      </c>
      <c r="G15" s="10">
        <v>3</v>
      </c>
      <c r="H15" s="10">
        <v>4</v>
      </c>
      <c r="I15" s="10">
        <v>5</v>
      </c>
      <c r="J15" s="10">
        <v>6</v>
      </c>
      <c r="K15" s="10">
        <v>7</v>
      </c>
      <c r="L15" s="10">
        <v>8</v>
      </c>
      <c r="M15" s="11">
        <v>9</v>
      </c>
      <c r="N15" s="11">
        <v>10</v>
      </c>
      <c r="O15" s="11">
        <v>11</v>
      </c>
      <c r="P15" s="11">
        <v>12</v>
      </c>
      <c r="Q15" s="11">
        <v>13</v>
      </c>
      <c r="R15" s="11">
        <v>14</v>
      </c>
      <c r="S15" s="11">
        <v>15</v>
      </c>
      <c r="T15" s="11">
        <v>16</v>
      </c>
      <c r="U15" s="11">
        <v>17</v>
      </c>
      <c r="V15" s="11">
        <v>18</v>
      </c>
      <c r="W15" s="11">
        <v>19</v>
      </c>
      <c r="X15" s="12" t="s">
        <v>9</v>
      </c>
      <c r="Y15" s="13" t="s">
        <v>10</v>
      </c>
      <c r="Z15" s="26"/>
    </row>
    <row r="16" spans="1:26" s="27" customFormat="1" ht="24.75" customHeight="1" thickBot="1">
      <c r="A16" s="195">
        <v>1</v>
      </c>
      <c r="B16" s="29"/>
      <c r="C16" s="29"/>
      <c r="D16" s="30" t="s">
        <v>20</v>
      </c>
      <c r="E16" s="31"/>
      <c r="F16" s="31"/>
      <c r="G16" s="31"/>
      <c r="H16" s="31"/>
      <c r="I16" s="31"/>
      <c r="J16" s="31"/>
      <c r="K16" s="31"/>
      <c r="L16" s="32"/>
      <c r="M16" s="32"/>
      <c r="N16" s="32"/>
      <c r="O16" s="32"/>
      <c r="P16" s="32"/>
      <c r="Q16" s="32"/>
      <c r="R16" s="32"/>
      <c r="S16" s="32"/>
      <c r="T16" s="32"/>
      <c r="U16" s="32"/>
      <c r="V16" s="32"/>
      <c r="W16" s="33"/>
      <c r="X16" s="34"/>
      <c r="Y16" s="34"/>
      <c r="Z16" s="26"/>
    </row>
    <row r="17" spans="1:26" s="27" customFormat="1" ht="24.75" customHeight="1" thickBot="1">
      <c r="A17" s="195">
        <v>2</v>
      </c>
      <c r="B17" s="29"/>
      <c r="C17" s="29"/>
      <c r="D17" s="35" t="s">
        <v>21</v>
      </c>
      <c r="E17" s="36"/>
      <c r="F17" s="37"/>
      <c r="G17" s="37"/>
      <c r="H17" s="37"/>
      <c r="I17" s="37"/>
      <c r="J17" s="37"/>
      <c r="K17" s="37"/>
      <c r="L17" s="37"/>
      <c r="M17" s="37"/>
      <c r="N17" s="37"/>
      <c r="O17" s="37"/>
      <c r="P17" s="37"/>
      <c r="Q17" s="37"/>
      <c r="R17" s="37"/>
      <c r="S17" s="37"/>
      <c r="T17" s="37"/>
      <c r="U17" s="37"/>
      <c r="V17" s="37"/>
      <c r="W17" s="37"/>
      <c r="X17" s="20">
        <f>SUM(E17:W17)</f>
        <v>0</v>
      </c>
      <c r="Y17" s="20">
        <f>COUNT(E17:W17)</f>
        <v>0</v>
      </c>
      <c r="Z17" s="26"/>
    </row>
    <row r="18" spans="1:26" s="27" customFormat="1" ht="20.25" customHeight="1" thickBot="1">
      <c r="A18" s="64">
        <v>3</v>
      </c>
      <c r="B18" s="38"/>
      <c r="C18" s="171"/>
      <c r="D18" s="172" t="s">
        <v>22</v>
      </c>
      <c r="E18" s="173"/>
      <c r="F18" s="174"/>
      <c r="G18" s="174"/>
      <c r="H18" s="174"/>
      <c r="I18" s="174"/>
      <c r="J18" s="174"/>
      <c r="K18" s="174"/>
      <c r="L18" s="174"/>
      <c r="M18" s="174"/>
      <c r="N18" s="174"/>
      <c r="O18" s="174"/>
      <c r="P18" s="174"/>
      <c r="Q18" s="174"/>
      <c r="R18" s="174"/>
      <c r="S18" s="174"/>
      <c r="T18" s="174"/>
      <c r="U18" s="174"/>
      <c r="V18" s="174"/>
      <c r="W18" s="174"/>
      <c r="X18" s="20">
        <f t="shared" ref="X18:X24" si="1">SUM(E18:W18)</f>
        <v>0</v>
      </c>
      <c r="Y18" s="20">
        <f t="shared" ref="Y18:Y24" si="2">COUNT(E18:W18)</f>
        <v>0</v>
      </c>
      <c r="Z18" s="26"/>
    </row>
    <row r="19" spans="1:26" s="27" customFormat="1" ht="19.5" customHeight="1" thickBot="1">
      <c r="A19" s="405">
        <v>4</v>
      </c>
      <c r="B19" s="401"/>
      <c r="C19" s="421" t="s">
        <v>23</v>
      </c>
      <c r="D19" s="175" t="s">
        <v>24</v>
      </c>
      <c r="E19" s="176"/>
      <c r="F19" s="177"/>
      <c r="G19" s="177"/>
      <c r="H19" s="177"/>
      <c r="I19" s="177"/>
      <c r="J19" s="177"/>
      <c r="K19" s="177"/>
      <c r="L19" s="177"/>
      <c r="M19" s="177"/>
      <c r="N19" s="177"/>
      <c r="O19" s="177"/>
      <c r="P19" s="177"/>
      <c r="Q19" s="177"/>
      <c r="R19" s="177"/>
      <c r="S19" s="177"/>
      <c r="T19" s="177"/>
      <c r="U19" s="177"/>
      <c r="V19" s="177"/>
      <c r="W19" s="177"/>
      <c r="X19" s="41">
        <f t="shared" si="1"/>
        <v>0</v>
      </c>
      <c r="Y19" s="41">
        <f t="shared" si="2"/>
        <v>0</v>
      </c>
      <c r="Z19" s="26"/>
    </row>
    <row r="20" spans="1:26" s="27" customFormat="1" ht="19.5" customHeight="1" thickBot="1">
      <c r="A20" s="405"/>
      <c r="B20" s="401"/>
      <c r="C20" s="421"/>
      <c r="D20" s="178" t="s">
        <v>25</v>
      </c>
      <c r="E20" s="179"/>
      <c r="F20" s="180"/>
      <c r="G20" s="180"/>
      <c r="H20" s="180"/>
      <c r="I20" s="180"/>
      <c r="J20" s="180"/>
      <c r="K20" s="180"/>
      <c r="L20" s="180"/>
      <c r="M20" s="180"/>
      <c r="N20" s="180"/>
      <c r="O20" s="180"/>
      <c r="P20" s="180"/>
      <c r="Q20" s="180"/>
      <c r="R20" s="180"/>
      <c r="S20" s="180"/>
      <c r="T20" s="180"/>
      <c r="U20" s="180"/>
      <c r="V20" s="180"/>
      <c r="W20" s="180"/>
      <c r="X20" s="45">
        <f t="shared" si="1"/>
        <v>0</v>
      </c>
      <c r="Y20" s="45">
        <f t="shared" si="2"/>
        <v>0</v>
      </c>
      <c r="Z20" s="26"/>
    </row>
    <row r="21" spans="1:26" s="27" customFormat="1" ht="19.5" customHeight="1" thickBot="1">
      <c r="A21" s="405"/>
      <c r="B21" s="401"/>
      <c r="C21" s="421"/>
      <c r="D21" s="178" t="s">
        <v>26</v>
      </c>
      <c r="E21" s="179"/>
      <c r="F21" s="180"/>
      <c r="G21" s="180"/>
      <c r="H21" s="179"/>
      <c r="I21" s="180"/>
      <c r="J21" s="180"/>
      <c r="K21" s="180"/>
      <c r="L21" s="180"/>
      <c r="M21" s="180"/>
      <c r="N21" s="180"/>
      <c r="O21" s="180"/>
      <c r="P21" s="180"/>
      <c r="Q21" s="180"/>
      <c r="R21" s="180"/>
      <c r="S21" s="180"/>
      <c r="T21" s="180"/>
      <c r="U21" s="180"/>
      <c r="V21" s="180"/>
      <c r="W21" s="180"/>
      <c r="X21" s="45">
        <f t="shared" si="1"/>
        <v>0</v>
      </c>
      <c r="Y21" s="45">
        <f t="shared" si="2"/>
        <v>0</v>
      </c>
      <c r="Z21" s="26"/>
    </row>
    <row r="22" spans="1:26" s="27" customFormat="1" ht="19.5" customHeight="1" thickBot="1">
      <c r="A22" s="405"/>
      <c r="B22" s="401"/>
      <c r="C22" s="421"/>
      <c r="D22" s="181" t="s">
        <v>27</v>
      </c>
      <c r="E22" s="196"/>
      <c r="F22" s="196"/>
      <c r="G22" s="196"/>
      <c r="H22" s="196"/>
      <c r="I22" s="196"/>
      <c r="J22" s="196"/>
      <c r="K22" s="196"/>
      <c r="L22" s="196"/>
      <c r="M22" s="196"/>
      <c r="N22" s="196"/>
      <c r="O22" s="196"/>
      <c r="P22" s="196"/>
      <c r="Q22" s="196"/>
      <c r="R22" s="196"/>
      <c r="S22" s="196"/>
      <c r="T22" s="196"/>
      <c r="U22" s="196"/>
      <c r="V22" s="196"/>
      <c r="W22" s="196"/>
      <c r="X22" s="46">
        <f t="shared" si="1"/>
        <v>0</v>
      </c>
      <c r="Y22" s="46">
        <f t="shared" si="2"/>
        <v>0</v>
      </c>
      <c r="Z22" s="26"/>
    </row>
    <row r="23" spans="1:26" s="27" customFormat="1" ht="18" customHeight="1" thickBot="1">
      <c r="A23" s="405">
        <v>5</v>
      </c>
      <c r="B23" s="347"/>
      <c r="C23" s="406" t="s">
        <v>28</v>
      </c>
      <c r="D23" s="182" t="s">
        <v>29</v>
      </c>
      <c r="E23" s="197"/>
      <c r="F23" s="197"/>
      <c r="G23" s="197"/>
      <c r="H23" s="197"/>
      <c r="I23" s="197"/>
      <c r="J23" s="197"/>
      <c r="K23" s="197"/>
      <c r="L23" s="197"/>
      <c r="M23" s="197"/>
      <c r="N23" s="197"/>
      <c r="O23" s="197"/>
      <c r="P23" s="197"/>
      <c r="Q23" s="197"/>
      <c r="R23" s="197"/>
      <c r="S23" s="197"/>
      <c r="T23" s="197"/>
      <c r="U23" s="197"/>
      <c r="V23" s="197"/>
      <c r="W23" s="197"/>
      <c r="X23" s="41">
        <f>SUM(E23:W23)</f>
        <v>0</v>
      </c>
      <c r="Y23" s="41">
        <f>COUNT(E23:W23)</f>
        <v>0</v>
      </c>
      <c r="Z23" s="26"/>
    </row>
    <row r="24" spans="1:26" s="27" customFormat="1" ht="18" customHeight="1" thickBot="1">
      <c r="A24" s="405"/>
      <c r="B24" s="347"/>
      <c r="C24" s="406"/>
      <c r="D24" s="183" t="s">
        <v>30</v>
      </c>
      <c r="E24" s="179"/>
      <c r="F24" s="180"/>
      <c r="G24" s="180"/>
      <c r="H24" s="180"/>
      <c r="I24" s="180"/>
      <c r="J24" s="180"/>
      <c r="K24" s="180"/>
      <c r="L24" s="180"/>
      <c r="M24" s="180"/>
      <c r="N24" s="180"/>
      <c r="O24" s="180"/>
      <c r="P24" s="180"/>
      <c r="Q24" s="180"/>
      <c r="R24" s="180"/>
      <c r="S24" s="180"/>
      <c r="T24" s="180"/>
      <c r="U24" s="180"/>
      <c r="V24" s="180"/>
      <c r="W24" s="180"/>
      <c r="X24" s="49">
        <f t="shared" si="1"/>
        <v>0</v>
      </c>
      <c r="Y24" s="49">
        <f t="shared" si="2"/>
        <v>0</v>
      </c>
      <c r="Z24" s="26"/>
    </row>
    <row r="25" spans="1:26" s="27" customFormat="1" ht="18" customHeight="1" thickBot="1">
      <c r="A25" s="405"/>
      <c r="B25" s="347"/>
      <c r="C25" s="406"/>
      <c r="D25" s="183" t="s">
        <v>31</v>
      </c>
      <c r="E25" s="179"/>
      <c r="F25" s="180"/>
      <c r="G25" s="180"/>
      <c r="H25" s="180"/>
      <c r="I25" s="180"/>
      <c r="J25" s="180"/>
      <c r="K25" s="180"/>
      <c r="L25" s="180"/>
      <c r="M25" s="180"/>
      <c r="N25" s="180"/>
      <c r="O25" s="180"/>
      <c r="P25" s="180"/>
      <c r="Q25" s="180"/>
      <c r="R25" s="180"/>
      <c r="S25" s="180"/>
      <c r="T25" s="180"/>
      <c r="U25" s="180"/>
      <c r="V25" s="180"/>
      <c r="W25" s="180"/>
      <c r="X25" s="49">
        <f>SUM(E25:W25)</f>
        <v>0</v>
      </c>
      <c r="Y25" s="49">
        <f>COUNT(E25:W25)</f>
        <v>0</v>
      </c>
      <c r="Z25" s="26"/>
    </row>
    <row r="26" spans="1:26" s="27" customFormat="1" ht="18" customHeight="1" thickBot="1">
      <c r="A26" s="405"/>
      <c r="B26" s="347"/>
      <c r="C26" s="406"/>
      <c r="D26" s="183" t="s">
        <v>32</v>
      </c>
      <c r="E26" s="179"/>
      <c r="F26" s="180"/>
      <c r="G26" s="180"/>
      <c r="H26" s="180"/>
      <c r="I26" s="180"/>
      <c r="J26" s="180"/>
      <c r="K26" s="180"/>
      <c r="L26" s="180"/>
      <c r="M26" s="180"/>
      <c r="N26" s="180"/>
      <c r="O26" s="180"/>
      <c r="P26" s="180"/>
      <c r="Q26" s="180"/>
      <c r="R26" s="180"/>
      <c r="S26" s="180"/>
      <c r="T26" s="180"/>
      <c r="U26" s="180"/>
      <c r="V26" s="180"/>
      <c r="W26" s="180"/>
      <c r="X26" s="49">
        <f>SUM(E26:W26)</f>
        <v>0</v>
      </c>
      <c r="Y26" s="49">
        <f>COUNT(E26:W26)</f>
        <v>0</v>
      </c>
      <c r="Z26" s="26"/>
    </row>
    <row r="27" spans="1:26" s="27" customFormat="1" ht="18" customHeight="1" thickBot="1">
      <c r="A27" s="405"/>
      <c r="B27" s="347"/>
      <c r="C27" s="406"/>
      <c r="D27" s="184" t="s">
        <v>33</v>
      </c>
      <c r="E27" s="185"/>
      <c r="F27" s="186"/>
      <c r="G27" s="186"/>
      <c r="H27" s="186"/>
      <c r="I27" s="186"/>
      <c r="J27" s="186"/>
      <c r="K27" s="186"/>
      <c r="L27" s="186"/>
      <c r="M27" s="186"/>
      <c r="N27" s="186"/>
      <c r="O27" s="186"/>
      <c r="P27" s="186"/>
      <c r="Q27" s="186"/>
      <c r="R27" s="186"/>
      <c r="S27" s="186"/>
      <c r="T27" s="186"/>
      <c r="U27" s="186"/>
      <c r="V27" s="186"/>
      <c r="W27" s="186"/>
      <c r="X27" s="53">
        <f>SUM(E27:W27)</f>
        <v>0</v>
      </c>
      <c r="Y27" s="53">
        <f>COUNT(E27:W27)</f>
        <v>0</v>
      </c>
      <c r="Z27" s="26"/>
    </row>
    <row r="28" spans="1:26" s="27" customFormat="1" ht="18" customHeight="1">
      <c r="A28" s="308">
        <v>6</v>
      </c>
      <c r="B28" s="407" t="s">
        <v>34</v>
      </c>
      <c r="C28" s="408"/>
      <c r="D28" s="54" t="s">
        <v>35</v>
      </c>
      <c r="E28" s="39"/>
      <c r="F28" s="40"/>
      <c r="G28" s="40"/>
      <c r="H28" s="40"/>
      <c r="I28" s="40"/>
      <c r="J28" s="40"/>
      <c r="K28" s="40"/>
      <c r="L28" s="40"/>
      <c r="M28" s="40"/>
      <c r="N28" s="40"/>
      <c r="O28" s="40"/>
      <c r="P28" s="40"/>
      <c r="Q28" s="40"/>
      <c r="R28" s="40"/>
      <c r="S28" s="40"/>
      <c r="T28" s="40"/>
      <c r="U28" s="40"/>
      <c r="V28" s="40"/>
      <c r="W28" s="40"/>
      <c r="X28" s="55">
        <f t="shared" ref="X28:X34" si="3">SUM(E28:W28)</f>
        <v>0</v>
      </c>
      <c r="Y28" s="55">
        <f t="shared" ref="Y28:Y34" si="4">COUNT(E28:W28)</f>
        <v>0</v>
      </c>
      <c r="Z28" s="26"/>
    </row>
    <row r="29" spans="1:26" s="27" customFormat="1" ht="18" customHeight="1">
      <c r="A29" s="317"/>
      <c r="B29" s="409"/>
      <c r="C29" s="410"/>
      <c r="D29" s="56" t="s">
        <v>36</v>
      </c>
      <c r="E29" s="43"/>
      <c r="F29" s="44"/>
      <c r="G29" s="44"/>
      <c r="H29" s="44"/>
      <c r="I29" s="44"/>
      <c r="J29" s="44"/>
      <c r="K29" s="44"/>
      <c r="L29" s="44"/>
      <c r="M29" s="44"/>
      <c r="N29" s="44"/>
      <c r="O29" s="44"/>
      <c r="P29" s="44"/>
      <c r="Q29" s="44"/>
      <c r="R29" s="44"/>
      <c r="S29" s="44"/>
      <c r="T29" s="44"/>
      <c r="U29" s="44"/>
      <c r="V29" s="44"/>
      <c r="W29" s="44"/>
      <c r="X29" s="49">
        <f t="shared" si="3"/>
        <v>0</v>
      </c>
      <c r="Y29" s="49">
        <f t="shared" si="4"/>
        <v>0</v>
      </c>
      <c r="Z29" s="26"/>
    </row>
    <row r="30" spans="1:26" s="27" customFormat="1" ht="18" customHeight="1">
      <c r="A30" s="317"/>
      <c r="B30" s="409"/>
      <c r="C30" s="410"/>
      <c r="D30" s="56" t="s">
        <v>37</v>
      </c>
      <c r="E30" s="43"/>
      <c r="F30" s="44"/>
      <c r="G30" s="44"/>
      <c r="H30" s="44"/>
      <c r="I30" s="44"/>
      <c r="J30" s="44"/>
      <c r="K30" s="44"/>
      <c r="L30" s="44"/>
      <c r="M30" s="44"/>
      <c r="N30" s="44"/>
      <c r="O30" s="44"/>
      <c r="P30" s="44"/>
      <c r="Q30" s="44"/>
      <c r="R30" s="44"/>
      <c r="S30" s="44"/>
      <c r="T30" s="44"/>
      <c r="U30" s="44"/>
      <c r="V30" s="44"/>
      <c r="W30" s="44"/>
      <c r="X30" s="49">
        <f t="shared" si="3"/>
        <v>0</v>
      </c>
      <c r="Y30" s="49">
        <f t="shared" si="4"/>
        <v>0</v>
      </c>
      <c r="Z30" s="26"/>
    </row>
    <row r="31" spans="1:26" s="27" customFormat="1" ht="18" customHeight="1">
      <c r="A31" s="317"/>
      <c r="B31" s="409"/>
      <c r="C31" s="410"/>
      <c r="D31" s="56" t="s">
        <v>38</v>
      </c>
      <c r="E31" s="43"/>
      <c r="F31" s="44"/>
      <c r="G31" s="44"/>
      <c r="H31" s="44"/>
      <c r="I31" s="44"/>
      <c r="J31" s="44"/>
      <c r="K31" s="44"/>
      <c r="L31" s="44"/>
      <c r="M31" s="44"/>
      <c r="N31" s="44"/>
      <c r="O31" s="44"/>
      <c r="P31" s="44"/>
      <c r="Q31" s="44"/>
      <c r="R31" s="44"/>
      <c r="S31" s="44"/>
      <c r="T31" s="44"/>
      <c r="U31" s="44"/>
      <c r="V31" s="44"/>
      <c r="W31" s="44"/>
      <c r="X31" s="49">
        <f t="shared" si="3"/>
        <v>0</v>
      </c>
      <c r="Y31" s="49">
        <f t="shared" si="4"/>
        <v>0</v>
      </c>
      <c r="Z31" s="26"/>
    </row>
    <row r="32" spans="1:26" s="27" customFormat="1" ht="18" customHeight="1">
      <c r="A32" s="317"/>
      <c r="B32" s="409"/>
      <c r="C32" s="410"/>
      <c r="D32" s="56" t="s">
        <v>39</v>
      </c>
      <c r="E32" s="43"/>
      <c r="F32" s="44"/>
      <c r="G32" s="44"/>
      <c r="H32" s="44"/>
      <c r="I32" s="44"/>
      <c r="J32" s="44"/>
      <c r="K32" s="44"/>
      <c r="L32" s="44"/>
      <c r="M32" s="44"/>
      <c r="N32" s="44"/>
      <c r="O32" s="44"/>
      <c r="P32" s="44"/>
      <c r="Q32" s="44"/>
      <c r="R32" s="44"/>
      <c r="S32" s="44"/>
      <c r="T32" s="44"/>
      <c r="U32" s="44"/>
      <c r="V32" s="44"/>
      <c r="W32" s="44"/>
      <c r="X32" s="49">
        <f t="shared" si="3"/>
        <v>0</v>
      </c>
      <c r="Y32" s="49">
        <f t="shared" si="4"/>
        <v>0</v>
      </c>
      <c r="Z32" s="26"/>
    </row>
    <row r="33" spans="1:26" s="27" customFormat="1" ht="18" customHeight="1">
      <c r="A33" s="317"/>
      <c r="B33" s="409"/>
      <c r="C33" s="410"/>
      <c r="D33" s="56" t="s">
        <v>40</v>
      </c>
      <c r="E33" s="43"/>
      <c r="F33" s="44"/>
      <c r="G33" s="44"/>
      <c r="H33" s="44"/>
      <c r="I33" s="44"/>
      <c r="J33" s="44"/>
      <c r="K33" s="44"/>
      <c r="L33" s="44"/>
      <c r="M33" s="44"/>
      <c r="N33" s="44"/>
      <c r="O33" s="44"/>
      <c r="P33" s="44"/>
      <c r="Q33" s="44"/>
      <c r="R33" s="44"/>
      <c r="S33" s="44"/>
      <c r="T33" s="44"/>
      <c r="U33" s="44"/>
      <c r="V33" s="44"/>
      <c r="W33" s="44"/>
      <c r="X33" s="49">
        <f t="shared" si="3"/>
        <v>0</v>
      </c>
      <c r="Y33" s="49">
        <f t="shared" si="4"/>
        <v>0</v>
      </c>
      <c r="Z33" s="26"/>
    </row>
    <row r="34" spans="1:26" s="27" customFormat="1" ht="18" customHeight="1" thickBot="1">
      <c r="A34" s="310"/>
      <c r="B34" s="411"/>
      <c r="C34" s="412"/>
      <c r="D34" s="57" t="s">
        <v>41</v>
      </c>
      <c r="E34" s="51"/>
      <c r="F34" s="52"/>
      <c r="G34" s="52"/>
      <c r="H34" s="52"/>
      <c r="I34" s="52"/>
      <c r="J34" s="52"/>
      <c r="K34" s="52"/>
      <c r="L34" s="52"/>
      <c r="M34" s="52"/>
      <c r="N34" s="52"/>
      <c r="O34" s="52"/>
      <c r="P34" s="52"/>
      <c r="Q34" s="52"/>
      <c r="R34" s="52"/>
      <c r="S34" s="52"/>
      <c r="T34" s="52"/>
      <c r="U34" s="52"/>
      <c r="V34" s="52"/>
      <c r="W34" s="52"/>
      <c r="X34" s="53">
        <f t="shared" si="3"/>
        <v>0</v>
      </c>
      <c r="Y34" s="53">
        <f t="shared" si="4"/>
        <v>0</v>
      </c>
      <c r="Z34" s="26"/>
    </row>
    <row r="35" spans="1:26" s="27" customFormat="1" ht="33" customHeight="1" thickBot="1">
      <c r="A35" s="194"/>
      <c r="B35" s="413" t="s">
        <v>42</v>
      </c>
      <c r="C35" s="413"/>
      <c r="D35" s="28"/>
      <c r="E35" s="10">
        <v>1</v>
      </c>
      <c r="F35" s="10">
        <v>2</v>
      </c>
      <c r="G35" s="10">
        <v>3</v>
      </c>
      <c r="H35" s="10">
        <v>4</v>
      </c>
      <c r="I35" s="10">
        <v>5</v>
      </c>
      <c r="J35" s="10">
        <v>6</v>
      </c>
      <c r="K35" s="10">
        <v>7</v>
      </c>
      <c r="L35" s="10">
        <v>8</v>
      </c>
      <c r="M35" s="11">
        <v>9</v>
      </c>
      <c r="N35" s="11">
        <v>10</v>
      </c>
      <c r="O35" s="11">
        <v>11</v>
      </c>
      <c r="P35" s="11">
        <v>12</v>
      </c>
      <c r="Q35" s="11">
        <v>13</v>
      </c>
      <c r="R35" s="11">
        <v>14</v>
      </c>
      <c r="S35" s="11">
        <v>15</v>
      </c>
      <c r="T35" s="11">
        <v>16</v>
      </c>
      <c r="U35" s="11">
        <v>17</v>
      </c>
      <c r="V35" s="11">
        <v>18</v>
      </c>
      <c r="W35" s="11">
        <v>19</v>
      </c>
      <c r="X35" s="12" t="s">
        <v>9</v>
      </c>
      <c r="Y35" s="13" t="s">
        <v>10</v>
      </c>
      <c r="Z35" s="26"/>
    </row>
    <row r="36" spans="1:26" s="27" customFormat="1" ht="33" customHeight="1" thickBot="1">
      <c r="A36" s="194">
        <v>7</v>
      </c>
      <c r="B36" s="397" t="s">
        <v>43</v>
      </c>
      <c r="C36" s="398"/>
      <c r="D36" s="28"/>
      <c r="E36" s="31"/>
      <c r="F36" s="31"/>
      <c r="G36" s="31"/>
      <c r="H36" s="31"/>
      <c r="I36" s="31"/>
      <c r="J36" s="31"/>
      <c r="K36" s="31"/>
      <c r="L36" s="32"/>
      <c r="M36" s="32"/>
      <c r="N36" s="32"/>
      <c r="O36" s="32"/>
      <c r="P36" s="32"/>
      <c r="Q36" s="32"/>
      <c r="R36" s="32"/>
      <c r="S36" s="32"/>
      <c r="T36" s="32"/>
      <c r="U36" s="32"/>
      <c r="V36" s="32"/>
      <c r="W36" s="33"/>
      <c r="X36" s="34"/>
      <c r="Y36" s="34"/>
      <c r="Z36" s="26"/>
    </row>
    <row r="37" spans="1:26" s="27" customFormat="1" ht="33" customHeight="1" thickBot="1">
      <c r="A37" s="399">
        <v>8</v>
      </c>
      <c r="B37" s="401"/>
      <c r="C37" s="402" t="s">
        <v>44</v>
      </c>
      <c r="D37" s="172" t="s">
        <v>45</v>
      </c>
      <c r="E37" s="173"/>
      <c r="F37" s="174"/>
      <c r="G37" s="174"/>
      <c r="H37" s="174"/>
      <c r="I37" s="174"/>
      <c r="J37" s="174"/>
      <c r="K37" s="174"/>
      <c r="L37" s="174"/>
      <c r="M37" s="174"/>
      <c r="N37" s="174"/>
      <c r="O37" s="174"/>
      <c r="P37" s="174"/>
      <c r="Q37" s="174"/>
      <c r="R37" s="174"/>
      <c r="S37" s="174"/>
      <c r="T37" s="174"/>
      <c r="U37" s="174"/>
      <c r="V37" s="174"/>
      <c r="W37" s="174"/>
      <c r="X37" s="21">
        <f>SUM(E37:W37)</f>
        <v>0</v>
      </c>
      <c r="Y37" s="21">
        <f t="shared" ref="Y37:Y50" si="5">COUNT(E37:W37)</f>
        <v>0</v>
      </c>
      <c r="Z37" s="26"/>
    </row>
    <row r="38" spans="1:26" s="27" customFormat="1" ht="33" customHeight="1" thickBot="1">
      <c r="A38" s="400"/>
      <c r="B38" s="401"/>
      <c r="C38" s="403"/>
      <c r="D38" s="172" t="s">
        <v>46</v>
      </c>
      <c r="E38" s="173"/>
      <c r="F38" s="174"/>
      <c r="G38" s="174"/>
      <c r="H38" s="174"/>
      <c r="I38" s="174"/>
      <c r="J38" s="174"/>
      <c r="K38" s="174"/>
      <c r="L38" s="174"/>
      <c r="M38" s="174"/>
      <c r="N38" s="174"/>
      <c r="O38" s="174"/>
      <c r="P38" s="174"/>
      <c r="Q38" s="174"/>
      <c r="R38" s="174"/>
      <c r="S38" s="174"/>
      <c r="T38" s="174"/>
      <c r="U38" s="174"/>
      <c r="V38" s="174"/>
      <c r="W38" s="174"/>
      <c r="X38" s="21">
        <f>SUM(E38:W38)</f>
        <v>0</v>
      </c>
      <c r="Y38" s="21">
        <f t="shared" si="5"/>
        <v>0</v>
      </c>
      <c r="Z38" s="26"/>
    </row>
    <row r="39" spans="1:26" s="27" customFormat="1" ht="33" customHeight="1" thickBot="1">
      <c r="A39" s="198">
        <v>9</v>
      </c>
      <c r="B39" s="38"/>
      <c r="C39" s="404" t="s">
        <v>47</v>
      </c>
      <c r="D39" s="404"/>
      <c r="E39" s="36"/>
      <c r="F39" s="37"/>
      <c r="G39" s="37"/>
      <c r="H39" s="37"/>
      <c r="I39" s="37"/>
      <c r="J39" s="37"/>
      <c r="K39" s="37"/>
      <c r="L39" s="37"/>
      <c r="M39" s="37"/>
      <c r="N39" s="37"/>
      <c r="O39" s="37"/>
      <c r="P39" s="37"/>
      <c r="Q39" s="37"/>
      <c r="R39" s="37"/>
      <c r="S39" s="37"/>
      <c r="T39" s="37"/>
      <c r="U39" s="37"/>
      <c r="V39" s="37"/>
      <c r="W39" s="37"/>
      <c r="X39" s="21">
        <f>SUM(E39:W39)</f>
        <v>0</v>
      </c>
      <c r="Y39" s="21">
        <f t="shared" si="5"/>
        <v>0</v>
      </c>
      <c r="Z39" s="26"/>
    </row>
    <row r="40" spans="1:26" s="27" customFormat="1" ht="33" customHeight="1" thickBot="1">
      <c r="A40" s="194">
        <v>10</v>
      </c>
      <c r="B40" s="38"/>
      <c r="C40" s="404" t="s">
        <v>48</v>
      </c>
      <c r="D40" s="404"/>
      <c r="E40" s="36"/>
      <c r="F40" s="37"/>
      <c r="G40" s="37"/>
      <c r="H40" s="37"/>
      <c r="I40" s="37"/>
      <c r="J40" s="37"/>
      <c r="K40" s="37"/>
      <c r="L40" s="37"/>
      <c r="M40" s="37"/>
      <c r="N40" s="37"/>
      <c r="O40" s="37"/>
      <c r="P40" s="37"/>
      <c r="Q40" s="37"/>
      <c r="R40" s="37"/>
      <c r="S40" s="37"/>
      <c r="T40" s="37"/>
      <c r="U40" s="37"/>
      <c r="V40" s="37"/>
      <c r="W40" s="37"/>
      <c r="X40" s="21">
        <f>SUM(E40:W40)</f>
        <v>0</v>
      </c>
      <c r="Y40" s="21">
        <f t="shared" si="5"/>
        <v>0</v>
      </c>
      <c r="Z40" s="26"/>
    </row>
    <row r="41" spans="1:26" s="27" customFormat="1" ht="33" customHeight="1" thickBot="1">
      <c r="A41" s="198"/>
      <c r="B41" s="348" t="s">
        <v>49</v>
      </c>
      <c r="C41" s="349"/>
      <c r="D41" s="350"/>
      <c r="E41" s="10">
        <v>1</v>
      </c>
      <c r="F41" s="10">
        <v>2</v>
      </c>
      <c r="G41" s="10">
        <v>3</v>
      </c>
      <c r="H41" s="10">
        <v>4</v>
      </c>
      <c r="I41" s="10">
        <v>5</v>
      </c>
      <c r="J41" s="10">
        <v>6</v>
      </c>
      <c r="K41" s="10">
        <v>7</v>
      </c>
      <c r="L41" s="10">
        <v>8</v>
      </c>
      <c r="M41" s="11">
        <v>9</v>
      </c>
      <c r="N41" s="11">
        <v>10</v>
      </c>
      <c r="O41" s="11">
        <v>11</v>
      </c>
      <c r="P41" s="11">
        <v>12</v>
      </c>
      <c r="Q41" s="11">
        <v>13</v>
      </c>
      <c r="R41" s="11">
        <v>14</v>
      </c>
      <c r="S41" s="11">
        <v>15</v>
      </c>
      <c r="T41" s="11">
        <v>16</v>
      </c>
      <c r="U41" s="11">
        <v>17</v>
      </c>
      <c r="V41" s="11">
        <v>18</v>
      </c>
      <c r="W41" s="11">
        <v>19</v>
      </c>
      <c r="X41" s="12" t="s">
        <v>9</v>
      </c>
      <c r="Y41" s="13" t="s">
        <v>10</v>
      </c>
      <c r="Z41" s="26"/>
    </row>
    <row r="42" spans="1:26" s="27" customFormat="1" ht="42" customHeight="1" thickBot="1">
      <c r="A42" s="59" t="s">
        <v>50</v>
      </c>
      <c r="B42" s="386" t="s">
        <v>51</v>
      </c>
      <c r="C42" s="386"/>
      <c r="D42" s="60" t="s">
        <v>52</v>
      </c>
      <c r="E42" s="36"/>
      <c r="F42" s="37"/>
      <c r="G42" s="37"/>
      <c r="H42" s="37"/>
      <c r="I42" s="37"/>
      <c r="J42" s="37"/>
      <c r="K42" s="36"/>
      <c r="L42" s="37"/>
      <c r="M42" s="37"/>
      <c r="N42" s="37"/>
      <c r="O42" s="37"/>
      <c r="P42" s="37"/>
      <c r="Q42" s="36"/>
      <c r="R42" s="37"/>
      <c r="S42" s="37"/>
      <c r="T42" s="37"/>
      <c r="U42" s="37"/>
      <c r="V42" s="37"/>
      <c r="W42" s="36"/>
      <c r="X42" s="21">
        <f t="shared" ref="X42:X83" si="6">SUM(E42:W42)</f>
        <v>0</v>
      </c>
      <c r="Y42" s="21">
        <f>COUNT(E42:W42)</f>
        <v>0</v>
      </c>
      <c r="Z42" s="26"/>
    </row>
    <row r="43" spans="1:26" ht="53.25" customHeight="1" thickBot="1">
      <c r="A43" s="387" t="s">
        <v>53</v>
      </c>
      <c r="B43" s="298" t="s">
        <v>54</v>
      </c>
      <c r="C43" s="298"/>
      <c r="D43" s="199" t="s">
        <v>55</v>
      </c>
      <c r="E43" s="36"/>
      <c r="F43" s="37"/>
      <c r="G43" s="37"/>
      <c r="H43" s="37"/>
      <c r="I43" s="37"/>
      <c r="J43" s="37"/>
      <c r="K43" s="36"/>
      <c r="L43" s="37"/>
      <c r="M43" s="37"/>
      <c r="N43" s="37"/>
      <c r="O43" s="37"/>
      <c r="P43" s="37"/>
      <c r="Q43" s="36"/>
      <c r="R43" s="37"/>
      <c r="S43" s="37"/>
      <c r="T43" s="37"/>
      <c r="U43" s="37"/>
      <c r="V43" s="37"/>
      <c r="W43" s="36"/>
      <c r="X43" s="55">
        <f t="shared" si="6"/>
        <v>0</v>
      </c>
      <c r="Y43" s="55">
        <f t="shared" si="5"/>
        <v>0</v>
      </c>
    </row>
    <row r="44" spans="1:26" ht="53.25" customHeight="1" thickBot="1">
      <c r="A44" s="388"/>
      <c r="B44" s="299"/>
      <c r="C44" s="299"/>
      <c r="D44" s="200" t="s">
        <v>56</v>
      </c>
      <c r="E44" s="36"/>
      <c r="F44" s="37"/>
      <c r="G44" s="37"/>
      <c r="H44" s="37"/>
      <c r="I44" s="37"/>
      <c r="J44" s="37"/>
      <c r="K44" s="36"/>
      <c r="L44" s="37"/>
      <c r="M44" s="37"/>
      <c r="N44" s="37"/>
      <c r="O44" s="37"/>
      <c r="P44" s="37"/>
      <c r="Q44" s="36"/>
      <c r="R44" s="37"/>
      <c r="S44" s="37"/>
      <c r="T44" s="37"/>
      <c r="U44" s="37"/>
      <c r="V44" s="37"/>
      <c r="W44" s="36"/>
      <c r="X44" s="49">
        <f t="shared" si="6"/>
        <v>0</v>
      </c>
      <c r="Y44" s="49">
        <f t="shared" si="5"/>
        <v>0</v>
      </c>
    </row>
    <row r="45" spans="1:26" ht="42.75" customHeight="1" thickBot="1">
      <c r="A45" s="388"/>
      <c r="B45" s="299"/>
      <c r="C45" s="299"/>
      <c r="D45" s="200" t="s">
        <v>57</v>
      </c>
      <c r="E45" s="36"/>
      <c r="F45" s="37"/>
      <c r="G45" s="37"/>
      <c r="H45" s="37"/>
      <c r="I45" s="37"/>
      <c r="J45" s="37"/>
      <c r="K45" s="36"/>
      <c r="L45" s="37"/>
      <c r="M45" s="37"/>
      <c r="N45" s="37"/>
      <c r="O45" s="37"/>
      <c r="P45" s="37"/>
      <c r="Q45" s="36"/>
      <c r="R45" s="37"/>
      <c r="S45" s="37"/>
      <c r="T45" s="37"/>
      <c r="U45" s="37"/>
      <c r="V45" s="37"/>
      <c r="W45" s="36"/>
      <c r="X45" s="49">
        <f t="shared" si="6"/>
        <v>0</v>
      </c>
      <c r="Y45" s="49">
        <f t="shared" si="5"/>
        <v>0</v>
      </c>
    </row>
    <row r="46" spans="1:26" s="204" customFormat="1" ht="48.75" customHeight="1" thickBot="1">
      <c r="A46" s="201">
        <v>11</v>
      </c>
      <c r="B46" s="389" t="s">
        <v>341</v>
      </c>
      <c r="C46" s="390"/>
      <c r="D46" s="424" t="s">
        <v>342</v>
      </c>
      <c r="E46" s="422"/>
      <c r="F46" s="423"/>
      <c r="G46" s="423"/>
      <c r="H46" s="423"/>
      <c r="I46" s="423"/>
      <c r="J46" s="423"/>
      <c r="K46" s="423"/>
      <c r="L46" s="423"/>
      <c r="M46" s="423"/>
      <c r="N46" s="423"/>
      <c r="O46" s="423"/>
      <c r="P46" s="423"/>
      <c r="Q46" s="423"/>
      <c r="R46" s="423"/>
      <c r="S46" s="423"/>
      <c r="T46" s="423"/>
      <c r="U46" s="423"/>
      <c r="V46" s="423"/>
      <c r="W46" s="423"/>
      <c r="X46" s="202">
        <f t="shared" si="6"/>
        <v>0</v>
      </c>
      <c r="Y46" s="202">
        <f t="shared" si="5"/>
        <v>0</v>
      </c>
      <c r="Z46" s="203"/>
    </row>
    <row r="47" spans="1:26" s="204" customFormat="1" ht="23.25" customHeight="1" thickBot="1">
      <c r="A47" s="283">
        <v>12</v>
      </c>
      <c r="B47" s="391" t="s">
        <v>343</v>
      </c>
      <c r="C47" s="392"/>
      <c r="D47" s="425" t="s">
        <v>344</v>
      </c>
      <c r="E47" s="422"/>
      <c r="F47" s="423"/>
      <c r="G47" s="423"/>
      <c r="H47" s="423"/>
      <c r="I47" s="423"/>
      <c r="J47" s="423"/>
      <c r="K47" s="423"/>
      <c r="L47" s="423"/>
      <c r="M47" s="423"/>
      <c r="N47" s="423"/>
      <c r="O47" s="423"/>
      <c r="P47" s="423"/>
      <c r="Q47" s="423"/>
      <c r="R47" s="423"/>
      <c r="S47" s="423"/>
      <c r="T47" s="423"/>
      <c r="U47" s="423"/>
      <c r="V47" s="423"/>
      <c r="W47" s="423"/>
      <c r="X47" s="20">
        <f t="shared" si="6"/>
        <v>0</v>
      </c>
      <c r="Y47" s="20">
        <f t="shared" si="5"/>
        <v>0</v>
      </c>
      <c r="Z47" s="207"/>
    </row>
    <row r="48" spans="1:26" s="204" customFormat="1" ht="23.25" customHeight="1" thickBot="1">
      <c r="A48" s="326"/>
      <c r="B48" s="393"/>
      <c r="C48" s="394"/>
      <c r="D48" s="14" t="s">
        <v>345</v>
      </c>
      <c r="E48" s="205"/>
      <c r="F48" s="206"/>
      <c r="G48" s="206"/>
      <c r="H48" s="206"/>
      <c r="I48" s="206"/>
      <c r="J48" s="206"/>
      <c r="K48" s="206"/>
      <c r="L48" s="206"/>
      <c r="M48" s="206"/>
      <c r="N48" s="206"/>
      <c r="O48" s="206"/>
      <c r="P48" s="206"/>
      <c r="Q48" s="206"/>
      <c r="R48" s="206"/>
      <c r="S48" s="206"/>
      <c r="T48" s="206"/>
      <c r="U48" s="206"/>
      <c r="V48" s="206"/>
      <c r="W48" s="206"/>
      <c r="X48" s="20">
        <f t="shared" si="6"/>
        <v>0</v>
      </c>
      <c r="Y48" s="20">
        <f t="shared" si="5"/>
        <v>0</v>
      </c>
      <c r="Z48" s="208"/>
    </row>
    <row r="49" spans="1:26" s="204" customFormat="1" ht="23.25" customHeight="1" thickBot="1">
      <c r="A49" s="326"/>
      <c r="B49" s="393"/>
      <c r="C49" s="394"/>
      <c r="D49" s="14" t="s">
        <v>346</v>
      </c>
      <c r="E49" s="205"/>
      <c r="F49" s="205"/>
      <c r="G49" s="205"/>
      <c r="H49" s="205"/>
      <c r="I49" s="205"/>
      <c r="J49" s="205"/>
      <c r="K49" s="205"/>
      <c r="L49" s="206"/>
      <c r="M49" s="206"/>
      <c r="N49" s="206"/>
      <c r="O49" s="206"/>
      <c r="P49" s="206"/>
      <c r="Q49" s="206"/>
      <c r="R49" s="206"/>
      <c r="S49" s="206"/>
      <c r="T49" s="206"/>
      <c r="U49" s="206"/>
      <c r="V49" s="206"/>
      <c r="W49" s="206"/>
      <c r="X49" s="20">
        <f t="shared" si="6"/>
        <v>0</v>
      </c>
      <c r="Y49" s="20">
        <f t="shared" si="5"/>
        <v>0</v>
      </c>
      <c r="Z49" s="208"/>
    </row>
    <row r="50" spans="1:26" s="204" customFormat="1" ht="23.25" customHeight="1" thickBot="1">
      <c r="A50" s="285"/>
      <c r="B50" s="395"/>
      <c r="C50" s="396"/>
      <c r="D50" s="425" t="s">
        <v>347</v>
      </c>
      <c r="E50" s="422"/>
      <c r="F50" s="422"/>
      <c r="G50" s="422"/>
      <c r="H50" s="422"/>
      <c r="I50" s="422"/>
      <c r="J50" s="422"/>
      <c r="K50" s="422"/>
      <c r="L50" s="422"/>
      <c r="M50" s="422"/>
      <c r="N50" s="422"/>
      <c r="O50" s="422"/>
      <c r="P50" s="422"/>
      <c r="Q50" s="422"/>
      <c r="R50" s="422"/>
      <c r="S50" s="422"/>
      <c r="T50" s="422"/>
      <c r="U50" s="422"/>
      <c r="V50" s="422"/>
      <c r="W50" s="422"/>
      <c r="X50" s="20">
        <f t="shared" si="6"/>
        <v>0</v>
      </c>
      <c r="Y50" s="20">
        <f t="shared" si="5"/>
        <v>0</v>
      </c>
      <c r="Z50" s="208"/>
    </row>
    <row r="51" spans="1:26" s="27" customFormat="1" ht="44.25" customHeight="1" thickBot="1">
      <c r="A51" s="209">
        <v>13</v>
      </c>
      <c r="B51" s="375" t="s">
        <v>58</v>
      </c>
      <c r="C51" s="376"/>
      <c r="D51" s="210" t="s">
        <v>348</v>
      </c>
      <c r="E51" s="211"/>
      <c r="F51" s="211"/>
      <c r="G51" s="211"/>
      <c r="H51" s="211"/>
      <c r="I51" s="211"/>
      <c r="J51" s="211"/>
      <c r="K51" s="211"/>
      <c r="L51" s="211"/>
      <c r="M51" s="211"/>
      <c r="N51" s="211"/>
      <c r="O51" s="211"/>
      <c r="P51" s="211"/>
      <c r="Q51" s="211"/>
      <c r="R51" s="211"/>
      <c r="S51" s="211"/>
      <c r="T51" s="211"/>
      <c r="U51" s="211"/>
      <c r="V51" s="211"/>
      <c r="W51" s="211"/>
      <c r="X51" s="46">
        <f t="shared" si="6"/>
        <v>0</v>
      </c>
      <c r="Y51" s="46">
        <f>COUNT(E51:W51)</f>
        <v>0</v>
      </c>
      <c r="Z51" s="26"/>
    </row>
    <row r="52" spans="1:26" s="27" customFormat="1" ht="57" customHeight="1" thickBot="1">
      <c r="A52" s="212">
        <v>14</v>
      </c>
      <c r="B52" s="377" t="s">
        <v>59</v>
      </c>
      <c r="C52" s="377"/>
      <c r="D52" s="61" t="s">
        <v>349</v>
      </c>
      <c r="E52" s="206"/>
      <c r="F52" s="206"/>
      <c r="G52" s="206"/>
      <c r="H52" s="206"/>
      <c r="I52" s="206"/>
      <c r="J52" s="206"/>
      <c r="K52" s="206"/>
      <c r="L52" s="206"/>
      <c r="M52" s="206"/>
      <c r="N52" s="206"/>
      <c r="O52" s="206"/>
      <c r="P52" s="206"/>
      <c r="Q52" s="206"/>
      <c r="R52" s="206"/>
      <c r="S52" s="206"/>
      <c r="T52" s="206"/>
      <c r="U52" s="206"/>
      <c r="V52" s="206"/>
      <c r="W52" s="206"/>
      <c r="X52" s="213">
        <f t="shared" si="6"/>
        <v>0</v>
      </c>
      <c r="Y52" s="213">
        <f>COUNT(E52:W52)</f>
        <v>0</v>
      </c>
      <c r="Z52" s="26"/>
    </row>
    <row r="53" spans="1:26" s="27" customFormat="1" ht="57" customHeight="1" thickBot="1">
      <c r="A53" s="214">
        <v>15</v>
      </c>
      <c r="B53" s="378" t="s">
        <v>60</v>
      </c>
      <c r="C53" s="379"/>
      <c r="D53" s="62" t="s">
        <v>61</v>
      </c>
      <c r="E53" s="206"/>
      <c r="F53" s="206"/>
      <c r="G53" s="206"/>
      <c r="H53" s="206"/>
      <c r="I53" s="206"/>
      <c r="J53" s="206"/>
      <c r="K53" s="206"/>
      <c r="L53" s="206"/>
      <c r="M53" s="206"/>
      <c r="N53" s="206"/>
      <c r="O53" s="206"/>
      <c r="P53" s="206"/>
      <c r="Q53" s="206"/>
      <c r="R53" s="206"/>
      <c r="S53" s="206"/>
      <c r="T53" s="206"/>
      <c r="U53" s="206"/>
      <c r="V53" s="206"/>
      <c r="W53" s="206"/>
      <c r="X53" s="213">
        <f t="shared" si="6"/>
        <v>0</v>
      </c>
      <c r="Y53" s="213">
        <f>COUNT(E53:W53)</f>
        <v>0</v>
      </c>
      <c r="Z53" s="26"/>
    </row>
    <row r="54" spans="1:26" ht="17.25" customHeight="1" thickBot="1">
      <c r="A54" s="380">
        <v>16</v>
      </c>
      <c r="B54" s="267" t="s">
        <v>350</v>
      </c>
      <c r="C54" s="383"/>
      <c r="D54" s="426" t="s">
        <v>62</v>
      </c>
      <c r="E54" s="423"/>
      <c r="F54" s="423"/>
      <c r="G54" s="423"/>
      <c r="H54" s="423"/>
      <c r="I54" s="423"/>
      <c r="J54" s="423"/>
      <c r="K54" s="423"/>
      <c r="L54" s="423"/>
      <c r="M54" s="423"/>
      <c r="N54" s="423"/>
      <c r="O54" s="423"/>
      <c r="P54" s="423"/>
      <c r="Q54" s="423"/>
      <c r="R54" s="423"/>
      <c r="S54" s="423"/>
      <c r="T54" s="423"/>
      <c r="U54" s="423"/>
      <c r="V54" s="423"/>
      <c r="W54" s="423"/>
      <c r="X54" s="213">
        <f t="shared" si="6"/>
        <v>0</v>
      </c>
      <c r="Y54" s="213">
        <f>COUNT(E54:W54)</f>
        <v>0</v>
      </c>
    </row>
    <row r="55" spans="1:26" ht="17.25" customHeight="1" thickBot="1">
      <c r="A55" s="381"/>
      <c r="B55" s="268"/>
      <c r="C55" s="384"/>
      <c r="D55" s="427" t="s">
        <v>63</v>
      </c>
      <c r="E55" s="423"/>
      <c r="F55" s="423"/>
      <c r="G55" s="423"/>
      <c r="H55" s="423"/>
      <c r="I55" s="423"/>
      <c r="J55" s="423"/>
      <c r="K55" s="423"/>
      <c r="L55" s="423"/>
      <c r="M55" s="423"/>
      <c r="N55" s="423"/>
      <c r="O55" s="423"/>
      <c r="P55" s="423"/>
      <c r="Q55" s="423"/>
      <c r="R55" s="423"/>
      <c r="S55" s="423"/>
      <c r="T55" s="423"/>
      <c r="U55" s="423"/>
      <c r="V55" s="423"/>
      <c r="W55" s="423"/>
      <c r="X55" s="213">
        <f t="shared" si="6"/>
        <v>0</v>
      </c>
      <c r="Y55" s="213">
        <f>COUNT(E55:W55)</f>
        <v>0</v>
      </c>
    </row>
    <row r="56" spans="1:26" ht="17.25" customHeight="1" thickBot="1">
      <c r="A56" s="381"/>
      <c r="B56" s="268"/>
      <c r="C56" s="384"/>
      <c r="D56" s="427" t="s">
        <v>64</v>
      </c>
      <c r="E56" s="423"/>
      <c r="F56" s="423"/>
      <c r="G56" s="423"/>
      <c r="H56" s="423"/>
      <c r="I56" s="423"/>
      <c r="J56" s="423"/>
      <c r="K56" s="423"/>
      <c r="L56" s="423"/>
      <c r="M56" s="423"/>
      <c r="N56" s="423"/>
      <c r="O56" s="423"/>
      <c r="P56" s="423"/>
      <c r="Q56" s="423"/>
      <c r="R56" s="423"/>
      <c r="S56" s="423"/>
      <c r="T56" s="423"/>
      <c r="U56" s="423"/>
      <c r="V56" s="423"/>
      <c r="W56" s="423"/>
      <c r="X56" s="213">
        <f t="shared" si="6"/>
        <v>0</v>
      </c>
      <c r="Y56" s="213">
        <f t="shared" ref="Y56:Y75" si="7">COUNT(E56:W56)</f>
        <v>0</v>
      </c>
    </row>
    <row r="57" spans="1:26" ht="17.25" customHeight="1" thickBot="1">
      <c r="A57" s="381"/>
      <c r="B57" s="268"/>
      <c r="C57" s="384"/>
      <c r="D57" s="427" t="s">
        <v>65</v>
      </c>
      <c r="E57" s="423"/>
      <c r="F57" s="423"/>
      <c r="G57" s="423"/>
      <c r="H57" s="423"/>
      <c r="I57" s="423"/>
      <c r="J57" s="423"/>
      <c r="K57" s="423"/>
      <c r="L57" s="423"/>
      <c r="M57" s="423"/>
      <c r="N57" s="423"/>
      <c r="O57" s="423"/>
      <c r="P57" s="423"/>
      <c r="Q57" s="423"/>
      <c r="R57" s="423"/>
      <c r="S57" s="423"/>
      <c r="T57" s="423"/>
      <c r="U57" s="423"/>
      <c r="V57" s="423"/>
      <c r="W57" s="423"/>
      <c r="X57" s="213">
        <f t="shared" si="6"/>
        <v>0</v>
      </c>
      <c r="Y57" s="213">
        <f t="shared" si="7"/>
        <v>0</v>
      </c>
    </row>
    <row r="58" spans="1:26" ht="17.25" customHeight="1" thickBot="1">
      <c r="A58" s="381"/>
      <c r="B58" s="268"/>
      <c r="C58" s="384"/>
      <c r="D58" s="427" t="s">
        <v>66</v>
      </c>
      <c r="E58" s="423"/>
      <c r="F58" s="423"/>
      <c r="G58" s="423"/>
      <c r="H58" s="423"/>
      <c r="I58" s="423"/>
      <c r="J58" s="423"/>
      <c r="K58" s="423"/>
      <c r="L58" s="423"/>
      <c r="M58" s="423"/>
      <c r="N58" s="423"/>
      <c r="O58" s="423"/>
      <c r="P58" s="423"/>
      <c r="Q58" s="423"/>
      <c r="R58" s="423"/>
      <c r="S58" s="423"/>
      <c r="T58" s="423"/>
      <c r="U58" s="423"/>
      <c r="V58" s="423"/>
      <c r="W58" s="423"/>
      <c r="X58" s="213">
        <f t="shared" si="6"/>
        <v>0</v>
      </c>
      <c r="Y58" s="213">
        <f t="shared" si="7"/>
        <v>0</v>
      </c>
    </row>
    <row r="59" spans="1:26" ht="17.25" customHeight="1" thickBot="1">
      <c r="A59" s="381"/>
      <c r="B59" s="268"/>
      <c r="C59" s="384"/>
      <c r="D59" s="427" t="s">
        <v>67</v>
      </c>
      <c r="E59" s="423"/>
      <c r="F59" s="423"/>
      <c r="G59" s="423"/>
      <c r="H59" s="423"/>
      <c r="I59" s="423"/>
      <c r="J59" s="423"/>
      <c r="K59" s="423"/>
      <c r="L59" s="423"/>
      <c r="M59" s="423"/>
      <c r="N59" s="423"/>
      <c r="O59" s="423"/>
      <c r="P59" s="423"/>
      <c r="Q59" s="423"/>
      <c r="R59" s="423"/>
      <c r="S59" s="423"/>
      <c r="T59" s="423"/>
      <c r="U59" s="423"/>
      <c r="V59" s="423"/>
      <c r="W59" s="423"/>
      <c r="X59" s="213">
        <f t="shared" si="6"/>
        <v>0</v>
      </c>
      <c r="Y59" s="213">
        <f t="shared" si="7"/>
        <v>0</v>
      </c>
    </row>
    <row r="60" spans="1:26" ht="17.25" customHeight="1" thickBot="1">
      <c r="A60" s="381"/>
      <c r="B60" s="268"/>
      <c r="C60" s="384"/>
      <c r="D60" s="427" t="s">
        <v>68</v>
      </c>
      <c r="E60" s="423"/>
      <c r="F60" s="423"/>
      <c r="G60" s="423"/>
      <c r="H60" s="423"/>
      <c r="I60" s="423"/>
      <c r="J60" s="423"/>
      <c r="K60" s="423"/>
      <c r="L60" s="423"/>
      <c r="M60" s="423"/>
      <c r="N60" s="423"/>
      <c r="O60" s="423"/>
      <c r="P60" s="423"/>
      <c r="Q60" s="423"/>
      <c r="R60" s="423"/>
      <c r="S60" s="423"/>
      <c r="T60" s="423"/>
      <c r="U60" s="423"/>
      <c r="V60" s="423"/>
      <c r="W60" s="423"/>
      <c r="X60" s="213">
        <f t="shared" si="6"/>
        <v>0</v>
      </c>
      <c r="Y60" s="213">
        <f t="shared" si="7"/>
        <v>0</v>
      </c>
    </row>
    <row r="61" spans="1:26" ht="17.25" customHeight="1" thickBot="1">
      <c r="A61" s="381"/>
      <c r="B61" s="268"/>
      <c r="C61" s="384"/>
      <c r="D61" s="427" t="s">
        <v>69</v>
      </c>
      <c r="E61" s="423"/>
      <c r="F61" s="423"/>
      <c r="G61" s="423"/>
      <c r="H61" s="423"/>
      <c r="I61" s="423"/>
      <c r="J61" s="423"/>
      <c r="K61" s="423"/>
      <c r="L61" s="423"/>
      <c r="M61" s="423"/>
      <c r="N61" s="423"/>
      <c r="O61" s="423"/>
      <c r="P61" s="423"/>
      <c r="Q61" s="423"/>
      <c r="R61" s="423"/>
      <c r="S61" s="423"/>
      <c r="T61" s="423"/>
      <c r="U61" s="423"/>
      <c r="V61" s="423"/>
      <c r="W61" s="423"/>
      <c r="X61" s="213">
        <f t="shared" si="6"/>
        <v>0</v>
      </c>
      <c r="Y61" s="213">
        <f t="shared" si="7"/>
        <v>0</v>
      </c>
    </row>
    <row r="62" spans="1:26" ht="17.25" customHeight="1" thickBot="1">
      <c r="A62" s="381"/>
      <c r="B62" s="268"/>
      <c r="C62" s="384"/>
      <c r="D62" s="427" t="s">
        <v>70</v>
      </c>
      <c r="E62" s="423"/>
      <c r="F62" s="423"/>
      <c r="G62" s="423"/>
      <c r="H62" s="423"/>
      <c r="I62" s="423"/>
      <c r="J62" s="423"/>
      <c r="K62" s="423"/>
      <c r="L62" s="423"/>
      <c r="M62" s="423"/>
      <c r="N62" s="423"/>
      <c r="O62" s="423"/>
      <c r="P62" s="423"/>
      <c r="Q62" s="423"/>
      <c r="R62" s="423"/>
      <c r="S62" s="423"/>
      <c r="T62" s="423"/>
      <c r="U62" s="423"/>
      <c r="V62" s="423"/>
      <c r="W62" s="423"/>
      <c r="X62" s="213">
        <f t="shared" si="6"/>
        <v>0</v>
      </c>
      <c r="Y62" s="213">
        <f t="shared" si="7"/>
        <v>0</v>
      </c>
    </row>
    <row r="63" spans="1:26" ht="17.25" customHeight="1" thickBot="1">
      <c r="A63" s="381"/>
      <c r="B63" s="268"/>
      <c r="C63" s="384"/>
      <c r="D63" s="427" t="s">
        <v>71</v>
      </c>
      <c r="E63" s="423"/>
      <c r="F63" s="423"/>
      <c r="G63" s="423"/>
      <c r="H63" s="423"/>
      <c r="I63" s="423"/>
      <c r="J63" s="423"/>
      <c r="K63" s="423"/>
      <c r="L63" s="423"/>
      <c r="M63" s="423"/>
      <c r="N63" s="423"/>
      <c r="O63" s="423"/>
      <c r="P63" s="423"/>
      <c r="Q63" s="423"/>
      <c r="R63" s="423"/>
      <c r="S63" s="423"/>
      <c r="T63" s="423"/>
      <c r="U63" s="423"/>
      <c r="V63" s="423"/>
      <c r="W63" s="423"/>
      <c r="X63" s="213">
        <f t="shared" si="6"/>
        <v>0</v>
      </c>
      <c r="Y63" s="213">
        <f t="shared" si="7"/>
        <v>0</v>
      </c>
    </row>
    <row r="64" spans="1:26" ht="17.25" customHeight="1" thickBot="1">
      <c r="A64" s="382"/>
      <c r="B64" s="269"/>
      <c r="C64" s="385"/>
      <c r="D64" s="427" t="s">
        <v>72</v>
      </c>
      <c r="E64" s="423"/>
      <c r="F64" s="423"/>
      <c r="G64" s="423"/>
      <c r="H64" s="423"/>
      <c r="I64" s="423"/>
      <c r="J64" s="423"/>
      <c r="K64" s="423"/>
      <c r="L64" s="423"/>
      <c r="M64" s="423"/>
      <c r="N64" s="423"/>
      <c r="O64" s="423"/>
      <c r="P64" s="423"/>
      <c r="Q64" s="423"/>
      <c r="R64" s="423"/>
      <c r="S64" s="423"/>
      <c r="T64" s="423"/>
      <c r="U64" s="423"/>
      <c r="V64" s="423"/>
      <c r="W64" s="423"/>
      <c r="X64" s="213">
        <f t="shared" si="6"/>
        <v>0</v>
      </c>
      <c r="Y64" s="213">
        <f t="shared" si="7"/>
        <v>0</v>
      </c>
    </row>
    <row r="65" spans="1:26" ht="17.25" customHeight="1" thickBot="1">
      <c r="A65" s="380" t="s">
        <v>73</v>
      </c>
      <c r="B65" s="267" t="s">
        <v>351</v>
      </c>
      <c r="C65" s="383"/>
      <c r="D65" s="426" t="s">
        <v>62</v>
      </c>
      <c r="E65" s="423"/>
      <c r="F65" s="423"/>
      <c r="G65" s="423"/>
      <c r="H65" s="423"/>
      <c r="I65" s="423"/>
      <c r="J65" s="423"/>
      <c r="K65" s="423"/>
      <c r="L65" s="423"/>
      <c r="M65" s="423"/>
      <c r="N65" s="423"/>
      <c r="O65" s="423"/>
      <c r="P65" s="423"/>
      <c r="Q65" s="423"/>
      <c r="R65" s="423"/>
      <c r="S65" s="423"/>
      <c r="T65" s="423"/>
      <c r="U65" s="423"/>
      <c r="V65" s="423"/>
      <c r="W65" s="423"/>
      <c r="X65" s="213">
        <f t="shared" si="6"/>
        <v>0</v>
      </c>
      <c r="Y65" s="213">
        <f t="shared" si="7"/>
        <v>0</v>
      </c>
    </row>
    <row r="66" spans="1:26" ht="17.25" customHeight="1" thickBot="1">
      <c r="A66" s="381"/>
      <c r="B66" s="268"/>
      <c r="C66" s="384"/>
      <c r="D66" s="427" t="s">
        <v>63</v>
      </c>
      <c r="E66" s="423"/>
      <c r="F66" s="423"/>
      <c r="G66" s="423"/>
      <c r="H66" s="423"/>
      <c r="I66" s="423"/>
      <c r="J66" s="423"/>
      <c r="K66" s="423"/>
      <c r="L66" s="423"/>
      <c r="M66" s="423"/>
      <c r="N66" s="423"/>
      <c r="O66" s="423"/>
      <c r="P66" s="423"/>
      <c r="Q66" s="423"/>
      <c r="R66" s="423"/>
      <c r="S66" s="423"/>
      <c r="T66" s="423"/>
      <c r="U66" s="423"/>
      <c r="V66" s="423"/>
      <c r="W66" s="423"/>
      <c r="X66" s="213">
        <f t="shared" si="6"/>
        <v>0</v>
      </c>
      <c r="Y66" s="213">
        <f t="shared" si="7"/>
        <v>0</v>
      </c>
    </row>
    <row r="67" spans="1:26" ht="17.25" customHeight="1" thickBot="1">
      <c r="A67" s="381"/>
      <c r="B67" s="268"/>
      <c r="C67" s="384"/>
      <c r="D67" s="427" t="s">
        <v>64</v>
      </c>
      <c r="E67" s="423"/>
      <c r="F67" s="423"/>
      <c r="G67" s="423"/>
      <c r="H67" s="423"/>
      <c r="I67" s="423"/>
      <c r="J67" s="423"/>
      <c r="K67" s="423"/>
      <c r="L67" s="423"/>
      <c r="M67" s="423"/>
      <c r="N67" s="423"/>
      <c r="O67" s="423"/>
      <c r="P67" s="423"/>
      <c r="Q67" s="423"/>
      <c r="R67" s="423"/>
      <c r="S67" s="423"/>
      <c r="T67" s="423"/>
      <c r="U67" s="423"/>
      <c r="V67" s="423"/>
      <c r="W67" s="423"/>
      <c r="X67" s="213">
        <f t="shared" si="6"/>
        <v>0</v>
      </c>
      <c r="Y67" s="213">
        <f t="shared" si="7"/>
        <v>0</v>
      </c>
    </row>
    <row r="68" spans="1:26" ht="17.25" customHeight="1" thickBot="1">
      <c r="A68" s="381"/>
      <c r="B68" s="268"/>
      <c r="C68" s="384"/>
      <c r="D68" s="427" t="s">
        <v>65</v>
      </c>
      <c r="E68" s="423"/>
      <c r="F68" s="423"/>
      <c r="G68" s="423"/>
      <c r="H68" s="423"/>
      <c r="I68" s="423"/>
      <c r="J68" s="423"/>
      <c r="K68" s="423"/>
      <c r="L68" s="423"/>
      <c r="M68" s="423"/>
      <c r="N68" s="423"/>
      <c r="O68" s="423"/>
      <c r="P68" s="423"/>
      <c r="Q68" s="423"/>
      <c r="R68" s="423"/>
      <c r="S68" s="423"/>
      <c r="T68" s="423"/>
      <c r="U68" s="423"/>
      <c r="V68" s="423"/>
      <c r="W68" s="423"/>
      <c r="X68" s="213">
        <f t="shared" si="6"/>
        <v>0</v>
      </c>
      <c r="Y68" s="213">
        <f t="shared" si="7"/>
        <v>0</v>
      </c>
    </row>
    <row r="69" spans="1:26" ht="17.25" customHeight="1" thickBot="1">
      <c r="A69" s="381"/>
      <c r="B69" s="268"/>
      <c r="C69" s="384"/>
      <c r="D69" s="427" t="s">
        <v>66</v>
      </c>
      <c r="E69" s="423"/>
      <c r="F69" s="423"/>
      <c r="G69" s="423"/>
      <c r="H69" s="423"/>
      <c r="I69" s="423"/>
      <c r="J69" s="423"/>
      <c r="K69" s="423"/>
      <c r="L69" s="423"/>
      <c r="M69" s="423"/>
      <c r="N69" s="423"/>
      <c r="O69" s="423"/>
      <c r="P69" s="423"/>
      <c r="Q69" s="423"/>
      <c r="R69" s="423"/>
      <c r="S69" s="423"/>
      <c r="T69" s="423"/>
      <c r="U69" s="423"/>
      <c r="V69" s="423"/>
      <c r="W69" s="423"/>
      <c r="X69" s="213">
        <f t="shared" si="6"/>
        <v>0</v>
      </c>
      <c r="Y69" s="213">
        <f t="shared" si="7"/>
        <v>0</v>
      </c>
    </row>
    <row r="70" spans="1:26" ht="17.25" customHeight="1" thickBot="1">
      <c r="A70" s="381"/>
      <c r="B70" s="268"/>
      <c r="C70" s="384"/>
      <c r="D70" s="427" t="s">
        <v>67</v>
      </c>
      <c r="E70" s="423"/>
      <c r="F70" s="423"/>
      <c r="G70" s="423"/>
      <c r="H70" s="423"/>
      <c r="I70" s="423"/>
      <c r="J70" s="423"/>
      <c r="K70" s="423"/>
      <c r="L70" s="423"/>
      <c r="M70" s="423"/>
      <c r="N70" s="423"/>
      <c r="O70" s="423"/>
      <c r="P70" s="423"/>
      <c r="Q70" s="423"/>
      <c r="R70" s="423"/>
      <c r="S70" s="423"/>
      <c r="T70" s="423"/>
      <c r="U70" s="423"/>
      <c r="V70" s="423"/>
      <c r="W70" s="423"/>
      <c r="X70" s="213">
        <f t="shared" si="6"/>
        <v>0</v>
      </c>
      <c r="Y70" s="213">
        <f t="shared" si="7"/>
        <v>0</v>
      </c>
    </row>
    <row r="71" spans="1:26" ht="17.25" customHeight="1" thickBot="1">
      <c r="A71" s="381"/>
      <c r="B71" s="268"/>
      <c r="C71" s="384"/>
      <c r="D71" s="427" t="s">
        <v>68</v>
      </c>
      <c r="E71" s="423"/>
      <c r="F71" s="423"/>
      <c r="G71" s="423"/>
      <c r="H71" s="423"/>
      <c r="I71" s="423"/>
      <c r="J71" s="423"/>
      <c r="K71" s="423"/>
      <c r="L71" s="423"/>
      <c r="M71" s="423"/>
      <c r="N71" s="423"/>
      <c r="O71" s="423"/>
      <c r="P71" s="423"/>
      <c r="Q71" s="423"/>
      <c r="R71" s="423"/>
      <c r="S71" s="423"/>
      <c r="T71" s="423"/>
      <c r="U71" s="423"/>
      <c r="V71" s="423"/>
      <c r="W71" s="423"/>
      <c r="X71" s="213">
        <f t="shared" si="6"/>
        <v>0</v>
      </c>
      <c r="Y71" s="213">
        <f t="shared" si="7"/>
        <v>0</v>
      </c>
    </row>
    <row r="72" spans="1:26" ht="17.25" customHeight="1" thickBot="1">
      <c r="A72" s="381"/>
      <c r="B72" s="268"/>
      <c r="C72" s="384"/>
      <c r="D72" s="427" t="s">
        <v>69</v>
      </c>
      <c r="E72" s="423"/>
      <c r="F72" s="423"/>
      <c r="G72" s="423"/>
      <c r="H72" s="423"/>
      <c r="I72" s="423"/>
      <c r="J72" s="423"/>
      <c r="K72" s="423"/>
      <c r="L72" s="423"/>
      <c r="M72" s="423"/>
      <c r="N72" s="423"/>
      <c r="O72" s="423"/>
      <c r="P72" s="423"/>
      <c r="Q72" s="423"/>
      <c r="R72" s="423"/>
      <c r="S72" s="423"/>
      <c r="T72" s="423"/>
      <c r="U72" s="423"/>
      <c r="V72" s="423"/>
      <c r="W72" s="423"/>
      <c r="X72" s="213">
        <f t="shared" si="6"/>
        <v>0</v>
      </c>
      <c r="Y72" s="213">
        <f t="shared" si="7"/>
        <v>0</v>
      </c>
    </row>
    <row r="73" spans="1:26" ht="17.25" customHeight="1" thickBot="1">
      <c r="A73" s="381"/>
      <c r="B73" s="268"/>
      <c r="C73" s="384"/>
      <c r="D73" s="427" t="s">
        <v>70</v>
      </c>
      <c r="E73" s="423"/>
      <c r="F73" s="423"/>
      <c r="G73" s="423"/>
      <c r="H73" s="423"/>
      <c r="I73" s="423"/>
      <c r="J73" s="423"/>
      <c r="K73" s="423"/>
      <c r="L73" s="423"/>
      <c r="M73" s="423"/>
      <c r="N73" s="423"/>
      <c r="O73" s="423"/>
      <c r="P73" s="423"/>
      <c r="Q73" s="423"/>
      <c r="R73" s="423"/>
      <c r="S73" s="423"/>
      <c r="T73" s="423"/>
      <c r="U73" s="423"/>
      <c r="V73" s="423"/>
      <c r="W73" s="423"/>
      <c r="X73" s="213">
        <f t="shared" si="6"/>
        <v>0</v>
      </c>
      <c r="Y73" s="213">
        <f t="shared" si="7"/>
        <v>0</v>
      </c>
    </row>
    <row r="74" spans="1:26" ht="17.25" customHeight="1" thickBot="1">
      <c r="A74" s="381"/>
      <c r="B74" s="268"/>
      <c r="C74" s="384"/>
      <c r="D74" s="427" t="s">
        <v>71</v>
      </c>
      <c r="E74" s="423"/>
      <c r="F74" s="423"/>
      <c r="G74" s="423"/>
      <c r="H74" s="423"/>
      <c r="I74" s="423"/>
      <c r="J74" s="423"/>
      <c r="K74" s="423"/>
      <c r="L74" s="423"/>
      <c r="M74" s="423"/>
      <c r="N74" s="423"/>
      <c r="O74" s="423"/>
      <c r="P74" s="423"/>
      <c r="Q74" s="423"/>
      <c r="R74" s="423"/>
      <c r="S74" s="423"/>
      <c r="T74" s="423"/>
      <c r="U74" s="423"/>
      <c r="V74" s="423"/>
      <c r="W74" s="423"/>
      <c r="X74" s="213">
        <f t="shared" si="6"/>
        <v>0</v>
      </c>
      <c r="Y74" s="213">
        <f t="shared" si="7"/>
        <v>0</v>
      </c>
    </row>
    <row r="75" spans="1:26" ht="17.25" customHeight="1" thickBot="1">
      <c r="A75" s="382"/>
      <c r="B75" s="269"/>
      <c r="C75" s="385"/>
      <c r="D75" s="427" t="s">
        <v>72</v>
      </c>
      <c r="E75" s="423"/>
      <c r="F75" s="423"/>
      <c r="G75" s="423"/>
      <c r="H75" s="423"/>
      <c r="I75" s="423"/>
      <c r="J75" s="423"/>
      <c r="K75" s="423"/>
      <c r="L75" s="423"/>
      <c r="M75" s="423"/>
      <c r="N75" s="423"/>
      <c r="O75" s="423"/>
      <c r="P75" s="423"/>
      <c r="Q75" s="423"/>
      <c r="R75" s="423"/>
      <c r="S75" s="423"/>
      <c r="T75" s="423"/>
      <c r="U75" s="423"/>
      <c r="V75" s="423"/>
      <c r="W75" s="423"/>
      <c r="X75" s="213">
        <f t="shared" si="6"/>
        <v>0</v>
      </c>
      <c r="Y75" s="213">
        <f t="shared" si="7"/>
        <v>0</v>
      </c>
    </row>
    <row r="76" spans="1:26" ht="30" customHeight="1" thickBot="1">
      <c r="A76" s="215">
        <v>17</v>
      </c>
      <c r="B76" s="368" t="s">
        <v>74</v>
      </c>
      <c r="C76" s="368"/>
      <c r="D76" s="63" t="s">
        <v>75</v>
      </c>
      <c r="E76" s="206"/>
      <c r="F76" s="206"/>
      <c r="G76" s="206"/>
      <c r="H76" s="206"/>
      <c r="I76" s="206"/>
      <c r="J76" s="206"/>
      <c r="K76" s="206"/>
      <c r="L76" s="206"/>
      <c r="M76" s="206"/>
      <c r="N76" s="206"/>
      <c r="O76" s="206"/>
      <c r="P76" s="206"/>
      <c r="Q76" s="206"/>
      <c r="R76" s="206"/>
      <c r="S76" s="206"/>
      <c r="T76" s="206"/>
      <c r="U76" s="206"/>
      <c r="V76" s="206"/>
      <c r="W76" s="206"/>
      <c r="X76" s="213">
        <f t="shared" si="6"/>
        <v>0</v>
      </c>
      <c r="Y76" s="213">
        <f>COUNT(E76:W76)</f>
        <v>0</v>
      </c>
    </row>
    <row r="77" spans="1:26" ht="33" customHeight="1" thickBot="1">
      <c r="A77" s="64">
        <v>18</v>
      </c>
      <c r="B77" s="369" t="s">
        <v>76</v>
      </c>
      <c r="C77" s="369"/>
      <c r="D77" s="61" t="s">
        <v>77</v>
      </c>
      <c r="E77" s="205"/>
      <c r="F77" s="205"/>
      <c r="G77" s="205"/>
      <c r="H77" s="205"/>
      <c r="I77" s="205"/>
      <c r="J77" s="205"/>
      <c r="K77" s="205"/>
      <c r="L77" s="206"/>
      <c r="M77" s="206"/>
      <c r="N77" s="206"/>
      <c r="O77" s="206"/>
      <c r="P77" s="206"/>
      <c r="Q77" s="206"/>
      <c r="R77" s="206"/>
      <c r="S77" s="206"/>
      <c r="T77" s="206"/>
      <c r="U77" s="206"/>
      <c r="V77" s="206"/>
      <c r="W77" s="206"/>
      <c r="X77" s="213">
        <f t="shared" si="6"/>
        <v>0</v>
      </c>
      <c r="Y77" s="213">
        <f>COUNT(E77:W77)</f>
        <v>0</v>
      </c>
    </row>
    <row r="78" spans="1:26" s="27" customFormat="1" ht="46.5" customHeight="1" thickBot="1">
      <c r="A78" s="65" t="s">
        <v>78</v>
      </c>
      <c r="B78" s="370" t="s">
        <v>352</v>
      </c>
      <c r="C78" s="370"/>
      <c r="D78" s="36" t="s">
        <v>79</v>
      </c>
      <c r="E78" s="205"/>
      <c r="F78" s="206"/>
      <c r="G78" s="206"/>
      <c r="H78" s="206"/>
      <c r="I78" s="206"/>
      <c r="J78" s="206"/>
      <c r="K78" s="206"/>
      <c r="L78" s="206"/>
      <c r="M78" s="206"/>
      <c r="N78" s="206"/>
      <c r="O78" s="206"/>
      <c r="P78" s="206"/>
      <c r="Q78" s="206"/>
      <c r="R78" s="206"/>
      <c r="S78" s="206"/>
      <c r="T78" s="206"/>
      <c r="U78" s="206"/>
      <c r="V78" s="206"/>
      <c r="W78" s="206"/>
      <c r="X78" s="216">
        <f t="shared" si="6"/>
        <v>0</v>
      </c>
      <c r="Y78" s="216">
        <f>COUNT(E78:W78)</f>
        <v>0</v>
      </c>
      <c r="Z78" s="36"/>
    </row>
    <row r="79" spans="1:26" s="219" customFormat="1" ht="40.5" customHeight="1" thickBot="1">
      <c r="A79" s="217" t="s">
        <v>80</v>
      </c>
      <c r="B79" s="371" t="s">
        <v>353</v>
      </c>
      <c r="C79" s="371"/>
      <c r="D79" s="218" t="s">
        <v>81</v>
      </c>
      <c r="E79" s="66">
        <f t="shared" ref="E79:W79" si="8">E44</f>
        <v>0</v>
      </c>
      <c r="F79" s="66">
        <f t="shared" si="8"/>
        <v>0</v>
      </c>
      <c r="G79" s="66">
        <f t="shared" si="8"/>
        <v>0</v>
      </c>
      <c r="H79" s="66">
        <f t="shared" si="8"/>
        <v>0</v>
      </c>
      <c r="I79" s="66">
        <f t="shared" si="8"/>
        <v>0</v>
      </c>
      <c r="J79" s="66">
        <f t="shared" si="8"/>
        <v>0</v>
      </c>
      <c r="K79" s="66">
        <f t="shared" si="8"/>
        <v>0</v>
      </c>
      <c r="L79" s="66">
        <f t="shared" si="8"/>
        <v>0</v>
      </c>
      <c r="M79" s="66">
        <f t="shared" si="8"/>
        <v>0</v>
      </c>
      <c r="N79" s="66">
        <f t="shared" si="8"/>
        <v>0</v>
      </c>
      <c r="O79" s="66">
        <f t="shared" si="8"/>
        <v>0</v>
      </c>
      <c r="P79" s="66">
        <f t="shared" si="8"/>
        <v>0</v>
      </c>
      <c r="Q79" s="66">
        <f t="shared" si="8"/>
        <v>0</v>
      </c>
      <c r="R79" s="66">
        <f t="shared" si="8"/>
        <v>0</v>
      </c>
      <c r="S79" s="66">
        <f t="shared" si="8"/>
        <v>0</v>
      </c>
      <c r="T79" s="66">
        <f t="shared" si="8"/>
        <v>0</v>
      </c>
      <c r="U79" s="66">
        <f t="shared" si="8"/>
        <v>0</v>
      </c>
      <c r="V79" s="66">
        <f t="shared" si="8"/>
        <v>0</v>
      </c>
      <c r="W79" s="66">
        <f t="shared" si="8"/>
        <v>0</v>
      </c>
      <c r="X79" s="23">
        <f>SUM(E79:W79)</f>
        <v>0</v>
      </c>
      <c r="Y79" s="23">
        <f>COUNT(E79:W79)</f>
        <v>19</v>
      </c>
      <c r="Z79" s="207" t="s">
        <v>82</v>
      </c>
    </row>
    <row r="80" spans="1:26" s="219" customFormat="1" ht="42.75" customHeight="1" thickBot="1">
      <c r="A80" s="220" t="s">
        <v>83</v>
      </c>
      <c r="B80" s="372" t="s">
        <v>354</v>
      </c>
      <c r="C80" s="373"/>
      <c r="D80" s="94" t="s">
        <v>84</v>
      </c>
      <c r="E80" s="221">
        <f>IF(SUM(E47,E48)=1,1,0)</f>
        <v>0</v>
      </c>
      <c r="F80" s="221">
        <f t="shared" ref="F80:W80" si="9">IF(SUM(F47,F48)=1,1,0)</f>
        <v>0</v>
      </c>
      <c r="G80" s="221">
        <f t="shared" si="9"/>
        <v>0</v>
      </c>
      <c r="H80" s="221">
        <f t="shared" si="9"/>
        <v>0</v>
      </c>
      <c r="I80" s="221">
        <f t="shared" si="9"/>
        <v>0</v>
      </c>
      <c r="J80" s="221">
        <f t="shared" si="9"/>
        <v>0</v>
      </c>
      <c r="K80" s="221">
        <f t="shared" si="9"/>
        <v>0</v>
      </c>
      <c r="L80" s="221">
        <f t="shared" si="9"/>
        <v>0</v>
      </c>
      <c r="M80" s="221">
        <f t="shared" si="9"/>
        <v>0</v>
      </c>
      <c r="N80" s="221">
        <f t="shared" si="9"/>
        <v>0</v>
      </c>
      <c r="O80" s="221">
        <f t="shared" si="9"/>
        <v>0</v>
      </c>
      <c r="P80" s="221">
        <f t="shared" si="9"/>
        <v>0</v>
      </c>
      <c r="Q80" s="221">
        <f t="shared" si="9"/>
        <v>0</v>
      </c>
      <c r="R80" s="221">
        <f t="shared" si="9"/>
        <v>0</v>
      </c>
      <c r="S80" s="221">
        <f t="shared" si="9"/>
        <v>0</v>
      </c>
      <c r="T80" s="221">
        <f t="shared" si="9"/>
        <v>0</v>
      </c>
      <c r="U80" s="221">
        <f t="shared" si="9"/>
        <v>0</v>
      </c>
      <c r="V80" s="221">
        <f t="shared" si="9"/>
        <v>0</v>
      </c>
      <c r="W80" s="221">
        <f t="shared" si="9"/>
        <v>0</v>
      </c>
      <c r="X80" s="23">
        <f>SUM(E80:W80)</f>
        <v>0</v>
      </c>
      <c r="Y80" s="23">
        <f>COUNTA(E80:W80)</f>
        <v>19</v>
      </c>
      <c r="Z80" s="207" t="s">
        <v>85</v>
      </c>
    </row>
    <row r="81" spans="1:26" s="69" customFormat="1" ht="52.5" customHeight="1" thickBot="1">
      <c r="A81" s="67" t="s">
        <v>86</v>
      </c>
      <c r="B81" s="374" t="s">
        <v>355</v>
      </c>
      <c r="C81" s="374"/>
      <c r="D81" s="68" t="s">
        <v>87</v>
      </c>
      <c r="E81" s="222" t="b">
        <f>IF(E51=0,IF(E52=1,IF(E54=1,IF(SUM(E55,E56,E57,E58,E59,E60,E64)=0,IF(SUM(E61,E62,E63)&gt;=0,IF(E65&gt;=0,IF(SUM(E66,E67,E68,E69,E70,E71,E75)=0,IF(SUM(E72,E73,E74)&gt;=0,IF(E76=0,1,0)))))))))</f>
        <v>0</v>
      </c>
      <c r="F81" s="222" t="b">
        <f t="shared" ref="F81:W81" si="10">IF(F51=0,IF(F52=1,IF(F54=1,IF(SUM(F55,F56,F57,F58,F59,F60,F64)=0,IF(SUM(F61,F62,F63)&gt;=0,IF(F65&gt;=0,IF(SUM(F66,F67,F68,F69,F70,F71,F75)=0,IF(SUM(F72,F73,F74)&gt;=0,IF(F76=0,1,0)))))))))</f>
        <v>0</v>
      </c>
      <c r="G81" s="222" t="b">
        <f t="shared" si="10"/>
        <v>0</v>
      </c>
      <c r="H81" s="222" t="b">
        <f t="shared" si="10"/>
        <v>0</v>
      </c>
      <c r="I81" s="222" t="b">
        <f t="shared" si="10"/>
        <v>0</v>
      </c>
      <c r="J81" s="222" t="b">
        <f t="shared" si="10"/>
        <v>0</v>
      </c>
      <c r="K81" s="222" t="b">
        <f t="shared" si="10"/>
        <v>0</v>
      </c>
      <c r="L81" s="222" t="b">
        <f t="shared" si="10"/>
        <v>0</v>
      </c>
      <c r="M81" s="222" t="b">
        <f t="shared" si="10"/>
        <v>0</v>
      </c>
      <c r="N81" s="222" t="b">
        <f t="shared" si="10"/>
        <v>0</v>
      </c>
      <c r="O81" s="222" t="b">
        <f t="shared" si="10"/>
        <v>0</v>
      </c>
      <c r="P81" s="222" t="b">
        <f t="shared" si="10"/>
        <v>0</v>
      </c>
      <c r="Q81" s="222" t="b">
        <f t="shared" si="10"/>
        <v>0</v>
      </c>
      <c r="R81" s="222" t="b">
        <f t="shared" si="10"/>
        <v>0</v>
      </c>
      <c r="S81" s="222" t="b">
        <f t="shared" si="10"/>
        <v>0</v>
      </c>
      <c r="T81" s="222" t="b">
        <f t="shared" si="10"/>
        <v>0</v>
      </c>
      <c r="U81" s="222" t="b">
        <f t="shared" si="10"/>
        <v>0</v>
      </c>
      <c r="V81" s="222" t="b">
        <f t="shared" si="10"/>
        <v>0</v>
      </c>
      <c r="W81" s="222" t="b">
        <f t="shared" si="10"/>
        <v>0</v>
      </c>
      <c r="X81" s="23">
        <f t="shared" si="6"/>
        <v>0</v>
      </c>
      <c r="Y81" s="23">
        <f>COUNTA(E81:W81)</f>
        <v>19</v>
      </c>
      <c r="Z81" s="207" t="s">
        <v>88</v>
      </c>
    </row>
    <row r="82" spans="1:26" s="69" customFormat="1" ht="51.75" customHeight="1" thickBot="1">
      <c r="A82" s="70" t="s">
        <v>89</v>
      </c>
      <c r="B82" s="366" t="s">
        <v>356</v>
      </c>
      <c r="C82" s="366"/>
      <c r="D82" s="68" t="s">
        <v>90</v>
      </c>
      <c r="E82" s="221" t="b">
        <f>IF(E80=1,IF(E81=1,1,0))</f>
        <v>0</v>
      </c>
      <c r="F82" s="221" t="b">
        <f t="shared" ref="F82:W82" si="11">IF(F80=1,IF(F81=1,1,0))</f>
        <v>0</v>
      </c>
      <c r="G82" s="221" t="b">
        <f t="shared" si="11"/>
        <v>0</v>
      </c>
      <c r="H82" s="221" t="b">
        <f t="shared" si="11"/>
        <v>0</v>
      </c>
      <c r="I82" s="221" t="b">
        <f t="shared" si="11"/>
        <v>0</v>
      </c>
      <c r="J82" s="221" t="b">
        <f t="shared" si="11"/>
        <v>0</v>
      </c>
      <c r="K82" s="221" t="b">
        <f t="shared" si="11"/>
        <v>0</v>
      </c>
      <c r="L82" s="221" t="b">
        <f t="shared" si="11"/>
        <v>0</v>
      </c>
      <c r="M82" s="221" t="b">
        <f t="shared" si="11"/>
        <v>0</v>
      </c>
      <c r="N82" s="221" t="b">
        <f t="shared" si="11"/>
        <v>0</v>
      </c>
      <c r="O82" s="221" t="b">
        <f t="shared" si="11"/>
        <v>0</v>
      </c>
      <c r="P82" s="221" t="b">
        <f t="shared" si="11"/>
        <v>0</v>
      </c>
      <c r="Q82" s="221" t="b">
        <f t="shared" si="11"/>
        <v>0</v>
      </c>
      <c r="R82" s="221" t="b">
        <f t="shared" si="11"/>
        <v>0</v>
      </c>
      <c r="S82" s="221" t="b">
        <f t="shared" si="11"/>
        <v>0</v>
      </c>
      <c r="T82" s="221" t="b">
        <f t="shared" si="11"/>
        <v>0</v>
      </c>
      <c r="U82" s="221" t="b">
        <f t="shared" si="11"/>
        <v>0</v>
      </c>
      <c r="V82" s="221" t="b">
        <f t="shared" si="11"/>
        <v>0</v>
      </c>
      <c r="W82" s="221" t="b">
        <f t="shared" si="11"/>
        <v>0</v>
      </c>
      <c r="X82" s="23">
        <f t="shared" si="6"/>
        <v>0</v>
      </c>
      <c r="Y82" s="23">
        <f>COUNTA(E82:W82)</f>
        <v>19</v>
      </c>
      <c r="Z82" s="207" t="s">
        <v>91</v>
      </c>
    </row>
    <row r="83" spans="1:26" s="69" customFormat="1" ht="57" customHeight="1" thickBot="1">
      <c r="A83" s="71" t="s">
        <v>92</v>
      </c>
      <c r="B83" s="366" t="s">
        <v>357</v>
      </c>
      <c r="C83" s="366"/>
      <c r="D83" s="72" t="s">
        <v>93</v>
      </c>
      <c r="E83" s="221" t="b">
        <f t="shared" ref="E83:W83" si="12">IF(E82=1,IF(E78=1,1,0))</f>
        <v>0</v>
      </c>
      <c r="F83" s="221" t="b">
        <f t="shared" si="12"/>
        <v>0</v>
      </c>
      <c r="G83" s="221" t="b">
        <f t="shared" si="12"/>
        <v>0</v>
      </c>
      <c r="H83" s="221" t="b">
        <f t="shared" si="12"/>
        <v>0</v>
      </c>
      <c r="I83" s="221" t="b">
        <f t="shared" si="12"/>
        <v>0</v>
      </c>
      <c r="J83" s="221" t="b">
        <f t="shared" si="12"/>
        <v>0</v>
      </c>
      <c r="K83" s="221" t="b">
        <f t="shared" si="12"/>
        <v>0</v>
      </c>
      <c r="L83" s="221" t="b">
        <f t="shared" si="12"/>
        <v>0</v>
      </c>
      <c r="M83" s="221" t="b">
        <f t="shared" si="12"/>
        <v>0</v>
      </c>
      <c r="N83" s="221" t="b">
        <f t="shared" si="12"/>
        <v>0</v>
      </c>
      <c r="O83" s="221" t="b">
        <f t="shared" si="12"/>
        <v>0</v>
      </c>
      <c r="P83" s="221" t="b">
        <f t="shared" si="12"/>
        <v>0</v>
      </c>
      <c r="Q83" s="221" t="b">
        <f t="shared" si="12"/>
        <v>0</v>
      </c>
      <c r="R83" s="221" t="b">
        <f t="shared" si="12"/>
        <v>0</v>
      </c>
      <c r="S83" s="221" t="b">
        <f t="shared" si="12"/>
        <v>0</v>
      </c>
      <c r="T83" s="221" t="b">
        <f t="shared" si="12"/>
        <v>0</v>
      </c>
      <c r="U83" s="221" t="b">
        <f t="shared" si="12"/>
        <v>0</v>
      </c>
      <c r="V83" s="221" t="b">
        <f t="shared" si="12"/>
        <v>0</v>
      </c>
      <c r="W83" s="221" t="b">
        <f t="shared" si="12"/>
        <v>0</v>
      </c>
      <c r="X83" s="23">
        <f t="shared" si="6"/>
        <v>0</v>
      </c>
      <c r="Y83" s="23">
        <f>COUNTA(E83:W83)</f>
        <v>19</v>
      </c>
      <c r="Z83" s="207" t="s">
        <v>94</v>
      </c>
    </row>
    <row r="84" spans="1:26" s="27" customFormat="1" ht="44.25" customHeight="1" thickBot="1">
      <c r="A84" s="223"/>
      <c r="B84" s="348" t="s">
        <v>95</v>
      </c>
      <c r="C84" s="349"/>
      <c r="D84" s="350"/>
      <c r="E84" s="77"/>
      <c r="F84" s="77"/>
      <c r="G84" s="77"/>
      <c r="H84" s="77"/>
      <c r="I84" s="77"/>
      <c r="J84" s="77"/>
      <c r="K84" s="77"/>
      <c r="L84" s="77"/>
      <c r="M84" s="77"/>
      <c r="N84" s="77"/>
      <c r="O84" s="77"/>
      <c r="P84" s="77"/>
      <c r="Q84" s="77"/>
      <c r="R84" s="77"/>
      <c r="S84" s="77"/>
      <c r="T84" s="77"/>
      <c r="U84" s="77"/>
      <c r="V84" s="77"/>
      <c r="W84" s="77"/>
      <c r="X84" s="73"/>
      <c r="Y84" s="73"/>
      <c r="Z84" s="26"/>
    </row>
    <row r="85" spans="1:26" ht="24" customHeight="1" thickBot="1">
      <c r="A85" s="224"/>
      <c r="B85" s="334" t="s">
        <v>7</v>
      </c>
      <c r="C85" s="334"/>
      <c r="D85" s="9" t="s">
        <v>8</v>
      </c>
      <c r="E85" s="10">
        <v>1</v>
      </c>
      <c r="F85" s="10">
        <v>2</v>
      </c>
      <c r="G85" s="10">
        <v>3</v>
      </c>
      <c r="H85" s="10">
        <v>4</v>
      </c>
      <c r="I85" s="10">
        <v>5</v>
      </c>
      <c r="J85" s="10">
        <v>6</v>
      </c>
      <c r="K85" s="10">
        <v>7</v>
      </c>
      <c r="L85" s="10">
        <v>8</v>
      </c>
      <c r="M85" s="11">
        <v>9</v>
      </c>
      <c r="N85" s="11">
        <v>10</v>
      </c>
      <c r="O85" s="11">
        <v>11</v>
      </c>
      <c r="P85" s="11">
        <v>12</v>
      </c>
      <c r="Q85" s="11">
        <v>13</v>
      </c>
      <c r="R85" s="11">
        <v>14</v>
      </c>
      <c r="S85" s="11">
        <v>15</v>
      </c>
      <c r="T85" s="11">
        <v>16</v>
      </c>
      <c r="U85" s="11">
        <v>17</v>
      </c>
      <c r="V85" s="11">
        <v>18</v>
      </c>
      <c r="W85" s="11">
        <v>19</v>
      </c>
      <c r="X85" s="12" t="s">
        <v>9</v>
      </c>
      <c r="Y85" s="13" t="s">
        <v>10</v>
      </c>
    </row>
    <row r="86" spans="1:26" ht="45" customHeight="1" thickBot="1">
      <c r="A86" s="74">
        <v>19</v>
      </c>
      <c r="B86" s="367" t="s">
        <v>96</v>
      </c>
      <c r="C86" s="367"/>
      <c r="D86" s="75" t="s">
        <v>97</v>
      </c>
      <c r="E86" s="20"/>
      <c r="F86" s="20"/>
      <c r="G86" s="20"/>
      <c r="H86" s="20"/>
      <c r="I86" s="20"/>
      <c r="J86" s="20"/>
      <c r="K86" s="20"/>
      <c r="L86" s="20"/>
      <c r="M86" s="20"/>
      <c r="N86" s="20"/>
      <c r="O86" s="20"/>
      <c r="P86" s="20"/>
      <c r="Q86" s="20"/>
      <c r="R86" s="20"/>
      <c r="S86" s="20"/>
      <c r="T86" s="20"/>
      <c r="U86" s="20"/>
      <c r="V86" s="20"/>
      <c r="W86" s="20"/>
      <c r="X86" s="46">
        <f t="shared" ref="X86:X144" si="13">SUM(E86:W86)</f>
        <v>0</v>
      </c>
      <c r="Y86" s="46">
        <f>COUNT(E86:W86)</f>
        <v>0</v>
      </c>
    </row>
    <row r="87" spans="1:26" ht="20.25" customHeight="1" thickBot="1">
      <c r="A87" s="329">
        <v>20</v>
      </c>
      <c r="B87" s="340" t="s">
        <v>98</v>
      </c>
      <c r="C87" s="340"/>
      <c r="D87" s="76" t="s">
        <v>99</v>
      </c>
      <c r="E87" s="77"/>
      <c r="F87" s="77"/>
      <c r="G87" s="77"/>
      <c r="H87" s="77"/>
      <c r="I87" s="77"/>
      <c r="J87" s="77"/>
      <c r="K87" s="77"/>
      <c r="L87" s="77"/>
      <c r="M87" s="77"/>
      <c r="N87" s="77"/>
      <c r="O87" s="77"/>
      <c r="P87" s="77"/>
      <c r="Q87" s="77"/>
      <c r="R87" s="77"/>
      <c r="S87" s="77"/>
      <c r="T87" s="77"/>
      <c r="U87" s="77"/>
      <c r="V87" s="77"/>
      <c r="W87" s="77"/>
      <c r="X87" s="73"/>
      <c r="Y87" s="73"/>
    </row>
    <row r="88" spans="1:26" ht="20.25" customHeight="1">
      <c r="A88" s="339"/>
      <c r="B88" s="341"/>
      <c r="C88" s="341"/>
      <c r="D88" s="48" t="s">
        <v>100</v>
      </c>
      <c r="E88" s="45"/>
      <c r="F88" s="45"/>
      <c r="G88" s="45"/>
      <c r="H88" s="45"/>
      <c r="I88" s="45"/>
      <c r="J88" s="45"/>
      <c r="K88" s="45"/>
      <c r="L88" s="45"/>
      <c r="M88" s="45"/>
      <c r="N88" s="45"/>
      <c r="O88" s="45"/>
      <c r="P88" s="45"/>
      <c r="Q88" s="45"/>
      <c r="R88" s="45"/>
      <c r="S88" s="45"/>
      <c r="T88" s="45"/>
      <c r="U88" s="45"/>
      <c r="V88" s="45"/>
      <c r="W88" s="45"/>
      <c r="X88" s="225">
        <f t="shared" si="13"/>
        <v>0</v>
      </c>
      <c r="Y88" s="225">
        <f>COUNT(E88:W88)</f>
        <v>0</v>
      </c>
    </row>
    <row r="89" spans="1:26" ht="29.25" customHeight="1" thickBot="1">
      <c r="A89" s="339"/>
      <c r="B89" s="341"/>
      <c r="C89" s="341"/>
      <c r="D89" s="48" t="s">
        <v>358</v>
      </c>
      <c r="E89" s="45"/>
      <c r="F89" s="45"/>
      <c r="G89" s="45"/>
      <c r="H89" s="45"/>
      <c r="I89" s="45"/>
      <c r="J89" s="45"/>
      <c r="K89" s="45"/>
      <c r="L89" s="45"/>
      <c r="M89" s="45"/>
      <c r="N89" s="45"/>
      <c r="O89" s="45"/>
      <c r="P89" s="45"/>
      <c r="Q89" s="45"/>
      <c r="R89" s="45"/>
      <c r="S89" s="45"/>
      <c r="T89" s="45"/>
      <c r="U89" s="45"/>
      <c r="V89" s="45"/>
      <c r="W89" s="45"/>
      <c r="X89" s="225">
        <f t="shared" si="13"/>
        <v>0</v>
      </c>
      <c r="Y89" s="225">
        <f>COUNT(E89:W89)</f>
        <v>0</v>
      </c>
    </row>
    <row r="90" spans="1:26" ht="20.25" customHeight="1" thickBot="1">
      <c r="A90" s="339"/>
      <c r="B90" s="341"/>
      <c r="C90" s="341"/>
      <c r="D90" s="432" t="s">
        <v>101</v>
      </c>
      <c r="E90" s="77"/>
      <c r="F90" s="77"/>
      <c r="G90" s="77"/>
      <c r="H90" s="77"/>
      <c r="I90" s="77"/>
      <c r="J90" s="77"/>
      <c r="K90" s="77"/>
      <c r="L90" s="77"/>
      <c r="M90" s="77"/>
      <c r="N90" s="77"/>
      <c r="O90" s="77"/>
      <c r="P90" s="77"/>
      <c r="Q90" s="77"/>
      <c r="R90" s="77"/>
      <c r="S90" s="77"/>
      <c r="T90" s="77"/>
      <c r="U90" s="77"/>
      <c r="V90" s="77"/>
      <c r="W90" s="77"/>
      <c r="X90" s="73"/>
      <c r="Y90" s="73"/>
    </row>
    <row r="91" spans="1:26" ht="20.25" customHeight="1">
      <c r="A91" s="339"/>
      <c r="B91" s="341"/>
      <c r="C91" s="341"/>
      <c r="D91" s="428" t="s">
        <v>102</v>
      </c>
      <c r="E91" s="429"/>
      <c r="F91" s="429"/>
      <c r="G91" s="429"/>
      <c r="H91" s="429"/>
      <c r="I91" s="429"/>
      <c r="J91" s="429"/>
      <c r="K91" s="429"/>
      <c r="L91" s="429"/>
      <c r="M91" s="429"/>
      <c r="N91" s="429"/>
      <c r="O91" s="429"/>
      <c r="P91" s="429"/>
      <c r="Q91" s="429"/>
      <c r="R91" s="429"/>
      <c r="S91" s="429"/>
      <c r="T91" s="429"/>
      <c r="U91" s="429"/>
      <c r="V91" s="429"/>
      <c r="W91" s="429"/>
      <c r="X91" s="225">
        <f t="shared" si="13"/>
        <v>0</v>
      </c>
      <c r="Y91" s="225">
        <f t="shared" ref="Y91:Y98" si="14">COUNT(E91:W91)</f>
        <v>0</v>
      </c>
    </row>
    <row r="92" spans="1:26" ht="20.25" customHeight="1">
      <c r="A92" s="339"/>
      <c r="B92" s="341"/>
      <c r="C92" s="341"/>
      <c r="D92" s="428" t="s">
        <v>103</v>
      </c>
      <c r="E92" s="429"/>
      <c r="F92" s="429"/>
      <c r="G92" s="429"/>
      <c r="H92" s="429"/>
      <c r="I92" s="429"/>
      <c r="J92" s="429"/>
      <c r="K92" s="429"/>
      <c r="L92" s="429"/>
      <c r="M92" s="429"/>
      <c r="N92" s="429"/>
      <c r="O92" s="429"/>
      <c r="P92" s="429"/>
      <c r="Q92" s="429"/>
      <c r="R92" s="429"/>
      <c r="S92" s="429"/>
      <c r="T92" s="429"/>
      <c r="U92" s="429"/>
      <c r="V92" s="429"/>
      <c r="W92" s="429"/>
      <c r="X92" s="225">
        <f t="shared" si="13"/>
        <v>0</v>
      </c>
      <c r="Y92" s="225">
        <f t="shared" si="14"/>
        <v>0</v>
      </c>
    </row>
    <row r="93" spans="1:26" ht="20.25" customHeight="1" thickBot="1">
      <c r="A93" s="331"/>
      <c r="B93" s="342"/>
      <c r="C93" s="342"/>
      <c r="D93" s="430" t="s">
        <v>104</v>
      </c>
      <c r="E93" s="431"/>
      <c r="F93" s="431"/>
      <c r="G93" s="431"/>
      <c r="H93" s="431"/>
      <c r="I93" s="431"/>
      <c r="J93" s="431"/>
      <c r="K93" s="431"/>
      <c r="L93" s="431"/>
      <c r="M93" s="431"/>
      <c r="N93" s="431"/>
      <c r="O93" s="431"/>
      <c r="P93" s="431"/>
      <c r="Q93" s="431"/>
      <c r="R93" s="431"/>
      <c r="S93" s="431"/>
      <c r="T93" s="431"/>
      <c r="U93" s="431"/>
      <c r="V93" s="431"/>
      <c r="W93" s="431"/>
      <c r="X93" s="226">
        <f t="shared" si="13"/>
        <v>0</v>
      </c>
      <c r="Y93" s="226">
        <f t="shared" si="14"/>
        <v>0</v>
      </c>
    </row>
    <row r="94" spans="1:26" ht="21" customHeight="1">
      <c r="A94" s="330">
        <v>21</v>
      </c>
      <c r="B94" s="360" t="s">
        <v>105</v>
      </c>
      <c r="C94" s="361"/>
      <c r="D94" s="433" t="s">
        <v>106</v>
      </c>
      <c r="E94" s="434"/>
      <c r="F94" s="435"/>
      <c r="G94" s="435"/>
      <c r="H94" s="434"/>
      <c r="I94" s="435"/>
      <c r="J94" s="435"/>
      <c r="K94" s="435"/>
      <c r="L94" s="435"/>
      <c r="M94" s="435"/>
      <c r="N94" s="435"/>
      <c r="O94" s="435"/>
      <c r="P94" s="434"/>
      <c r="Q94" s="435"/>
      <c r="R94" s="435"/>
      <c r="S94" s="435"/>
      <c r="T94" s="435"/>
      <c r="U94" s="435"/>
      <c r="V94" s="435"/>
      <c r="W94" s="435"/>
      <c r="X94" s="227">
        <f t="shared" si="13"/>
        <v>0</v>
      </c>
      <c r="Y94" s="227">
        <f t="shared" si="14"/>
        <v>0</v>
      </c>
    </row>
    <row r="95" spans="1:26" ht="21" customHeight="1">
      <c r="A95" s="359"/>
      <c r="B95" s="362"/>
      <c r="C95" s="363"/>
      <c r="D95" s="436" t="s">
        <v>107</v>
      </c>
      <c r="E95" s="437"/>
      <c r="F95" s="429"/>
      <c r="G95" s="429"/>
      <c r="H95" s="437"/>
      <c r="I95" s="429"/>
      <c r="J95" s="429"/>
      <c r="K95" s="429"/>
      <c r="L95" s="429"/>
      <c r="M95" s="429"/>
      <c r="N95" s="429"/>
      <c r="O95" s="429"/>
      <c r="P95" s="437"/>
      <c r="Q95" s="429"/>
      <c r="R95" s="429"/>
      <c r="S95" s="429"/>
      <c r="T95" s="429"/>
      <c r="U95" s="429"/>
      <c r="V95" s="429"/>
      <c r="W95" s="429"/>
      <c r="X95" s="225">
        <f t="shared" si="13"/>
        <v>0</v>
      </c>
      <c r="Y95" s="225">
        <f t="shared" si="14"/>
        <v>0</v>
      </c>
    </row>
    <row r="96" spans="1:26" ht="21" customHeight="1" thickBot="1">
      <c r="A96" s="332"/>
      <c r="B96" s="364"/>
      <c r="C96" s="365"/>
      <c r="D96" s="430" t="s">
        <v>108</v>
      </c>
      <c r="E96" s="438"/>
      <c r="F96" s="431"/>
      <c r="G96" s="431"/>
      <c r="H96" s="438"/>
      <c r="I96" s="431"/>
      <c r="J96" s="431"/>
      <c r="K96" s="431"/>
      <c r="L96" s="431"/>
      <c r="M96" s="431"/>
      <c r="N96" s="431"/>
      <c r="O96" s="431"/>
      <c r="P96" s="438"/>
      <c r="Q96" s="431"/>
      <c r="R96" s="431"/>
      <c r="S96" s="431"/>
      <c r="T96" s="431"/>
      <c r="U96" s="431"/>
      <c r="V96" s="431"/>
      <c r="W96" s="431"/>
      <c r="X96" s="228">
        <f t="shared" si="13"/>
        <v>0</v>
      </c>
      <c r="Y96" s="228">
        <f t="shared" si="14"/>
        <v>0</v>
      </c>
    </row>
    <row r="97" spans="1:26" ht="31.5" customHeight="1" thickBot="1">
      <c r="A97" s="330">
        <v>22</v>
      </c>
      <c r="B97" s="360" t="s">
        <v>109</v>
      </c>
      <c r="C97" s="361"/>
      <c r="D97" s="439" t="s">
        <v>110</v>
      </c>
      <c r="E97" s="440"/>
      <c r="F97" s="441"/>
      <c r="G97" s="441"/>
      <c r="H97" s="440"/>
      <c r="I97" s="441"/>
      <c r="J97" s="441"/>
      <c r="K97" s="441"/>
      <c r="L97" s="441"/>
      <c r="M97" s="441"/>
      <c r="N97" s="441"/>
      <c r="O97" s="441"/>
      <c r="P97" s="440"/>
      <c r="Q97" s="441"/>
      <c r="R97" s="441"/>
      <c r="S97" s="441"/>
      <c r="T97" s="441"/>
      <c r="U97" s="441"/>
      <c r="V97" s="441"/>
      <c r="W97" s="441"/>
      <c r="X97" s="228">
        <f t="shared" si="13"/>
        <v>0</v>
      </c>
      <c r="Y97" s="228">
        <f t="shared" si="14"/>
        <v>0</v>
      </c>
    </row>
    <row r="98" spans="1:26" ht="31.5" customHeight="1" thickBot="1">
      <c r="A98" s="332"/>
      <c r="B98" s="364"/>
      <c r="C98" s="365"/>
      <c r="D98" s="442" t="s">
        <v>111</v>
      </c>
      <c r="E98" s="440"/>
      <c r="F98" s="441"/>
      <c r="G98" s="441"/>
      <c r="H98" s="440"/>
      <c r="I98" s="441"/>
      <c r="J98" s="441"/>
      <c r="K98" s="441"/>
      <c r="L98" s="441"/>
      <c r="M98" s="441"/>
      <c r="N98" s="441"/>
      <c r="O98" s="441"/>
      <c r="P98" s="440"/>
      <c r="Q98" s="441"/>
      <c r="R98" s="441"/>
      <c r="S98" s="441"/>
      <c r="T98" s="441"/>
      <c r="U98" s="441"/>
      <c r="V98" s="441"/>
      <c r="W98" s="441"/>
      <c r="X98" s="228">
        <f t="shared" si="13"/>
        <v>0</v>
      </c>
      <c r="Y98" s="228">
        <f t="shared" si="14"/>
        <v>0</v>
      </c>
    </row>
    <row r="99" spans="1:26" ht="23.25" customHeight="1" thickBot="1">
      <c r="A99" s="273" t="s">
        <v>112</v>
      </c>
      <c r="B99" s="329" t="s">
        <v>359</v>
      </c>
      <c r="C99" s="330"/>
      <c r="D99" s="443" t="s">
        <v>360</v>
      </c>
      <c r="E99" s="444"/>
      <c r="F99" s="444"/>
      <c r="G99" s="444"/>
      <c r="H99" s="444"/>
      <c r="I99" s="444"/>
      <c r="J99" s="444"/>
      <c r="K99" s="444"/>
      <c r="L99" s="444"/>
      <c r="M99" s="444"/>
      <c r="N99" s="444"/>
      <c r="O99" s="444"/>
      <c r="P99" s="444"/>
      <c r="Q99" s="444"/>
      <c r="R99" s="444"/>
      <c r="S99" s="444"/>
      <c r="T99" s="444"/>
      <c r="U99" s="444"/>
      <c r="V99" s="444"/>
      <c r="W99" s="444"/>
      <c r="X99" s="213">
        <f>SUM(E99:W99)</f>
        <v>0</v>
      </c>
      <c r="Y99" s="213">
        <f>COUNT(E99:W99)</f>
        <v>0</v>
      </c>
      <c r="Z99" s="207"/>
    </row>
    <row r="100" spans="1:26" ht="23.25" customHeight="1" thickBot="1">
      <c r="A100" s="274"/>
      <c r="B100" s="331"/>
      <c r="C100" s="332"/>
      <c r="D100" s="442" t="s">
        <v>111</v>
      </c>
      <c r="E100" s="444"/>
      <c r="F100" s="444"/>
      <c r="G100" s="444"/>
      <c r="H100" s="444"/>
      <c r="I100" s="444"/>
      <c r="J100" s="444"/>
      <c r="K100" s="444"/>
      <c r="L100" s="444"/>
      <c r="M100" s="444"/>
      <c r="N100" s="444"/>
      <c r="O100" s="444"/>
      <c r="P100" s="444"/>
      <c r="Q100" s="444"/>
      <c r="R100" s="444"/>
      <c r="S100" s="444"/>
      <c r="T100" s="444"/>
      <c r="U100" s="444"/>
      <c r="V100" s="444"/>
      <c r="W100" s="444"/>
      <c r="X100" s="213">
        <f>SUM(E100:W100)</f>
        <v>0</v>
      </c>
      <c r="Y100" s="213">
        <f>COUNT(E100:W100)</f>
        <v>0</v>
      </c>
      <c r="Z100" s="207"/>
    </row>
    <row r="101" spans="1:26" ht="23.25" customHeight="1" thickBot="1">
      <c r="A101" s="273" t="s">
        <v>113</v>
      </c>
      <c r="B101" s="329" t="s">
        <v>361</v>
      </c>
      <c r="C101" s="330"/>
      <c r="D101" s="443" t="s">
        <v>362</v>
      </c>
      <c r="E101" s="444"/>
      <c r="F101" s="444"/>
      <c r="G101" s="444"/>
      <c r="H101" s="444"/>
      <c r="I101" s="444"/>
      <c r="J101" s="444"/>
      <c r="K101" s="444"/>
      <c r="L101" s="444"/>
      <c r="M101" s="444"/>
      <c r="N101" s="444"/>
      <c r="O101" s="444"/>
      <c r="P101" s="444"/>
      <c r="Q101" s="444"/>
      <c r="R101" s="444"/>
      <c r="S101" s="444"/>
      <c r="T101" s="444"/>
      <c r="U101" s="444"/>
      <c r="V101" s="444"/>
      <c r="W101" s="444"/>
      <c r="X101" s="213">
        <f>SUM(E101:W101)</f>
        <v>0</v>
      </c>
      <c r="Y101" s="213">
        <f>COUNT(E101:W101)</f>
        <v>0</v>
      </c>
      <c r="Z101" s="207"/>
    </row>
    <row r="102" spans="1:26" ht="23.25" customHeight="1" thickBot="1">
      <c r="A102" s="274"/>
      <c r="B102" s="331"/>
      <c r="C102" s="332"/>
      <c r="D102" s="442" t="s">
        <v>111</v>
      </c>
      <c r="E102" s="444"/>
      <c r="F102" s="444"/>
      <c r="G102" s="444"/>
      <c r="H102" s="444"/>
      <c r="I102" s="444"/>
      <c r="J102" s="444"/>
      <c r="K102" s="444"/>
      <c r="L102" s="444"/>
      <c r="M102" s="444"/>
      <c r="N102" s="444"/>
      <c r="O102" s="444"/>
      <c r="P102" s="444"/>
      <c r="Q102" s="444"/>
      <c r="R102" s="444"/>
      <c r="S102" s="444"/>
      <c r="T102" s="444"/>
      <c r="U102" s="444"/>
      <c r="V102" s="444"/>
      <c r="W102" s="444"/>
      <c r="X102" s="213">
        <f>SUM(E102:W102)</f>
        <v>0</v>
      </c>
      <c r="Y102" s="213">
        <f>COUNT(E102:W102)</f>
        <v>0</v>
      </c>
      <c r="Z102" s="207"/>
    </row>
    <row r="103" spans="1:26" ht="23.25" customHeight="1" thickBot="1">
      <c r="A103" s="84"/>
      <c r="B103" s="229" t="s">
        <v>114</v>
      </c>
      <c r="C103" s="230"/>
      <c r="D103" s="85"/>
      <c r="E103" s="10">
        <v>1</v>
      </c>
      <c r="F103" s="10">
        <v>2</v>
      </c>
      <c r="G103" s="10">
        <v>3</v>
      </c>
      <c r="H103" s="10">
        <v>4</v>
      </c>
      <c r="I103" s="10">
        <v>5</v>
      </c>
      <c r="J103" s="10">
        <v>6</v>
      </c>
      <c r="K103" s="10">
        <v>7</v>
      </c>
      <c r="L103" s="10">
        <v>8</v>
      </c>
      <c r="M103" s="11">
        <v>9</v>
      </c>
      <c r="N103" s="11">
        <v>10</v>
      </c>
      <c r="O103" s="11">
        <v>11</v>
      </c>
      <c r="P103" s="11">
        <v>12</v>
      </c>
      <c r="Q103" s="11">
        <v>13</v>
      </c>
      <c r="R103" s="11">
        <v>14</v>
      </c>
      <c r="S103" s="11">
        <v>15</v>
      </c>
      <c r="T103" s="11">
        <v>16</v>
      </c>
      <c r="U103" s="11">
        <v>17</v>
      </c>
      <c r="V103" s="11">
        <v>18</v>
      </c>
      <c r="W103" s="11">
        <v>19</v>
      </c>
      <c r="X103" s="12" t="s">
        <v>9</v>
      </c>
      <c r="Y103" s="13" t="s">
        <v>10</v>
      </c>
      <c r="Z103" s="207"/>
    </row>
    <row r="104" spans="1:26" ht="30" customHeight="1" thickBot="1">
      <c r="A104" s="273" t="s">
        <v>115</v>
      </c>
      <c r="B104" s="329" t="s">
        <v>116</v>
      </c>
      <c r="C104" s="330"/>
      <c r="D104" s="443" t="s">
        <v>117</v>
      </c>
      <c r="E104" s="444"/>
      <c r="F104" s="444"/>
      <c r="G104" s="444"/>
      <c r="H104" s="444"/>
      <c r="I104" s="444"/>
      <c r="J104" s="444"/>
      <c r="K104" s="444"/>
      <c r="L104" s="444"/>
      <c r="M104" s="444"/>
      <c r="N104" s="444"/>
      <c r="O104" s="444"/>
      <c r="P104" s="444"/>
      <c r="Q104" s="444"/>
      <c r="R104" s="444"/>
      <c r="S104" s="444"/>
      <c r="T104" s="444"/>
      <c r="U104" s="444"/>
      <c r="V104" s="444"/>
      <c r="W104" s="444"/>
      <c r="X104" s="213">
        <f t="shared" si="13"/>
        <v>0</v>
      </c>
      <c r="Y104" s="213">
        <f t="shared" ref="Y104:Y133" si="15">COUNT(E104:W104)</f>
        <v>0</v>
      </c>
      <c r="Z104" s="358" t="s">
        <v>118</v>
      </c>
    </row>
    <row r="105" spans="1:26" ht="30" customHeight="1" thickBot="1">
      <c r="A105" s="274"/>
      <c r="B105" s="331"/>
      <c r="C105" s="332"/>
      <c r="D105" s="442" t="s">
        <v>111</v>
      </c>
      <c r="E105" s="444"/>
      <c r="F105" s="444"/>
      <c r="G105" s="444"/>
      <c r="H105" s="444"/>
      <c r="I105" s="444"/>
      <c r="J105" s="444"/>
      <c r="K105" s="444"/>
      <c r="L105" s="444"/>
      <c r="M105" s="444"/>
      <c r="N105" s="444"/>
      <c r="O105" s="444"/>
      <c r="P105" s="444"/>
      <c r="Q105" s="444"/>
      <c r="R105" s="444"/>
      <c r="S105" s="444"/>
      <c r="T105" s="444"/>
      <c r="U105" s="444"/>
      <c r="V105" s="444"/>
      <c r="W105" s="444"/>
      <c r="X105" s="213">
        <f t="shared" si="13"/>
        <v>0</v>
      </c>
      <c r="Y105" s="213">
        <f t="shared" si="15"/>
        <v>0</v>
      </c>
      <c r="Z105" s="358"/>
    </row>
    <row r="106" spans="1:26" ht="30" customHeight="1" thickBot="1">
      <c r="A106" s="273">
        <v>24</v>
      </c>
      <c r="B106" s="329" t="s">
        <v>119</v>
      </c>
      <c r="C106" s="330"/>
      <c r="D106" s="443" t="s">
        <v>120</v>
      </c>
      <c r="E106" s="444"/>
      <c r="F106" s="444"/>
      <c r="G106" s="444"/>
      <c r="H106" s="444"/>
      <c r="I106" s="444"/>
      <c r="J106" s="444"/>
      <c r="K106" s="444"/>
      <c r="L106" s="444"/>
      <c r="M106" s="444"/>
      <c r="N106" s="444"/>
      <c r="O106" s="444"/>
      <c r="P106" s="444"/>
      <c r="Q106" s="444"/>
      <c r="R106" s="444"/>
      <c r="S106" s="444"/>
      <c r="T106" s="444"/>
      <c r="U106" s="444"/>
      <c r="V106" s="444"/>
      <c r="W106" s="444"/>
      <c r="X106" s="213">
        <f t="shared" si="13"/>
        <v>0</v>
      </c>
      <c r="Y106" s="213">
        <f t="shared" si="15"/>
        <v>0</v>
      </c>
      <c r="Z106" s="358" t="s">
        <v>121</v>
      </c>
    </row>
    <row r="107" spans="1:26" ht="30" customHeight="1" thickBot="1">
      <c r="A107" s="274"/>
      <c r="B107" s="331"/>
      <c r="C107" s="332"/>
      <c r="D107" s="442" t="s">
        <v>111</v>
      </c>
      <c r="E107" s="444"/>
      <c r="F107" s="444"/>
      <c r="G107" s="444"/>
      <c r="H107" s="444"/>
      <c r="I107" s="444"/>
      <c r="J107" s="444"/>
      <c r="K107" s="444"/>
      <c r="L107" s="444"/>
      <c r="M107" s="444"/>
      <c r="N107" s="444"/>
      <c r="O107" s="444"/>
      <c r="P107" s="444"/>
      <c r="Q107" s="444"/>
      <c r="R107" s="444"/>
      <c r="S107" s="444"/>
      <c r="T107" s="444"/>
      <c r="U107" s="444"/>
      <c r="V107" s="444"/>
      <c r="W107" s="444"/>
      <c r="X107" s="213">
        <f t="shared" si="13"/>
        <v>0</v>
      </c>
      <c r="Y107" s="213">
        <f t="shared" si="15"/>
        <v>0</v>
      </c>
      <c r="Z107" s="358"/>
    </row>
    <row r="108" spans="1:26" ht="30" customHeight="1" thickBot="1">
      <c r="A108" s="273">
        <v>25</v>
      </c>
      <c r="B108" s="329" t="s">
        <v>363</v>
      </c>
      <c r="C108" s="330"/>
      <c r="D108" s="443" t="s">
        <v>122</v>
      </c>
      <c r="E108" s="444"/>
      <c r="F108" s="444"/>
      <c r="G108" s="444"/>
      <c r="H108" s="444"/>
      <c r="I108" s="444"/>
      <c r="J108" s="444"/>
      <c r="K108" s="444"/>
      <c r="L108" s="444"/>
      <c r="M108" s="444"/>
      <c r="N108" s="444"/>
      <c r="O108" s="444"/>
      <c r="P108" s="444"/>
      <c r="Q108" s="444"/>
      <c r="R108" s="444"/>
      <c r="S108" s="444"/>
      <c r="T108" s="444"/>
      <c r="U108" s="444"/>
      <c r="V108" s="444"/>
      <c r="W108" s="444"/>
      <c r="X108" s="213">
        <f t="shared" si="13"/>
        <v>0</v>
      </c>
      <c r="Y108" s="213">
        <f t="shared" si="15"/>
        <v>0</v>
      </c>
      <c r="Z108" s="358" t="s">
        <v>123</v>
      </c>
    </row>
    <row r="109" spans="1:26" ht="30" customHeight="1" thickBot="1">
      <c r="A109" s="274"/>
      <c r="B109" s="331"/>
      <c r="C109" s="332"/>
      <c r="D109" s="442" t="s">
        <v>111</v>
      </c>
      <c r="E109" s="444"/>
      <c r="F109" s="444"/>
      <c r="G109" s="444"/>
      <c r="H109" s="444"/>
      <c r="I109" s="444"/>
      <c r="J109" s="444"/>
      <c r="K109" s="444"/>
      <c r="L109" s="444"/>
      <c r="M109" s="444"/>
      <c r="N109" s="444"/>
      <c r="O109" s="444"/>
      <c r="P109" s="444"/>
      <c r="Q109" s="444"/>
      <c r="R109" s="444"/>
      <c r="S109" s="444"/>
      <c r="T109" s="444"/>
      <c r="U109" s="444"/>
      <c r="V109" s="444"/>
      <c r="W109" s="444"/>
      <c r="X109" s="213">
        <f t="shared" si="13"/>
        <v>0</v>
      </c>
      <c r="Y109" s="213">
        <f t="shared" si="15"/>
        <v>0</v>
      </c>
      <c r="Z109" s="358"/>
    </row>
    <row r="110" spans="1:26" ht="39" customHeight="1" thickBot="1">
      <c r="A110" s="273" t="s">
        <v>124</v>
      </c>
      <c r="B110" s="329" t="s">
        <v>364</v>
      </c>
      <c r="C110" s="330"/>
      <c r="D110" s="443" t="s">
        <v>365</v>
      </c>
      <c r="E110" s="444"/>
      <c r="F110" s="444"/>
      <c r="G110" s="444"/>
      <c r="H110" s="444"/>
      <c r="I110" s="444"/>
      <c r="J110" s="444"/>
      <c r="K110" s="444"/>
      <c r="L110" s="444"/>
      <c r="M110" s="444"/>
      <c r="N110" s="444"/>
      <c r="O110" s="444"/>
      <c r="P110" s="444"/>
      <c r="Q110" s="444"/>
      <c r="R110" s="444"/>
      <c r="S110" s="444"/>
      <c r="T110" s="444"/>
      <c r="U110" s="444"/>
      <c r="V110" s="444"/>
      <c r="W110" s="444"/>
      <c r="X110" s="213">
        <f t="shared" si="13"/>
        <v>0</v>
      </c>
      <c r="Y110" s="213">
        <f t="shared" si="15"/>
        <v>0</v>
      </c>
      <c r="Z110" s="358" t="s">
        <v>123</v>
      </c>
    </row>
    <row r="111" spans="1:26" ht="30" customHeight="1" thickBot="1">
      <c r="A111" s="274"/>
      <c r="B111" s="331"/>
      <c r="C111" s="332"/>
      <c r="D111" s="442" t="s">
        <v>111</v>
      </c>
      <c r="E111" s="444"/>
      <c r="F111" s="444"/>
      <c r="G111" s="444"/>
      <c r="H111" s="444"/>
      <c r="I111" s="444"/>
      <c r="J111" s="444"/>
      <c r="K111" s="444"/>
      <c r="L111" s="444"/>
      <c r="M111" s="444"/>
      <c r="N111" s="444"/>
      <c r="O111" s="444"/>
      <c r="P111" s="444"/>
      <c r="Q111" s="444"/>
      <c r="R111" s="444"/>
      <c r="S111" s="444"/>
      <c r="T111" s="444"/>
      <c r="U111" s="444"/>
      <c r="V111" s="444"/>
      <c r="W111" s="444"/>
      <c r="X111" s="213">
        <f t="shared" si="13"/>
        <v>0</v>
      </c>
      <c r="Y111" s="213">
        <f t="shared" si="15"/>
        <v>0</v>
      </c>
      <c r="Z111" s="358"/>
    </row>
    <row r="112" spans="1:26" ht="29.25" customHeight="1">
      <c r="A112" s="329">
        <v>26</v>
      </c>
      <c r="B112" s="355" t="s">
        <v>366</v>
      </c>
      <c r="C112" s="355"/>
      <c r="D112" s="86" t="s">
        <v>125</v>
      </c>
      <c r="E112" s="81"/>
      <c r="F112" s="81"/>
      <c r="G112" s="81"/>
      <c r="H112" s="81"/>
      <c r="I112" s="81"/>
      <c r="J112" s="81"/>
      <c r="K112" s="81"/>
      <c r="L112" s="81"/>
      <c r="M112" s="81"/>
      <c r="N112" s="81"/>
      <c r="O112" s="81"/>
      <c r="P112" s="81"/>
      <c r="Q112" s="81"/>
      <c r="R112" s="81"/>
      <c r="S112" s="81"/>
      <c r="T112" s="81"/>
      <c r="U112" s="81"/>
      <c r="V112" s="81"/>
      <c r="W112" s="81"/>
      <c r="X112" s="227">
        <f t="shared" si="13"/>
        <v>0</v>
      </c>
      <c r="Y112" s="227">
        <f t="shared" si="15"/>
        <v>0</v>
      </c>
    </row>
    <row r="113" spans="1:26" ht="32.25" customHeight="1">
      <c r="A113" s="339"/>
      <c r="B113" s="356"/>
      <c r="C113" s="356"/>
      <c r="D113" s="87" t="s">
        <v>126</v>
      </c>
      <c r="E113" s="79"/>
      <c r="F113" s="79"/>
      <c r="G113" s="79"/>
      <c r="H113" s="79"/>
      <c r="I113" s="79"/>
      <c r="J113" s="79"/>
      <c r="K113" s="79"/>
      <c r="L113" s="79"/>
      <c r="M113" s="79"/>
      <c r="N113" s="79"/>
      <c r="O113" s="79"/>
      <c r="P113" s="79"/>
      <c r="Q113" s="79"/>
      <c r="R113" s="79"/>
      <c r="S113" s="79"/>
      <c r="T113" s="79"/>
      <c r="U113" s="79"/>
      <c r="V113" s="79"/>
      <c r="W113" s="79"/>
      <c r="X113" s="225">
        <f t="shared" si="13"/>
        <v>0</v>
      </c>
      <c r="Y113" s="225">
        <f t="shared" si="15"/>
        <v>0</v>
      </c>
    </row>
    <row r="114" spans="1:26" ht="24" customHeight="1">
      <c r="A114" s="339"/>
      <c r="B114" s="356"/>
      <c r="C114" s="356"/>
      <c r="D114" s="87" t="s">
        <v>127</v>
      </c>
      <c r="E114" s="79"/>
      <c r="F114" s="79"/>
      <c r="G114" s="79"/>
      <c r="H114" s="79"/>
      <c r="I114" s="79"/>
      <c r="J114" s="79"/>
      <c r="K114" s="79"/>
      <c r="L114" s="79"/>
      <c r="M114" s="79"/>
      <c r="N114" s="79"/>
      <c r="O114" s="79"/>
      <c r="P114" s="79"/>
      <c r="Q114" s="79"/>
      <c r="R114" s="79"/>
      <c r="S114" s="79"/>
      <c r="T114" s="79"/>
      <c r="U114" s="79"/>
      <c r="V114" s="79"/>
      <c r="W114" s="79"/>
      <c r="X114" s="225">
        <f t="shared" si="13"/>
        <v>0</v>
      </c>
      <c r="Y114" s="225">
        <f t="shared" si="15"/>
        <v>0</v>
      </c>
    </row>
    <row r="115" spans="1:26" ht="19.5" customHeight="1" thickBot="1">
      <c r="A115" s="331"/>
      <c r="B115" s="357"/>
      <c r="C115" s="357"/>
      <c r="D115" s="88" t="s">
        <v>128</v>
      </c>
      <c r="E115" s="80"/>
      <c r="F115" s="80"/>
      <c r="G115" s="80"/>
      <c r="H115" s="80"/>
      <c r="I115" s="80"/>
      <c r="J115" s="80"/>
      <c r="K115" s="80"/>
      <c r="L115" s="80"/>
      <c r="M115" s="80"/>
      <c r="N115" s="80"/>
      <c r="O115" s="80"/>
      <c r="P115" s="80"/>
      <c r="Q115" s="80"/>
      <c r="R115" s="80"/>
      <c r="S115" s="80"/>
      <c r="T115" s="80"/>
      <c r="U115" s="80"/>
      <c r="V115" s="80"/>
      <c r="W115" s="80"/>
      <c r="X115" s="228">
        <f t="shared" si="13"/>
        <v>0</v>
      </c>
      <c r="Y115" s="228">
        <f t="shared" si="15"/>
        <v>0</v>
      </c>
    </row>
    <row r="116" spans="1:26" ht="39.75" customHeight="1" thickBot="1">
      <c r="A116" s="280">
        <v>27</v>
      </c>
      <c r="B116" s="282" t="s">
        <v>129</v>
      </c>
      <c r="C116" s="283"/>
      <c r="D116" s="61" t="s">
        <v>130</v>
      </c>
      <c r="E116" s="83"/>
      <c r="F116" s="83"/>
      <c r="G116" s="83"/>
      <c r="H116" s="83"/>
      <c r="I116" s="83"/>
      <c r="J116" s="83"/>
      <c r="K116" s="83"/>
      <c r="L116" s="83"/>
      <c r="M116" s="83"/>
      <c r="N116" s="83"/>
      <c r="O116" s="83"/>
      <c r="P116" s="83"/>
      <c r="Q116" s="83"/>
      <c r="R116" s="83"/>
      <c r="S116" s="83"/>
      <c r="T116" s="83"/>
      <c r="U116" s="83"/>
      <c r="V116" s="83"/>
      <c r="W116" s="83"/>
      <c r="X116" s="213">
        <f t="shared" si="13"/>
        <v>0</v>
      </c>
      <c r="Y116" s="213">
        <f t="shared" si="15"/>
        <v>0</v>
      </c>
    </row>
    <row r="117" spans="1:26" ht="42" customHeight="1" thickBot="1">
      <c r="A117" s="281"/>
      <c r="B117" s="284"/>
      <c r="C117" s="285"/>
      <c r="D117" s="61" t="s">
        <v>131</v>
      </c>
      <c r="E117" s="83"/>
      <c r="F117" s="83"/>
      <c r="G117" s="83"/>
      <c r="H117" s="83"/>
      <c r="I117" s="83"/>
      <c r="J117" s="83"/>
      <c r="K117" s="83"/>
      <c r="L117" s="83"/>
      <c r="M117" s="83"/>
      <c r="N117" s="83"/>
      <c r="O117" s="83"/>
      <c r="P117" s="83"/>
      <c r="Q117" s="83"/>
      <c r="R117" s="83"/>
      <c r="S117" s="83"/>
      <c r="T117" s="83"/>
      <c r="U117" s="83"/>
      <c r="V117" s="83"/>
      <c r="W117" s="83"/>
      <c r="X117" s="213">
        <f>SUM(E117:W117)</f>
        <v>0</v>
      </c>
      <c r="Y117" s="213">
        <f>COUNT(E117:W117)</f>
        <v>0</v>
      </c>
    </row>
    <row r="118" spans="1:26" s="27" customFormat="1" ht="44.25" customHeight="1" thickBot="1">
      <c r="A118" s="231"/>
      <c r="B118" s="348" t="s">
        <v>132</v>
      </c>
      <c r="C118" s="349"/>
      <c r="D118" s="350"/>
      <c r="E118" s="10">
        <v>1</v>
      </c>
      <c r="F118" s="10">
        <v>2</v>
      </c>
      <c r="G118" s="10">
        <v>3</v>
      </c>
      <c r="H118" s="10">
        <v>4</v>
      </c>
      <c r="I118" s="10">
        <v>5</v>
      </c>
      <c r="J118" s="10">
        <v>6</v>
      </c>
      <c r="K118" s="10">
        <v>7</v>
      </c>
      <c r="L118" s="10">
        <v>8</v>
      </c>
      <c r="M118" s="11">
        <v>9</v>
      </c>
      <c r="N118" s="11">
        <v>10</v>
      </c>
      <c r="O118" s="11">
        <v>11</v>
      </c>
      <c r="P118" s="11">
        <v>12</v>
      </c>
      <c r="Q118" s="11">
        <v>13</v>
      </c>
      <c r="R118" s="11">
        <v>14</v>
      </c>
      <c r="S118" s="11">
        <v>15</v>
      </c>
      <c r="T118" s="11">
        <v>16</v>
      </c>
      <c r="U118" s="11">
        <v>17</v>
      </c>
      <c r="V118" s="11">
        <v>18</v>
      </c>
      <c r="W118" s="11">
        <v>19</v>
      </c>
      <c r="X118" s="12" t="s">
        <v>9</v>
      </c>
      <c r="Y118" s="13" t="s">
        <v>10</v>
      </c>
      <c r="Z118" s="26"/>
    </row>
    <row r="119" spans="1:26" ht="20.25" customHeight="1" thickBot="1">
      <c r="A119" s="307">
        <v>28</v>
      </c>
      <c r="B119" s="270" t="s">
        <v>367</v>
      </c>
      <c r="C119" s="270"/>
      <c r="D119" s="58" t="s">
        <v>133</v>
      </c>
      <c r="E119" s="83"/>
      <c r="F119" s="83"/>
      <c r="G119" s="83"/>
      <c r="H119" s="83"/>
      <c r="I119" s="83"/>
      <c r="J119" s="83"/>
      <c r="K119" s="83"/>
      <c r="L119" s="83"/>
      <c r="M119" s="83"/>
      <c r="N119" s="83"/>
      <c r="O119" s="83"/>
      <c r="P119" s="83"/>
      <c r="Q119" s="83"/>
      <c r="R119" s="83"/>
      <c r="S119" s="83"/>
      <c r="T119" s="83"/>
      <c r="U119" s="83"/>
      <c r="V119" s="83"/>
      <c r="W119" s="83"/>
      <c r="X119" s="213">
        <f>SUM(E119:W119)</f>
        <v>0</v>
      </c>
      <c r="Y119" s="213">
        <f>COUNT(E119:W119)</f>
        <v>0</v>
      </c>
    </row>
    <row r="120" spans="1:26" ht="20.25" customHeight="1" thickBot="1">
      <c r="A120" s="316"/>
      <c r="B120" s="271"/>
      <c r="C120" s="271"/>
      <c r="D120" s="89" t="s">
        <v>134</v>
      </c>
      <c r="E120" s="83"/>
      <c r="F120" s="83"/>
      <c r="G120" s="83"/>
      <c r="H120" s="83"/>
      <c r="I120" s="83"/>
      <c r="J120" s="83"/>
      <c r="K120" s="83"/>
      <c r="L120" s="83"/>
      <c r="M120" s="83"/>
      <c r="N120" s="83"/>
      <c r="O120" s="83"/>
      <c r="P120" s="83"/>
      <c r="Q120" s="83"/>
      <c r="R120" s="83"/>
      <c r="S120" s="83"/>
      <c r="T120" s="83"/>
      <c r="U120" s="83"/>
      <c r="V120" s="83"/>
      <c r="W120" s="83"/>
      <c r="X120" s="213">
        <f>SUM(E120:W120)</f>
        <v>0</v>
      </c>
      <c r="Y120" s="213">
        <f>COUNT(E120:W120)</f>
        <v>0</v>
      </c>
    </row>
    <row r="121" spans="1:26" ht="20.25" customHeight="1" thickBot="1">
      <c r="A121" s="316"/>
      <c r="B121" s="271"/>
      <c r="C121" s="271"/>
      <c r="D121" s="89" t="s">
        <v>135</v>
      </c>
      <c r="E121" s="83"/>
      <c r="F121" s="83"/>
      <c r="G121" s="83"/>
      <c r="H121" s="83"/>
      <c r="I121" s="83"/>
      <c r="J121" s="83"/>
      <c r="K121" s="83"/>
      <c r="L121" s="83"/>
      <c r="M121" s="83"/>
      <c r="N121" s="83"/>
      <c r="O121" s="83"/>
      <c r="P121" s="83"/>
      <c r="Q121" s="83"/>
      <c r="R121" s="83"/>
      <c r="S121" s="83"/>
      <c r="T121" s="83"/>
      <c r="U121" s="83"/>
      <c r="V121" s="83"/>
      <c r="W121" s="83"/>
      <c r="X121" s="213">
        <f>SUM(E121:W121)</f>
        <v>0</v>
      </c>
      <c r="Y121" s="213">
        <f>COUNT(E121:W121)</f>
        <v>0</v>
      </c>
    </row>
    <row r="122" spans="1:26" ht="20.25" customHeight="1" thickBot="1">
      <c r="A122" s="316"/>
      <c r="B122" s="271"/>
      <c r="C122" s="271"/>
      <c r="D122" s="89" t="s">
        <v>136</v>
      </c>
      <c r="E122" s="83"/>
      <c r="F122" s="83"/>
      <c r="G122" s="83"/>
      <c r="H122" s="83"/>
      <c r="I122" s="83"/>
      <c r="J122" s="83"/>
      <c r="K122" s="83"/>
      <c r="L122" s="83"/>
      <c r="M122" s="83"/>
      <c r="N122" s="83"/>
      <c r="O122" s="83"/>
      <c r="P122" s="83"/>
      <c r="Q122" s="83"/>
      <c r="R122" s="83"/>
      <c r="S122" s="83"/>
      <c r="T122" s="83"/>
      <c r="U122" s="83"/>
      <c r="V122" s="83"/>
      <c r="W122" s="83"/>
      <c r="X122" s="213">
        <f>SUM(E122:W122)</f>
        <v>0</v>
      </c>
      <c r="Y122" s="213">
        <f>COUNT(E122:W122)</f>
        <v>0</v>
      </c>
    </row>
    <row r="123" spans="1:26" ht="20.25" customHeight="1" thickBot="1">
      <c r="A123" s="309"/>
      <c r="B123" s="265"/>
      <c r="C123" s="265"/>
      <c r="D123" s="89" t="s">
        <v>137</v>
      </c>
      <c r="E123" s="83"/>
      <c r="F123" s="83"/>
      <c r="G123" s="83"/>
      <c r="H123" s="83"/>
      <c r="I123" s="83"/>
      <c r="J123" s="83"/>
      <c r="K123" s="83"/>
      <c r="L123" s="83"/>
      <c r="M123" s="83"/>
      <c r="N123" s="83"/>
      <c r="O123" s="83"/>
      <c r="P123" s="83"/>
      <c r="Q123" s="83"/>
      <c r="R123" s="83"/>
      <c r="S123" s="83"/>
      <c r="T123" s="83"/>
      <c r="U123" s="83"/>
      <c r="V123" s="83"/>
      <c r="W123" s="83"/>
      <c r="X123" s="213">
        <f>SUM(E123:W123)</f>
        <v>0</v>
      </c>
      <c r="Y123" s="213">
        <f>COUNT(E123:W123)</f>
        <v>0</v>
      </c>
    </row>
    <row r="124" spans="1:26" ht="46.5" customHeight="1" thickBot="1">
      <c r="A124" s="90" t="s">
        <v>138</v>
      </c>
      <c r="B124" s="347" t="s">
        <v>368</v>
      </c>
      <c r="C124" s="347"/>
      <c r="D124" s="61" t="s">
        <v>139</v>
      </c>
      <c r="E124" s="83"/>
      <c r="F124" s="83"/>
      <c r="G124" s="83"/>
      <c r="H124" s="83"/>
      <c r="I124" s="83"/>
      <c r="J124" s="83"/>
      <c r="K124" s="83"/>
      <c r="L124" s="83"/>
      <c r="M124" s="83"/>
      <c r="N124" s="83"/>
      <c r="O124" s="83"/>
      <c r="P124" s="83"/>
      <c r="Q124" s="83"/>
      <c r="R124" s="83"/>
      <c r="S124" s="83"/>
      <c r="T124" s="83"/>
      <c r="U124" s="83"/>
      <c r="V124" s="83"/>
      <c r="W124" s="83"/>
      <c r="X124" s="213">
        <f t="shared" si="13"/>
        <v>0</v>
      </c>
      <c r="Y124" s="213">
        <f t="shared" si="15"/>
        <v>0</v>
      </c>
    </row>
    <row r="125" spans="1:26" ht="43.5" customHeight="1" thickBot="1">
      <c r="A125" s="90" t="s">
        <v>140</v>
      </c>
      <c r="B125" s="347" t="s">
        <v>141</v>
      </c>
      <c r="C125" s="347"/>
      <c r="D125" s="61" t="s">
        <v>142</v>
      </c>
      <c r="E125" s="83"/>
      <c r="F125" s="83"/>
      <c r="G125" s="83"/>
      <c r="H125" s="83"/>
      <c r="I125" s="83"/>
      <c r="J125" s="83"/>
      <c r="K125" s="83"/>
      <c r="L125" s="83"/>
      <c r="M125" s="83"/>
      <c r="N125" s="83"/>
      <c r="O125" s="83"/>
      <c r="P125" s="83"/>
      <c r="Q125" s="83"/>
      <c r="R125" s="83"/>
      <c r="S125" s="83"/>
      <c r="T125" s="83"/>
      <c r="U125" s="83"/>
      <c r="V125" s="83"/>
      <c r="W125" s="83"/>
      <c r="X125" s="213">
        <f t="shared" si="13"/>
        <v>0</v>
      </c>
      <c r="Y125" s="213">
        <f t="shared" si="15"/>
        <v>0</v>
      </c>
    </row>
    <row r="126" spans="1:26" ht="60" customHeight="1" thickBot="1">
      <c r="A126" s="90" t="s">
        <v>143</v>
      </c>
      <c r="B126" s="347" t="s">
        <v>144</v>
      </c>
      <c r="C126" s="347"/>
      <c r="D126" s="61" t="s">
        <v>145</v>
      </c>
      <c r="E126" s="83"/>
      <c r="F126" s="83"/>
      <c r="G126" s="83"/>
      <c r="H126" s="83"/>
      <c r="I126" s="83"/>
      <c r="J126" s="83"/>
      <c r="K126" s="83"/>
      <c r="L126" s="83"/>
      <c r="M126" s="83"/>
      <c r="N126" s="83"/>
      <c r="O126" s="83"/>
      <c r="P126" s="83"/>
      <c r="Q126" s="83"/>
      <c r="R126" s="83"/>
      <c r="S126" s="83"/>
      <c r="T126" s="83"/>
      <c r="U126" s="83"/>
      <c r="V126" s="83"/>
      <c r="W126" s="83"/>
      <c r="X126" s="213">
        <f t="shared" si="13"/>
        <v>0</v>
      </c>
      <c r="Y126" s="213">
        <f t="shared" si="15"/>
        <v>0</v>
      </c>
    </row>
    <row r="127" spans="1:26" s="27" customFormat="1" ht="44.25" customHeight="1" thickBot="1">
      <c r="A127" s="223"/>
      <c r="B127" s="348" t="s">
        <v>146</v>
      </c>
      <c r="C127" s="349"/>
      <c r="D127" s="350"/>
      <c r="E127" s="10">
        <v>1</v>
      </c>
      <c r="F127" s="10">
        <v>2</v>
      </c>
      <c r="G127" s="10">
        <v>3</v>
      </c>
      <c r="H127" s="10">
        <v>4</v>
      </c>
      <c r="I127" s="10">
        <v>5</v>
      </c>
      <c r="J127" s="10">
        <v>6</v>
      </c>
      <c r="K127" s="10">
        <v>7</v>
      </c>
      <c r="L127" s="10">
        <v>8</v>
      </c>
      <c r="M127" s="11">
        <v>9</v>
      </c>
      <c r="N127" s="11">
        <v>10</v>
      </c>
      <c r="O127" s="11">
        <v>11</v>
      </c>
      <c r="P127" s="11">
        <v>12</v>
      </c>
      <c r="Q127" s="11">
        <v>13</v>
      </c>
      <c r="R127" s="11">
        <v>14</v>
      </c>
      <c r="S127" s="11">
        <v>15</v>
      </c>
      <c r="T127" s="11">
        <v>16</v>
      </c>
      <c r="U127" s="11">
        <v>17</v>
      </c>
      <c r="V127" s="11">
        <v>18</v>
      </c>
      <c r="W127" s="11">
        <v>19</v>
      </c>
      <c r="X127" s="12" t="s">
        <v>9</v>
      </c>
      <c r="Y127" s="13" t="s">
        <v>10</v>
      </c>
      <c r="Z127" s="26"/>
    </row>
    <row r="128" spans="1:26" ht="61.5" customHeight="1" thickBot="1">
      <c r="A128" s="91">
        <v>29</v>
      </c>
      <c r="B128" s="351" t="s">
        <v>369</v>
      </c>
      <c r="C128" s="351"/>
      <c r="D128" s="232" t="s">
        <v>370</v>
      </c>
      <c r="E128" s="83"/>
      <c r="F128" s="83"/>
      <c r="G128" s="83"/>
      <c r="H128" s="83"/>
      <c r="I128" s="83"/>
      <c r="J128" s="83"/>
      <c r="K128" s="83"/>
      <c r="L128" s="83"/>
      <c r="M128" s="83"/>
      <c r="N128" s="83"/>
      <c r="O128" s="83"/>
      <c r="P128" s="83"/>
      <c r="Q128" s="83"/>
      <c r="R128" s="83"/>
      <c r="S128" s="83"/>
      <c r="T128" s="83"/>
      <c r="U128" s="83"/>
      <c r="V128" s="83"/>
      <c r="W128" s="83"/>
      <c r="X128" s="213">
        <f t="shared" si="13"/>
        <v>0</v>
      </c>
      <c r="Y128" s="213">
        <f t="shared" si="15"/>
        <v>0</v>
      </c>
    </row>
    <row r="129" spans="1:26" ht="22.5" customHeight="1" thickBot="1">
      <c r="A129" s="307">
        <v>30</v>
      </c>
      <c r="B129" s="352" t="s">
        <v>147</v>
      </c>
      <c r="C129" s="352"/>
      <c r="D129" s="92" t="s">
        <v>371</v>
      </c>
      <c r="E129" s="83"/>
      <c r="F129" s="83"/>
      <c r="G129" s="83"/>
      <c r="H129" s="83"/>
      <c r="I129" s="83"/>
      <c r="J129" s="83"/>
      <c r="K129" s="83"/>
      <c r="L129" s="83"/>
      <c r="M129" s="83"/>
      <c r="N129" s="83"/>
      <c r="O129" s="83"/>
      <c r="P129" s="83"/>
      <c r="Q129" s="83"/>
      <c r="R129" s="83"/>
      <c r="S129" s="83"/>
      <c r="T129" s="83"/>
      <c r="U129" s="83"/>
      <c r="V129" s="83"/>
      <c r="W129" s="83"/>
      <c r="X129" s="213">
        <f t="shared" si="13"/>
        <v>0</v>
      </c>
      <c r="Y129" s="213">
        <f t="shared" si="15"/>
        <v>0</v>
      </c>
    </row>
    <row r="130" spans="1:26" ht="22.5" customHeight="1" thickBot="1">
      <c r="A130" s="316"/>
      <c r="B130" s="353"/>
      <c r="C130" s="353"/>
      <c r="D130" s="92" t="s">
        <v>372</v>
      </c>
      <c r="E130" s="83"/>
      <c r="F130" s="83"/>
      <c r="G130" s="83"/>
      <c r="H130" s="83"/>
      <c r="I130" s="83"/>
      <c r="J130" s="83"/>
      <c r="K130" s="83"/>
      <c r="L130" s="83"/>
      <c r="M130" s="83"/>
      <c r="N130" s="83"/>
      <c r="O130" s="83"/>
      <c r="P130" s="83"/>
      <c r="Q130" s="83"/>
      <c r="R130" s="83"/>
      <c r="S130" s="83"/>
      <c r="T130" s="83"/>
      <c r="U130" s="83"/>
      <c r="V130" s="83"/>
      <c r="W130" s="83"/>
      <c r="X130" s="213">
        <f t="shared" si="13"/>
        <v>0</v>
      </c>
      <c r="Y130" s="213">
        <f t="shared" si="15"/>
        <v>0</v>
      </c>
    </row>
    <row r="131" spans="1:26" ht="22.5" customHeight="1" thickBot="1">
      <c r="A131" s="316"/>
      <c r="B131" s="353"/>
      <c r="C131" s="353"/>
      <c r="D131" s="92" t="s">
        <v>373</v>
      </c>
      <c r="E131" s="83"/>
      <c r="F131" s="83"/>
      <c r="G131" s="83"/>
      <c r="H131" s="83"/>
      <c r="I131" s="83"/>
      <c r="J131" s="83"/>
      <c r="K131" s="83"/>
      <c r="L131" s="83"/>
      <c r="M131" s="83"/>
      <c r="N131" s="83"/>
      <c r="O131" s="83"/>
      <c r="P131" s="83"/>
      <c r="Q131" s="83"/>
      <c r="R131" s="83"/>
      <c r="S131" s="83"/>
      <c r="T131" s="83"/>
      <c r="U131" s="83"/>
      <c r="V131" s="83"/>
      <c r="W131" s="83"/>
      <c r="X131" s="213">
        <f t="shared" si="13"/>
        <v>0</v>
      </c>
      <c r="Y131" s="213">
        <f t="shared" si="15"/>
        <v>0</v>
      </c>
    </row>
    <row r="132" spans="1:26" ht="22.5" customHeight="1" thickBot="1">
      <c r="A132" s="309"/>
      <c r="B132" s="354"/>
      <c r="C132" s="354"/>
      <c r="D132" s="92" t="s">
        <v>374</v>
      </c>
      <c r="E132" s="83"/>
      <c r="F132" s="83"/>
      <c r="G132" s="83"/>
      <c r="H132" s="83"/>
      <c r="I132" s="83"/>
      <c r="J132" s="83"/>
      <c r="K132" s="83"/>
      <c r="L132" s="83"/>
      <c r="M132" s="83"/>
      <c r="N132" s="83"/>
      <c r="O132" s="83"/>
      <c r="P132" s="83"/>
      <c r="Q132" s="83"/>
      <c r="R132" s="83"/>
      <c r="S132" s="83"/>
      <c r="T132" s="83"/>
      <c r="U132" s="83"/>
      <c r="V132" s="83"/>
      <c r="W132" s="83"/>
      <c r="X132" s="213">
        <f t="shared" si="13"/>
        <v>0</v>
      </c>
      <c r="Y132" s="213">
        <f t="shared" si="15"/>
        <v>0</v>
      </c>
    </row>
    <row r="133" spans="1:26" ht="37.5" customHeight="1" thickBot="1">
      <c r="A133" s="270">
        <v>31</v>
      </c>
      <c r="B133" s="307" t="s">
        <v>148</v>
      </c>
      <c r="C133" s="308"/>
      <c r="D133" s="92" t="s">
        <v>149</v>
      </c>
      <c r="E133" s="83"/>
      <c r="F133" s="83"/>
      <c r="G133" s="83"/>
      <c r="H133" s="83"/>
      <c r="I133" s="83"/>
      <c r="J133" s="83"/>
      <c r="K133" s="83"/>
      <c r="L133" s="83"/>
      <c r="M133" s="83"/>
      <c r="N133" s="83"/>
      <c r="O133" s="83"/>
      <c r="P133" s="83"/>
      <c r="Q133" s="83"/>
      <c r="R133" s="83"/>
      <c r="S133" s="83"/>
      <c r="T133" s="83"/>
      <c r="U133" s="83"/>
      <c r="V133" s="83"/>
      <c r="W133" s="83"/>
      <c r="X133" s="213">
        <f t="shared" si="13"/>
        <v>0</v>
      </c>
      <c r="Y133" s="213">
        <f t="shared" si="15"/>
        <v>0</v>
      </c>
    </row>
    <row r="134" spans="1:26" ht="26.25" customHeight="1" thickBot="1">
      <c r="A134" s="265"/>
      <c r="B134" s="309"/>
      <c r="C134" s="310"/>
      <c r="D134" s="92" t="s">
        <v>373</v>
      </c>
      <c r="E134" s="83"/>
      <c r="F134" s="83"/>
      <c r="G134" s="83"/>
      <c r="H134" s="83"/>
      <c r="I134" s="83"/>
      <c r="J134" s="83"/>
      <c r="K134" s="83"/>
      <c r="L134" s="83"/>
      <c r="M134" s="83"/>
      <c r="N134" s="83"/>
      <c r="O134" s="83"/>
      <c r="P134" s="83"/>
      <c r="Q134" s="83"/>
      <c r="R134" s="83"/>
      <c r="S134" s="83"/>
      <c r="T134" s="83"/>
      <c r="U134" s="83"/>
      <c r="V134" s="83"/>
      <c r="W134" s="83"/>
      <c r="X134" s="213">
        <f t="shared" si="13"/>
        <v>0</v>
      </c>
      <c r="Y134" s="213">
        <f>COUNT(E134:W134)</f>
        <v>0</v>
      </c>
    </row>
    <row r="135" spans="1:26" ht="48" customHeight="1" thickBot="1">
      <c r="A135" s="270">
        <v>32</v>
      </c>
      <c r="B135" s="307" t="s">
        <v>150</v>
      </c>
      <c r="C135" s="308"/>
      <c r="D135" s="92" t="s">
        <v>151</v>
      </c>
      <c r="E135" s="83"/>
      <c r="F135" s="83"/>
      <c r="G135" s="83"/>
      <c r="H135" s="83"/>
      <c r="I135" s="83"/>
      <c r="J135" s="83"/>
      <c r="K135" s="83"/>
      <c r="L135" s="83"/>
      <c r="M135" s="83"/>
      <c r="N135" s="83"/>
      <c r="O135" s="83"/>
      <c r="P135" s="83"/>
      <c r="Q135" s="83"/>
      <c r="R135" s="83"/>
      <c r="S135" s="83"/>
      <c r="T135" s="83"/>
      <c r="U135" s="83"/>
      <c r="V135" s="83"/>
      <c r="W135" s="83"/>
      <c r="X135" s="213">
        <f t="shared" si="13"/>
        <v>0</v>
      </c>
      <c r="Y135" s="213">
        <f>COUNT(E135:W135)</f>
        <v>0</v>
      </c>
    </row>
    <row r="136" spans="1:26" ht="30" customHeight="1" thickBot="1">
      <c r="A136" s="265"/>
      <c r="B136" s="309"/>
      <c r="C136" s="310"/>
      <c r="D136" s="92" t="s">
        <v>373</v>
      </c>
      <c r="E136" s="83"/>
      <c r="F136" s="83"/>
      <c r="G136" s="83"/>
      <c r="H136" s="83"/>
      <c r="I136" s="83"/>
      <c r="J136" s="83"/>
      <c r="K136" s="83"/>
      <c r="L136" s="83"/>
      <c r="M136" s="83"/>
      <c r="N136" s="83"/>
      <c r="O136" s="83"/>
      <c r="P136" s="83"/>
      <c r="Q136" s="83"/>
      <c r="R136" s="83"/>
      <c r="S136" s="83"/>
      <c r="T136" s="83"/>
      <c r="U136" s="83"/>
      <c r="V136" s="83"/>
      <c r="W136" s="83"/>
      <c r="X136" s="213">
        <f t="shared" si="13"/>
        <v>0</v>
      </c>
      <c r="Y136" s="213">
        <f>COUNT(E136:W136)</f>
        <v>0</v>
      </c>
    </row>
    <row r="137" spans="1:26" ht="42" customHeight="1" thickBot="1">
      <c r="A137" s="93" t="s">
        <v>152</v>
      </c>
      <c r="B137" s="343" t="s">
        <v>375</v>
      </c>
      <c r="C137" s="343"/>
      <c r="D137" s="94" t="s">
        <v>153</v>
      </c>
      <c r="E137" s="95" t="b">
        <f>IF(E86=1,IF(SUM(E88,E89)&gt;=1,IF(E94=1,1,0)))</f>
        <v>0</v>
      </c>
      <c r="F137" s="95" t="b">
        <f t="shared" ref="F137:W137" si="16">IF(F86=1,IF(SUM(F88,F89)&gt;=1,IF(F94=1,1,0)))</f>
        <v>0</v>
      </c>
      <c r="G137" s="95" t="b">
        <f t="shared" si="16"/>
        <v>0</v>
      </c>
      <c r="H137" s="95" t="b">
        <f t="shared" si="16"/>
        <v>0</v>
      </c>
      <c r="I137" s="95" t="b">
        <f t="shared" si="16"/>
        <v>0</v>
      </c>
      <c r="J137" s="95" t="b">
        <f t="shared" si="16"/>
        <v>0</v>
      </c>
      <c r="K137" s="95" t="b">
        <f t="shared" si="16"/>
        <v>0</v>
      </c>
      <c r="L137" s="95" t="b">
        <f t="shared" si="16"/>
        <v>0</v>
      </c>
      <c r="M137" s="95" t="b">
        <f t="shared" si="16"/>
        <v>0</v>
      </c>
      <c r="N137" s="95" t="b">
        <f t="shared" si="16"/>
        <v>0</v>
      </c>
      <c r="O137" s="95" t="b">
        <f t="shared" si="16"/>
        <v>0</v>
      </c>
      <c r="P137" s="95" t="b">
        <f t="shared" si="16"/>
        <v>0</v>
      </c>
      <c r="Q137" s="95" t="b">
        <f t="shared" si="16"/>
        <v>0</v>
      </c>
      <c r="R137" s="95" t="b">
        <f t="shared" si="16"/>
        <v>0</v>
      </c>
      <c r="S137" s="95" t="b">
        <f t="shared" si="16"/>
        <v>0</v>
      </c>
      <c r="T137" s="95" t="b">
        <f t="shared" si="16"/>
        <v>0</v>
      </c>
      <c r="U137" s="95" t="b">
        <f t="shared" si="16"/>
        <v>0</v>
      </c>
      <c r="V137" s="95" t="b">
        <f t="shared" si="16"/>
        <v>0</v>
      </c>
      <c r="W137" s="95" t="b">
        <f t="shared" si="16"/>
        <v>0</v>
      </c>
      <c r="X137" s="23">
        <f t="shared" si="13"/>
        <v>0</v>
      </c>
      <c r="Y137" s="23">
        <f t="shared" ref="Y137:Y144" si="17">COUNTA(E137:W137)</f>
        <v>19</v>
      </c>
      <c r="Z137" s="207"/>
    </row>
    <row r="138" spans="1:26" ht="56.25" customHeight="1" thickBot="1">
      <c r="A138" s="93" t="s">
        <v>154</v>
      </c>
      <c r="B138" s="343" t="s">
        <v>376</v>
      </c>
      <c r="C138" s="343"/>
      <c r="D138" s="94" t="s">
        <v>155</v>
      </c>
      <c r="E138" s="95" t="b">
        <f>IF(E137=1,IF(E97&gt;=4,1,0))</f>
        <v>0</v>
      </c>
      <c r="F138" s="95" t="b">
        <f t="shared" ref="F138:W138" si="18">IF(F137=1,IF(F97&gt;=4,1,0))</f>
        <v>0</v>
      </c>
      <c r="G138" s="95" t="b">
        <f t="shared" si="18"/>
        <v>0</v>
      </c>
      <c r="H138" s="95" t="b">
        <f t="shared" si="18"/>
        <v>0</v>
      </c>
      <c r="I138" s="95" t="b">
        <f t="shared" si="18"/>
        <v>0</v>
      </c>
      <c r="J138" s="95" t="b">
        <f t="shared" si="18"/>
        <v>0</v>
      </c>
      <c r="K138" s="95" t="b">
        <f t="shared" si="18"/>
        <v>0</v>
      </c>
      <c r="L138" s="95" t="b">
        <f t="shared" si="18"/>
        <v>0</v>
      </c>
      <c r="M138" s="95" t="b">
        <f t="shared" si="18"/>
        <v>0</v>
      </c>
      <c r="N138" s="95" t="b">
        <f t="shared" si="18"/>
        <v>0</v>
      </c>
      <c r="O138" s="95" t="b">
        <f t="shared" si="18"/>
        <v>0</v>
      </c>
      <c r="P138" s="95" t="b">
        <f t="shared" si="18"/>
        <v>0</v>
      </c>
      <c r="Q138" s="95" t="b">
        <f t="shared" si="18"/>
        <v>0</v>
      </c>
      <c r="R138" s="95" t="b">
        <f t="shared" si="18"/>
        <v>0</v>
      </c>
      <c r="S138" s="95" t="b">
        <f t="shared" si="18"/>
        <v>0</v>
      </c>
      <c r="T138" s="95" t="b">
        <f t="shared" si="18"/>
        <v>0</v>
      </c>
      <c r="U138" s="95" t="b">
        <f t="shared" si="18"/>
        <v>0</v>
      </c>
      <c r="V138" s="95" t="b">
        <f t="shared" si="18"/>
        <v>0</v>
      </c>
      <c r="W138" s="95" t="b">
        <f t="shared" si="18"/>
        <v>0</v>
      </c>
      <c r="X138" s="23">
        <f t="shared" si="13"/>
        <v>0</v>
      </c>
      <c r="Y138" s="23">
        <f t="shared" si="17"/>
        <v>19</v>
      </c>
      <c r="Z138" s="207"/>
    </row>
    <row r="139" spans="1:26" ht="43.5" customHeight="1" thickBot="1">
      <c r="A139" s="96" t="s">
        <v>156</v>
      </c>
      <c r="B139" s="293" t="s">
        <v>377</v>
      </c>
      <c r="C139" s="293"/>
      <c r="D139" s="233" t="s">
        <v>157</v>
      </c>
      <c r="E139" s="95" t="b">
        <f>IF(SUM(E120,E121,E122,E123)&gt;=0,IF(E124&gt;=0,IF(E125&gt;=1,IF(E126&gt;=2,1,0))))</f>
        <v>0</v>
      </c>
      <c r="F139" s="95" t="b">
        <f t="shared" ref="F139:W139" si="19">IF(SUM(F120,F121,F122,F123)&gt;=0,IF(F124&gt;=0,IF(F125&gt;=1,IF(F126&gt;=2,1,0))))</f>
        <v>0</v>
      </c>
      <c r="G139" s="95" t="b">
        <f t="shared" si="19"/>
        <v>0</v>
      </c>
      <c r="H139" s="95" t="b">
        <f t="shared" si="19"/>
        <v>0</v>
      </c>
      <c r="I139" s="95" t="b">
        <f t="shared" si="19"/>
        <v>0</v>
      </c>
      <c r="J139" s="95" t="b">
        <f t="shared" si="19"/>
        <v>0</v>
      </c>
      <c r="K139" s="95" t="b">
        <f t="shared" si="19"/>
        <v>0</v>
      </c>
      <c r="L139" s="95" t="b">
        <f t="shared" si="19"/>
        <v>0</v>
      </c>
      <c r="M139" s="95" t="b">
        <f t="shared" si="19"/>
        <v>0</v>
      </c>
      <c r="N139" s="95" t="b">
        <f t="shared" si="19"/>
        <v>0</v>
      </c>
      <c r="O139" s="95" t="b">
        <f t="shared" si="19"/>
        <v>0</v>
      </c>
      <c r="P139" s="95" t="b">
        <f t="shared" si="19"/>
        <v>0</v>
      </c>
      <c r="Q139" s="95" t="b">
        <f t="shared" si="19"/>
        <v>0</v>
      </c>
      <c r="R139" s="95" t="b">
        <f t="shared" si="19"/>
        <v>0</v>
      </c>
      <c r="S139" s="95" t="b">
        <f t="shared" si="19"/>
        <v>0</v>
      </c>
      <c r="T139" s="95" t="b">
        <f t="shared" si="19"/>
        <v>0</v>
      </c>
      <c r="U139" s="95" t="b">
        <f t="shared" si="19"/>
        <v>0</v>
      </c>
      <c r="V139" s="95" t="b">
        <f t="shared" si="19"/>
        <v>0</v>
      </c>
      <c r="W139" s="95" t="b">
        <f t="shared" si="19"/>
        <v>0</v>
      </c>
      <c r="X139" s="23">
        <f t="shared" si="13"/>
        <v>0</v>
      </c>
      <c r="Y139" s="23">
        <f t="shared" si="17"/>
        <v>19</v>
      </c>
    </row>
    <row r="140" spans="1:26" ht="49.5" customHeight="1" thickBot="1">
      <c r="A140" s="96" t="s">
        <v>158</v>
      </c>
      <c r="B140" s="293" t="s">
        <v>378</v>
      </c>
      <c r="C140" s="293"/>
      <c r="D140" s="233" t="s">
        <v>159</v>
      </c>
      <c r="E140" s="95" t="b">
        <f>IF(E129=1,IF(E133&gt;=2,IF(E135=3,1,0)))</f>
        <v>0</v>
      </c>
      <c r="F140" s="95" t="b">
        <f t="shared" ref="F140:W140" si="20">IF(F129=1,IF(F133&gt;=2,IF(F135=3,1,0)))</f>
        <v>0</v>
      </c>
      <c r="G140" s="95" t="b">
        <f t="shared" si="20"/>
        <v>0</v>
      </c>
      <c r="H140" s="95" t="b">
        <f t="shared" si="20"/>
        <v>0</v>
      </c>
      <c r="I140" s="95" t="b">
        <f t="shared" si="20"/>
        <v>0</v>
      </c>
      <c r="J140" s="95" t="b">
        <f t="shared" si="20"/>
        <v>0</v>
      </c>
      <c r="K140" s="95" t="b">
        <f t="shared" si="20"/>
        <v>0</v>
      </c>
      <c r="L140" s="95" t="b">
        <f t="shared" si="20"/>
        <v>0</v>
      </c>
      <c r="M140" s="95" t="b">
        <f t="shared" si="20"/>
        <v>0</v>
      </c>
      <c r="N140" s="95" t="b">
        <f t="shared" si="20"/>
        <v>0</v>
      </c>
      <c r="O140" s="95" t="b">
        <f t="shared" si="20"/>
        <v>0</v>
      </c>
      <c r="P140" s="95" t="b">
        <f t="shared" si="20"/>
        <v>0</v>
      </c>
      <c r="Q140" s="95" t="b">
        <f t="shared" si="20"/>
        <v>0</v>
      </c>
      <c r="R140" s="95" t="b">
        <f t="shared" si="20"/>
        <v>0</v>
      </c>
      <c r="S140" s="95" t="b">
        <f t="shared" si="20"/>
        <v>0</v>
      </c>
      <c r="T140" s="95" t="b">
        <f t="shared" si="20"/>
        <v>0</v>
      </c>
      <c r="U140" s="95" t="b">
        <f t="shared" si="20"/>
        <v>0</v>
      </c>
      <c r="V140" s="95" t="b">
        <f t="shared" si="20"/>
        <v>0</v>
      </c>
      <c r="W140" s="95" t="b">
        <f t="shared" si="20"/>
        <v>0</v>
      </c>
      <c r="X140" s="23">
        <f t="shared" si="13"/>
        <v>0</v>
      </c>
      <c r="Y140" s="23">
        <f t="shared" si="17"/>
        <v>19</v>
      </c>
    </row>
    <row r="141" spans="1:26" ht="56.25" customHeight="1" thickBot="1">
      <c r="A141" s="93" t="s">
        <v>160</v>
      </c>
      <c r="B141" s="343" t="s">
        <v>379</v>
      </c>
      <c r="C141" s="343"/>
      <c r="D141" s="94" t="s">
        <v>161</v>
      </c>
      <c r="E141" s="95" t="b">
        <f>IF(E86=1,IF(SUM(E88,E89)&gt;=1,IF(E97&gt;=1,1,0)))</f>
        <v>0</v>
      </c>
      <c r="F141" s="95" t="b">
        <f t="shared" ref="F141:W141" si="21">IF(F86=1,IF(SUM(F88,F89)&gt;=1,IF(F97&gt;=1,1,0)))</f>
        <v>0</v>
      </c>
      <c r="G141" s="95" t="b">
        <f t="shared" si="21"/>
        <v>0</v>
      </c>
      <c r="H141" s="95" t="b">
        <f t="shared" si="21"/>
        <v>0</v>
      </c>
      <c r="I141" s="95" t="b">
        <f t="shared" si="21"/>
        <v>0</v>
      </c>
      <c r="J141" s="95" t="b">
        <f t="shared" si="21"/>
        <v>0</v>
      </c>
      <c r="K141" s="95" t="b">
        <f t="shared" si="21"/>
        <v>0</v>
      </c>
      <c r="L141" s="95" t="b">
        <f t="shared" si="21"/>
        <v>0</v>
      </c>
      <c r="M141" s="95" t="b">
        <f t="shared" si="21"/>
        <v>0</v>
      </c>
      <c r="N141" s="95" t="b">
        <f t="shared" si="21"/>
        <v>0</v>
      </c>
      <c r="O141" s="95" t="b">
        <f t="shared" si="21"/>
        <v>0</v>
      </c>
      <c r="P141" s="95" t="b">
        <f t="shared" si="21"/>
        <v>0</v>
      </c>
      <c r="Q141" s="95" t="b">
        <f t="shared" si="21"/>
        <v>0</v>
      </c>
      <c r="R141" s="95" t="b">
        <f t="shared" si="21"/>
        <v>0</v>
      </c>
      <c r="S141" s="95" t="b">
        <f t="shared" si="21"/>
        <v>0</v>
      </c>
      <c r="T141" s="95" t="b">
        <f t="shared" si="21"/>
        <v>0</v>
      </c>
      <c r="U141" s="95" t="b">
        <f t="shared" si="21"/>
        <v>0</v>
      </c>
      <c r="V141" s="95" t="b">
        <f t="shared" si="21"/>
        <v>0</v>
      </c>
      <c r="W141" s="95" t="b">
        <f t="shared" si="21"/>
        <v>0</v>
      </c>
      <c r="X141" s="23">
        <f t="shared" si="13"/>
        <v>0</v>
      </c>
      <c r="Y141" s="23">
        <f t="shared" si="17"/>
        <v>19</v>
      </c>
      <c r="Z141" s="207" t="s">
        <v>162</v>
      </c>
    </row>
    <row r="142" spans="1:26" ht="51.75" customHeight="1" thickBot="1">
      <c r="A142" s="93" t="s">
        <v>163</v>
      </c>
      <c r="B142" s="343" t="s">
        <v>380</v>
      </c>
      <c r="C142" s="343"/>
      <c r="D142" s="97" t="s">
        <v>164</v>
      </c>
      <c r="E142" s="98" t="b">
        <f>IF(E86=1,IF(SUM(E88,E89)&gt;=1,IF(E97&gt;=4,1,0)))</f>
        <v>0</v>
      </c>
      <c r="F142" s="98" t="b">
        <f t="shared" ref="F142:W142" si="22">IF(F86=1,IF(SUM(F88,F89)&gt;=1,IF(F97&gt;=4,1,0)))</f>
        <v>0</v>
      </c>
      <c r="G142" s="98" t="b">
        <f t="shared" si="22"/>
        <v>0</v>
      </c>
      <c r="H142" s="98" t="b">
        <f t="shared" si="22"/>
        <v>0</v>
      </c>
      <c r="I142" s="98" t="b">
        <f t="shared" si="22"/>
        <v>0</v>
      </c>
      <c r="J142" s="98" t="b">
        <f t="shared" si="22"/>
        <v>0</v>
      </c>
      <c r="K142" s="98" t="b">
        <f t="shared" si="22"/>
        <v>0</v>
      </c>
      <c r="L142" s="98" t="b">
        <f t="shared" si="22"/>
        <v>0</v>
      </c>
      <c r="M142" s="98" t="b">
        <f t="shared" si="22"/>
        <v>0</v>
      </c>
      <c r="N142" s="98" t="b">
        <f t="shared" si="22"/>
        <v>0</v>
      </c>
      <c r="O142" s="98" t="b">
        <f t="shared" si="22"/>
        <v>0</v>
      </c>
      <c r="P142" s="98" t="b">
        <f t="shared" si="22"/>
        <v>0</v>
      </c>
      <c r="Q142" s="98" t="b">
        <f t="shared" si="22"/>
        <v>0</v>
      </c>
      <c r="R142" s="98" t="b">
        <f t="shared" si="22"/>
        <v>0</v>
      </c>
      <c r="S142" s="98" t="b">
        <f t="shared" si="22"/>
        <v>0</v>
      </c>
      <c r="T142" s="98" t="b">
        <f t="shared" si="22"/>
        <v>0</v>
      </c>
      <c r="U142" s="98" t="b">
        <f t="shared" si="22"/>
        <v>0</v>
      </c>
      <c r="V142" s="98" t="b">
        <f t="shared" si="22"/>
        <v>0</v>
      </c>
      <c r="W142" s="98" t="b">
        <f t="shared" si="22"/>
        <v>0</v>
      </c>
      <c r="X142" s="23">
        <f t="shared" si="13"/>
        <v>0</v>
      </c>
      <c r="Y142" s="23">
        <f t="shared" si="17"/>
        <v>19</v>
      </c>
      <c r="Z142" s="207" t="s">
        <v>165</v>
      </c>
    </row>
    <row r="143" spans="1:26" ht="115.5" customHeight="1" thickBot="1">
      <c r="A143" s="96" t="s">
        <v>166</v>
      </c>
      <c r="B143" s="344" t="s">
        <v>381</v>
      </c>
      <c r="C143" s="344"/>
      <c r="D143" s="99" t="s">
        <v>167</v>
      </c>
      <c r="E143" s="95" t="b">
        <f>IF(E138=1,IF(E99=1,IF(E101=1,IF(E139=1,IF(E140=1,1,0)))))</f>
        <v>0</v>
      </c>
      <c r="F143" s="95" t="b">
        <f t="shared" ref="F143:W143" si="23">IF(F138=1,IF(F99=1,IF(F101=1,IF(F139=1,IF(F140=1,1,0)))))</f>
        <v>0</v>
      </c>
      <c r="G143" s="95" t="b">
        <f t="shared" si="23"/>
        <v>0</v>
      </c>
      <c r="H143" s="95" t="b">
        <f t="shared" si="23"/>
        <v>0</v>
      </c>
      <c r="I143" s="95" t="b">
        <f t="shared" si="23"/>
        <v>0</v>
      </c>
      <c r="J143" s="95" t="b">
        <f t="shared" si="23"/>
        <v>0</v>
      </c>
      <c r="K143" s="95" t="b">
        <f t="shared" si="23"/>
        <v>0</v>
      </c>
      <c r="L143" s="95" t="b">
        <f t="shared" si="23"/>
        <v>0</v>
      </c>
      <c r="M143" s="95" t="b">
        <f t="shared" si="23"/>
        <v>0</v>
      </c>
      <c r="N143" s="95" t="b">
        <f t="shared" si="23"/>
        <v>0</v>
      </c>
      <c r="O143" s="95" t="b">
        <f t="shared" si="23"/>
        <v>0</v>
      </c>
      <c r="P143" s="95" t="b">
        <f t="shared" si="23"/>
        <v>0</v>
      </c>
      <c r="Q143" s="95" t="b">
        <f t="shared" si="23"/>
        <v>0</v>
      </c>
      <c r="R143" s="95" t="b">
        <f t="shared" si="23"/>
        <v>0</v>
      </c>
      <c r="S143" s="95" t="b">
        <f t="shared" si="23"/>
        <v>0</v>
      </c>
      <c r="T143" s="95" t="b">
        <f t="shared" si="23"/>
        <v>0</v>
      </c>
      <c r="U143" s="95" t="b">
        <f t="shared" si="23"/>
        <v>0</v>
      </c>
      <c r="V143" s="95" t="b">
        <f t="shared" si="23"/>
        <v>0</v>
      </c>
      <c r="W143" s="95" t="b">
        <f t="shared" si="23"/>
        <v>0</v>
      </c>
      <c r="X143" s="113">
        <f t="shared" si="13"/>
        <v>0</v>
      </c>
      <c r="Y143" s="113">
        <f t="shared" si="17"/>
        <v>19</v>
      </c>
      <c r="Z143" s="100" t="s">
        <v>168</v>
      </c>
    </row>
    <row r="144" spans="1:26" ht="81" customHeight="1" thickBot="1">
      <c r="A144" s="96" t="s">
        <v>169</v>
      </c>
      <c r="B144" s="345" t="s">
        <v>382</v>
      </c>
      <c r="C144" s="346"/>
      <c r="D144" s="101" t="s">
        <v>170</v>
      </c>
      <c r="E144" s="95" t="b">
        <f>IF(E142=1,IF(E99=1,IF(E101=1,IF(E139=1,IF(E140=1,1,0)))))</f>
        <v>0</v>
      </c>
      <c r="F144" s="95" t="b">
        <f t="shared" ref="F144:W144" si="24">IF(F142=1,IF(F99=1,IF(F101=1,IF(F139=1,IF(F140=1,1,0)))))</f>
        <v>0</v>
      </c>
      <c r="G144" s="95" t="b">
        <f t="shared" si="24"/>
        <v>0</v>
      </c>
      <c r="H144" s="95" t="b">
        <f t="shared" si="24"/>
        <v>0</v>
      </c>
      <c r="I144" s="95" t="b">
        <f t="shared" si="24"/>
        <v>0</v>
      </c>
      <c r="J144" s="95" t="b">
        <f t="shared" si="24"/>
        <v>0</v>
      </c>
      <c r="K144" s="95" t="b">
        <f t="shared" si="24"/>
        <v>0</v>
      </c>
      <c r="L144" s="95" t="b">
        <f t="shared" si="24"/>
        <v>0</v>
      </c>
      <c r="M144" s="95" t="b">
        <f t="shared" si="24"/>
        <v>0</v>
      </c>
      <c r="N144" s="95" t="b">
        <f t="shared" si="24"/>
        <v>0</v>
      </c>
      <c r="O144" s="95" t="b">
        <f t="shared" si="24"/>
        <v>0</v>
      </c>
      <c r="P144" s="95" t="b">
        <f t="shared" si="24"/>
        <v>0</v>
      </c>
      <c r="Q144" s="95" t="b">
        <f t="shared" si="24"/>
        <v>0</v>
      </c>
      <c r="R144" s="95" t="b">
        <f t="shared" si="24"/>
        <v>0</v>
      </c>
      <c r="S144" s="95" t="b">
        <f t="shared" si="24"/>
        <v>0</v>
      </c>
      <c r="T144" s="95" t="b">
        <f t="shared" si="24"/>
        <v>0</v>
      </c>
      <c r="U144" s="95" t="b">
        <f t="shared" si="24"/>
        <v>0</v>
      </c>
      <c r="V144" s="95" t="b">
        <f t="shared" si="24"/>
        <v>0</v>
      </c>
      <c r="W144" s="95" t="b">
        <f t="shared" si="24"/>
        <v>0</v>
      </c>
      <c r="X144" s="113">
        <f t="shared" si="13"/>
        <v>0</v>
      </c>
      <c r="Y144" s="113">
        <f t="shared" si="17"/>
        <v>19</v>
      </c>
      <c r="Z144" s="102"/>
    </row>
    <row r="145" spans="1:25" s="3" customFormat="1" ht="35.25" customHeight="1" thickBot="1">
      <c r="A145" s="103"/>
      <c r="B145" s="290" t="s">
        <v>171</v>
      </c>
      <c r="C145" s="291"/>
      <c r="D145" s="292"/>
      <c r="E145" s="104"/>
      <c r="F145" s="104"/>
      <c r="G145" s="104"/>
      <c r="H145" s="104"/>
      <c r="I145" s="104"/>
      <c r="J145" s="104"/>
      <c r="K145" s="104"/>
      <c r="L145" s="104"/>
      <c r="M145" s="104"/>
      <c r="N145" s="104"/>
      <c r="O145" s="104"/>
      <c r="P145" s="104"/>
      <c r="Q145" s="104"/>
      <c r="R145" s="104"/>
      <c r="S145" s="104"/>
      <c r="T145" s="104"/>
      <c r="U145" s="104"/>
      <c r="V145" s="104"/>
      <c r="W145" s="104"/>
      <c r="X145" s="104"/>
      <c r="Y145" s="104"/>
    </row>
    <row r="146" spans="1:25" s="3" customFormat="1" ht="21" customHeight="1" thickBot="1">
      <c r="A146" s="103"/>
      <c r="B146" s="335" t="s">
        <v>7</v>
      </c>
      <c r="C146" s="335"/>
      <c r="D146" s="105" t="s">
        <v>8</v>
      </c>
      <c r="E146" s="10">
        <v>1</v>
      </c>
      <c r="F146" s="10">
        <v>2</v>
      </c>
      <c r="G146" s="10">
        <v>3</v>
      </c>
      <c r="H146" s="10">
        <v>4</v>
      </c>
      <c r="I146" s="10">
        <v>5</v>
      </c>
      <c r="J146" s="10">
        <v>6</v>
      </c>
      <c r="K146" s="10">
        <v>7</v>
      </c>
      <c r="L146" s="10">
        <v>8</v>
      </c>
      <c r="M146" s="11">
        <v>9</v>
      </c>
      <c r="N146" s="11">
        <v>10</v>
      </c>
      <c r="O146" s="11">
        <v>11</v>
      </c>
      <c r="P146" s="11">
        <v>12</v>
      </c>
      <c r="Q146" s="11">
        <v>13</v>
      </c>
      <c r="R146" s="11">
        <v>14</v>
      </c>
      <c r="S146" s="11">
        <v>15</v>
      </c>
      <c r="T146" s="11">
        <v>16</v>
      </c>
      <c r="U146" s="11">
        <v>17</v>
      </c>
      <c r="V146" s="11">
        <v>18</v>
      </c>
      <c r="W146" s="11">
        <v>19</v>
      </c>
      <c r="X146" s="12" t="s">
        <v>9</v>
      </c>
      <c r="Y146" s="13" t="s">
        <v>10</v>
      </c>
    </row>
    <row r="147" spans="1:25" s="3" customFormat="1" ht="18" customHeight="1">
      <c r="A147" s="298">
        <v>33</v>
      </c>
      <c r="B147" s="336" t="s">
        <v>383</v>
      </c>
      <c r="C147" s="336"/>
      <c r="D147" s="106" t="s">
        <v>172</v>
      </c>
      <c r="E147" s="107"/>
      <c r="F147" s="107"/>
      <c r="G147" s="107"/>
      <c r="H147" s="107"/>
      <c r="I147" s="107"/>
      <c r="J147" s="107"/>
      <c r="K147" s="107"/>
      <c r="L147" s="107"/>
      <c r="M147" s="107"/>
      <c r="N147" s="107"/>
      <c r="O147" s="107"/>
      <c r="P147" s="107"/>
      <c r="Q147" s="107"/>
      <c r="R147" s="107"/>
      <c r="S147" s="107"/>
      <c r="T147" s="107"/>
      <c r="U147" s="107"/>
      <c r="V147" s="107"/>
      <c r="W147" s="107"/>
      <c r="X147" s="107"/>
      <c r="Y147" s="107"/>
    </row>
    <row r="148" spans="1:25" s="3" customFormat="1" ht="18" customHeight="1">
      <c r="A148" s="299"/>
      <c r="B148" s="337"/>
      <c r="C148" s="337"/>
      <c r="D148" s="56" t="s">
        <v>173</v>
      </c>
      <c r="E148" s="49"/>
      <c r="F148" s="49"/>
      <c r="G148" s="49"/>
      <c r="H148" s="49"/>
      <c r="I148" s="49"/>
      <c r="J148" s="49"/>
      <c r="K148" s="49"/>
      <c r="L148" s="49"/>
      <c r="M148" s="49"/>
      <c r="N148" s="49"/>
      <c r="O148" s="49"/>
      <c r="P148" s="49"/>
      <c r="Q148" s="49"/>
      <c r="R148" s="49"/>
      <c r="S148" s="49"/>
      <c r="T148" s="49"/>
      <c r="U148" s="49"/>
      <c r="V148" s="49"/>
      <c r="W148" s="49"/>
      <c r="X148" s="225">
        <f>SUM(E148:W148)</f>
        <v>0</v>
      </c>
      <c r="Y148" s="225">
        <f>COUNT(E148:W148)</f>
        <v>0</v>
      </c>
    </row>
    <row r="149" spans="1:25" s="3" customFormat="1" ht="18" customHeight="1" thickBot="1">
      <c r="A149" s="299"/>
      <c r="B149" s="337"/>
      <c r="C149" s="337"/>
      <c r="D149" s="57" t="s">
        <v>174</v>
      </c>
      <c r="E149" s="53"/>
      <c r="F149" s="53"/>
      <c r="G149" s="53"/>
      <c r="H149" s="53"/>
      <c r="I149" s="53"/>
      <c r="J149" s="53"/>
      <c r="K149" s="53"/>
      <c r="L149" s="53"/>
      <c r="M149" s="53"/>
      <c r="N149" s="53"/>
      <c r="O149" s="53"/>
      <c r="P149" s="53"/>
      <c r="Q149" s="53"/>
      <c r="R149" s="53"/>
      <c r="S149" s="53"/>
      <c r="T149" s="53"/>
      <c r="U149" s="53"/>
      <c r="V149" s="53"/>
      <c r="W149" s="53"/>
      <c r="X149" s="228">
        <f>SUM(E149:W149)</f>
        <v>0</v>
      </c>
      <c r="Y149" s="228">
        <f>COUNT(E149:W149)</f>
        <v>0</v>
      </c>
    </row>
    <row r="150" spans="1:25" s="3" customFormat="1" ht="18" customHeight="1">
      <c r="A150" s="299"/>
      <c r="B150" s="337"/>
      <c r="C150" s="337"/>
      <c r="D150" s="106" t="s">
        <v>175</v>
      </c>
      <c r="E150" s="107"/>
      <c r="F150" s="107"/>
      <c r="G150" s="107"/>
      <c r="H150" s="107"/>
      <c r="I150" s="107"/>
      <c r="J150" s="107"/>
      <c r="K150" s="107"/>
      <c r="L150" s="107"/>
      <c r="M150" s="107"/>
      <c r="N150" s="107"/>
      <c r="O150" s="107"/>
      <c r="P150" s="107"/>
      <c r="Q150" s="107"/>
      <c r="R150" s="107"/>
      <c r="S150" s="107"/>
      <c r="T150" s="107"/>
      <c r="U150" s="107"/>
      <c r="V150" s="107"/>
      <c r="W150" s="107"/>
      <c r="X150" s="107"/>
      <c r="Y150" s="107"/>
    </row>
    <row r="151" spans="1:25" s="3" customFormat="1" ht="18" customHeight="1">
      <c r="A151" s="299"/>
      <c r="B151" s="337"/>
      <c r="C151" s="337"/>
      <c r="D151" s="56" t="s">
        <v>176</v>
      </c>
      <c r="E151" s="49"/>
      <c r="F151" s="49"/>
      <c r="G151" s="49"/>
      <c r="H151" s="49"/>
      <c r="I151" s="49"/>
      <c r="J151" s="49"/>
      <c r="K151" s="49"/>
      <c r="L151" s="49"/>
      <c r="M151" s="49"/>
      <c r="N151" s="49"/>
      <c r="O151" s="49"/>
      <c r="P151" s="49"/>
      <c r="Q151" s="49"/>
      <c r="R151" s="49"/>
      <c r="S151" s="49"/>
      <c r="T151" s="49"/>
      <c r="U151" s="49"/>
      <c r="V151" s="49"/>
      <c r="W151" s="49"/>
      <c r="X151" s="225">
        <f t="shared" ref="X151:X160" si="25">SUM(E151:W151)</f>
        <v>0</v>
      </c>
      <c r="Y151" s="225">
        <f t="shared" ref="Y151:Y160" si="26">COUNT(E151:W151)</f>
        <v>0</v>
      </c>
    </row>
    <row r="152" spans="1:25" s="3" customFormat="1" ht="18" customHeight="1">
      <c r="A152" s="299"/>
      <c r="B152" s="337"/>
      <c r="C152" s="337"/>
      <c r="D152" s="56" t="s">
        <v>177</v>
      </c>
      <c r="E152" s="49"/>
      <c r="F152" s="49"/>
      <c r="G152" s="49"/>
      <c r="H152" s="49"/>
      <c r="I152" s="49"/>
      <c r="J152" s="49"/>
      <c r="K152" s="49"/>
      <c r="L152" s="49"/>
      <c r="M152" s="49"/>
      <c r="N152" s="49"/>
      <c r="O152" s="49"/>
      <c r="P152" s="49"/>
      <c r="Q152" s="49"/>
      <c r="R152" s="49"/>
      <c r="S152" s="49"/>
      <c r="T152" s="49"/>
      <c r="U152" s="49"/>
      <c r="V152" s="49"/>
      <c r="W152" s="49"/>
      <c r="X152" s="225">
        <f t="shared" si="25"/>
        <v>0</v>
      </c>
      <c r="Y152" s="225">
        <f t="shared" si="26"/>
        <v>0</v>
      </c>
    </row>
    <row r="153" spans="1:25" s="3" customFormat="1" ht="18" customHeight="1">
      <c r="A153" s="299"/>
      <c r="B153" s="337"/>
      <c r="C153" s="337"/>
      <c r="D153" s="56" t="s">
        <v>178</v>
      </c>
      <c r="E153" s="49"/>
      <c r="F153" s="49"/>
      <c r="G153" s="49"/>
      <c r="H153" s="49"/>
      <c r="I153" s="49"/>
      <c r="J153" s="49"/>
      <c r="K153" s="49"/>
      <c r="L153" s="49"/>
      <c r="M153" s="49"/>
      <c r="N153" s="49"/>
      <c r="O153" s="49"/>
      <c r="P153" s="49"/>
      <c r="Q153" s="49"/>
      <c r="R153" s="49"/>
      <c r="S153" s="49"/>
      <c r="T153" s="49"/>
      <c r="U153" s="49"/>
      <c r="V153" s="49"/>
      <c r="W153" s="49"/>
      <c r="X153" s="225">
        <f t="shared" si="25"/>
        <v>0</v>
      </c>
      <c r="Y153" s="225">
        <f t="shared" si="26"/>
        <v>0</v>
      </c>
    </row>
    <row r="154" spans="1:25" s="3" customFormat="1" ht="18" customHeight="1" thickBot="1">
      <c r="A154" s="299"/>
      <c r="B154" s="337"/>
      <c r="C154" s="337"/>
      <c r="D154" s="57" t="s">
        <v>179</v>
      </c>
      <c r="E154" s="53"/>
      <c r="F154" s="53"/>
      <c r="G154" s="53"/>
      <c r="H154" s="53"/>
      <c r="I154" s="53"/>
      <c r="J154" s="53"/>
      <c r="K154" s="53"/>
      <c r="L154" s="53"/>
      <c r="M154" s="53"/>
      <c r="N154" s="53"/>
      <c r="O154" s="53"/>
      <c r="P154" s="53"/>
      <c r="Q154" s="53"/>
      <c r="R154" s="53"/>
      <c r="S154" s="53"/>
      <c r="T154" s="53"/>
      <c r="U154" s="53"/>
      <c r="V154" s="53"/>
      <c r="W154" s="53"/>
      <c r="X154" s="228">
        <f t="shared" si="25"/>
        <v>0</v>
      </c>
      <c r="Y154" s="228">
        <f t="shared" si="26"/>
        <v>0</v>
      </c>
    </row>
    <row r="155" spans="1:25" s="3" customFormat="1" ht="18" customHeight="1">
      <c r="A155" s="299"/>
      <c r="B155" s="337"/>
      <c r="C155" s="337"/>
      <c r="D155" s="106" t="s">
        <v>180</v>
      </c>
      <c r="E155" s="107"/>
      <c r="F155" s="107"/>
      <c r="G155" s="107"/>
      <c r="H155" s="107"/>
      <c r="I155" s="107"/>
      <c r="J155" s="107"/>
      <c r="K155" s="107"/>
      <c r="L155" s="107"/>
      <c r="M155" s="107"/>
      <c r="N155" s="107"/>
      <c r="O155" s="107"/>
      <c r="P155" s="107"/>
      <c r="Q155" s="107"/>
      <c r="R155" s="107"/>
      <c r="S155" s="107"/>
      <c r="T155" s="107"/>
      <c r="U155" s="107"/>
      <c r="V155" s="107"/>
      <c r="W155" s="107"/>
      <c r="X155" s="107"/>
      <c r="Y155" s="107"/>
    </row>
    <row r="156" spans="1:25" s="3" customFormat="1" ht="18" customHeight="1">
      <c r="A156" s="299"/>
      <c r="B156" s="337"/>
      <c r="C156" s="337"/>
      <c r="D156" s="56" t="s">
        <v>181</v>
      </c>
      <c r="E156" s="49"/>
      <c r="F156" s="49"/>
      <c r="G156" s="49"/>
      <c r="H156" s="49"/>
      <c r="I156" s="49"/>
      <c r="J156" s="49"/>
      <c r="K156" s="49"/>
      <c r="L156" s="49"/>
      <c r="M156" s="49"/>
      <c r="N156" s="49"/>
      <c r="O156" s="49"/>
      <c r="P156" s="49"/>
      <c r="Q156" s="49"/>
      <c r="R156" s="49"/>
      <c r="S156" s="49"/>
      <c r="T156" s="49"/>
      <c r="U156" s="49"/>
      <c r="V156" s="49"/>
      <c r="W156" s="49"/>
      <c r="X156" s="225">
        <f t="shared" si="25"/>
        <v>0</v>
      </c>
      <c r="Y156" s="225">
        <f t="shared" si="26"/>
        <v>0</v>
      </c>
    </row>
    <row r="157" spans="1:25" s="3" customFormat="1" ht="18" customHeight="1">
      <c r="A157" s="299"/>
      <c r="B157" s="337"/>
      <c r="C157" s="337"/>
      <c r="D157" s="56" t="s">
        <v>182</v>
      </c>
      <c r="E157" s="49"/>
      <c r="F157" s="49"/>
      <c r="G157" s="49"/>
      <c r="H157" s="49"/>
      <c r="I157" s="49"/>
      <c r="J157" s="49"/>
      <c r="K157" s="49"/>
      <c r="L157" s="49"/>
      <c r="M157" s="49"/>
      <c r="N157" s="49"/>
      <c r="O157" s="49"/>
      <c r="P157" s="49"/>
      <c r="Q157" s="49"/>
      <c r="R157" s="49"/>
      <c r="S157" s="49"/>
      <c r="T157" s="49"/>
      <c r="U157" s="49"/>
      <c r="V157" s="49"/>
      <c r="W157" s="49"/>
      <c r="X157" s="225">
        <f t="shared" si="25"/>
        <v>0</v>
      </c>
      <c r="Y157" s="225">
        <f t="shared" si="26"/>
        <v>0</v>
      </c>
    </row>
    <row r="158" spans="1:25" s="3" customFormat="1" ht="18" customHeight="1">
      <c r="A158" s="299"/>
      <c r="B158" s="337"/>
      <c r="C158" s="337"/>
      <c r="D158" s="56" t="s">
        <v>183</v>
      </c>
      <c r="E158" s="49"/>
      <c r="F158" s="49"/>
      <c r="G158" s="49"/>
      <c r="H158" s="49"/>
      <c r="I158" s="49"/>
      <c r="J158" s="49"/>
      <c r="K158" s="49"/>
      <c r="L158" s="49"/>
      <c r="M158" s="49"/>
      <c r="N158" s="49"/>
      <c r="O158" s="49"/>
      <c r="P158" s="49"/>
      <c r="Q158" s="49"/>
      <c r="R158" s="49"/>
      <c r="S158" s="49"/>
      <c r="T158" s="49"/>
      <c r="U158" s="49"/>
      <c r="V158" s="49"/>
      <c r="W158" s="49"/>
      <c r="X158" s="225">
        <f t="shared" si="25"/>
        <v>0</v>
      </c>
      <c r="Y158" s="225">
        <f t="shared" si="26"/>
        <v>0</v>
      </c>
    </row>
    <row r="159" spans="1:25" s="3" customFormat="1" ht="18" customHeight="1">
      <c r="A159" s="299"/>
      <c r="B159" s="337"/>
      <c r="C159" s="337"/>
      <c r="D159" s="56" t="s">
        <v>184</v>
      </c>
      <c r="E159" s="49"/>
      <c r="F159" s="49"/>
      <c r="G159" s="49"/>
      <c r="H159" s="49"/>
      <c r="I159" s="49"/>
      <c r="J159" s="49"/>
      <c r="K159" s="49"/>
      <c r="L159" s="49"/>
      <c r="M159" s="49"/>
      <c r="N159" s="49"/>
      <c r="O159" s="49"/>
      <c r="P159" s="49"/>
      <c r="Q159" s="49"/>
      <c r="R159" s="49"/>
      <c r="S159" s="49"/>
      <c r="T159" s="49"/>
      <c r="U159" s="49"/>
      <c r="V159" s="49"/>
      <c r="W159" s="49"/>
      <c r="X159" s="225">
        <f t="shared" si="25"/>
        <v>0</v>
      </c>
      <c r="Y159" s="225">
        <f t="shared" si="26"/>
        <v>0</v>
      </c>
    </row>
    <row r="160" spans="1:25" s="3" customFormat="1" ht="18" customHeight="1" thickBot="1">
      <c r="A160" s="258"/>
      <c r="B160" s="338"/>
      <c r="C160" s="338"/>
      <c r="D160" s="108" t="s">
        <v>185</v>
      </c>
      <c r="E160" s="53"/>
      <c r="F160" s="53"/>
      <c r="G160" s="53"/>
      <c r="H160" s="53"/>
      <c r="I160" s="53"/>
      <c r="J160" s="53"/>
      <c r="K160" s="53"/>
      <c r="L160" s="53"/>
      <c r="M160" s="53"/>
      <c r="N160" s="53"/>
      <c r="O160" s="53"/>
      <c r="P160" s="53"/>
      <c r="Q160" s="53"/>
      <c r="R160" s="53"/>
      <c r="S160" s="53"/>
      <c r="T160" s="53"/>
      <c r="U160" s="53"/>
      <c r="V160" s="53"/>
      <c r="W160" s="53"/>
      <c r="X160" s="228">
        <f t="shared" si="25"/>
        <v>0</v>
      </c>
      <c r="Y160" s="228">
        <f t="shared" si="26"/>
        <v>0</v>
      </c>
    </row>
    <row r="161" spans="1:26" ht="20.25" customHeight="1" thickBot="1">
      <c r="A161" s="329">
        <v>34</v>
      </c>
      <c r="B161" s="340" t="s">
        <v>384</v>
      </c>
      <c r="C161" s="340"/>
      <c r="D161" s="76" t="s">
        <v>99</v>
      </c>
      <c r="E161" s="77"/>
      <c r="F161" s="77"/>
      <c r="G161" s="77"/>
      <c r="H161" s="77"/>
      <c r="I161" s="77"/>
      <c r="J161" s="77"/>
      <c r="K161" s="77"/>
      <c r="L161" s="77"/>
      <c r="M161" s="77"/>
      <c r="N161" s="77"/>
      <c r="O161" s="77"/>
      <c r="P161" s="77"/>
      <c r="Q161" s="77"/>
      <c r="R161" s="77"/>
      <c r="S161" s="77"/>
      <c r="T161" s="77"/>
      <c r="U161" s="77"/>
      <c r="V161" s="77"/>
      <c r="W161" s="77"/>
      <c r="X161" s="73"/>
      <c r="Y161" s="73"/>
    </row>
    <row r="162" spans="1:26" ht="20.25" customHeight="1">
      <c r="A162" s="339"/>
      <c r="B162" s="341"/>
      <c r="C162" s="341"/>
      <c r="D162" s="48" t="s">
        <v>186</v>
      </c>
      <c r="E162" s="45"/>
      <c r="F162" s="45"/>
      <c r="G162" s="45"/>
      <c r="H162" s="45"/>
      <c r="I162" s="45"/>
      <c r="J162" s="45"/>
      <c r="K162" s="45"/>
      <c r="L162" s="45"/>
      <c r="M162" s="45"/>
      <c r="N162" s="45"/>
      <c r="O162" s="45"/>
      <c r="P162" s="45"/>
      <c r="Q162" s="45"/>
      <c r="R162" s="45"/>
      <c r="S162" s="45"/>
      <c r="T162" s="45"/>
      <c r="U162" s="45"/>
      <c r="V162" s="45"/>
      <c r="W162" s="45"/>
      <c r="X162" s="225">
        <f>SUM(E162:W162)</f>
        <v>0</v>
      </c>
      <c r="Y162" s="225">
        <f>COUNT(E162:W162)</f>
        <v>0</v>
      </c>
    </row>
    <row r="163" spans="1:26" ht="29.25" customHeight="1">
      <c r="A163" s="339"/>
      <c r="B163" s="341"/>
      <c r="C163" s="341"/>
      <c r="D163" s="48" t="s">
        <v>385</v>
      </c>
      <c r="E163" s="45"/>
      <c r="F163" s="45"/>
      <c r="G163" s="45"/>
      <c r="H163" s="45"/>
      <c r="I163" s="45"/>
      <c r="J163" s="45"/>
      <c r="K163" s="45"/>
      <c r="L163" s="45"/>
      <c r="M163" s="45"/>
      <c r="N163" s="45"/>
      <c r="O163" s="45"/>
      <c r="P163" s="45"/>
      <c r="Q163" s="45"/>
      <c r="R163" s="45"/>
      <c r="S163" s="45"/>
      <c r="T163" s="45"/>
      <c r="U163" s="45"/>
      <c r="V163" s="45"/>
      <c r="W163" s="45"/>
      <c r="X163" s="225">
        <f>SUM(E163:W163)</f>
        <v>0</v>
      </c>
      <c r="Y163" s="225">
        <f>COUNT(E163:W163)</f>
        <v>0</v>
      </c>
    </row>
    <row r="164" spans="1:26" ht="29.25" customHeight="1" thickBot="1">
      <c r="A164" s="339"/>
      <c r="B164" s="341"/>
      <c r="C164" s="341"/>
      <c r="D164" s="42" t="s">
        <v>187</v>
      </c>
      <c r="E164" s="109"/>
      <c r="F164" s="109"/>
      <c r="G164" s="109"/>
      <c r="H164" s="109"/>
      <c r="I164" s="109"/>
      <c r="J164" s="109"/>
      <c r="K164" s="109"/>
      <c r="L164" s="109"/>
      <c r="M164" s="109"/>
      <c r="N164" s="109"/>
      <c r="O164" s="109"/>
      <c r="P164" s="109"/>
      <c r="Q164" s="109"/>
      <c r="R164" s="109"/>
      <c r="S164" s="109"/>
      <c r="T164" s="109"/>
      <c r="U164" s="109"/>
      <c r="V164" s="109"/>
      <c r="W164" s="109"/>
      <c r="X164" s="225">
        <f>SUM(E164:W164)</f>
        <v>0</v>
      </c>
      <c r="Y164" s="225">
        <f>COUNT(E164:W164)</f>
        <v>0</v>
      </c>
    </row>
    <row r="165" spans="1:26" ht="20.25" customHeight="1" thickBot="1">
      <c r="A165" s="339"/>
      <c r="B165" s="341"/>
      <c r="C165" s="341"/>
      <c r="D165" s="78" t="s">
        <v>101</v>
      </c>
      <c r="E165" s="77"/>
      <c r="F165" s="77"/>
      <c r="G165" s="77"/>
      <c r="H165" s="77"/>
      <c r="I165" s="77"/>
      <c r="J165" s="77"/>
      <c r="K165" s="77"/>
      <c r="L165" s="77"/>
      <c r="M165" s="77"/>
      <c r="N165" s="77"/>
      <c r="O165" s="77"/>
      <c r="P165" s="77"/>
      <c r="Q165" s="77"/>
      <c r="R165" s="77"/>
      <c r="S165" s="77"/>
      <c r="T165" s="77"/>
      <c r="U165" s="77"/>
      <c r="V165" s="77"/>
      <c r="W165" s="77"/>
      <c r="X165" s="73"/>
      <c r="Y165" s="73"/>
    </row>
    <row r="166" spans="1:26" ht="20.25" customHeight="1">
      <c r="A166" s="339"/>
      <c r="B166" s="341"/>
      <c r="C166" s="341"/>
      <c r="D166" s="48" t="s">
        <v>188</v>
      </c>
      <c r="E166" s="79"/>
      <c r="F166" s="79"/>
      <c r="G166" s="79"/>
      <c r="H166" s="79"/>
      <c r="I166" s="79"/>
      <c r="J166" s="79"/>
      <c r="K166" s="79"/>
      <c r="L166" s="79"/>
      <c r="M166" s="79"/>
      <c r="N166" s="79"/>
      <c r="O166" s="79"/>
      <c r="P166" s="79"/>
      <c r="Q166" s="79"/>
      <c r="R166" s="79"/>
      <c r="S166" s="79"/>
      <c r="T166" s="79"/>
      <c r="U166" s="79"/>
      <c r="V166" s="79"/>
      <c r="W166" s="79"/>
      <c r="X166" s="225">
        <f t="shared" ref="X166:X173" si="27">SUM(E166:W166)</f>
        <v>0</v>
      </c>
      <c r="Y166" s="225">
        <f t="shared" ref="Y166:Y171" si="28">COUNT(E166:W166)</f>
        <v>0</v>
      </c>
    </row>
    <row r="167" spans="1:26" ht="20.25" customHeight="1">
      <c r="A167" s="339"/>
      <c r="B167" s="341"/>
      <c r="C167" s="341"/>
      <c r="D167" s="48" t="s">
        <v>189</v>
      </c>
      <c r="E167" s="79"/>
      <c r="F167" s="79"/>
      <c r="G167" s="79"/>
      <c r="H167" s="79"/>
      <c r="I167" s="79"/>
      <c r="J167" s="79"/>
      <c r="K167" s="79"/>
      <c r="L167" s="79"/>
      <c r="M167" s="79"/>
      <c r="N167" s="79"/>
      <c r="O167" s="79"/>
      <c r="P167" s="79"/>
      <c r="Q167" s="79"/>
      <c r="R167" s="79"/>
      <c r="S167" s="79"/>
      <c r="T167" s="79"/>
      <c r="U167" s="79"/>
      <c r="V167" s="79"/>
      <c r="W167" s="79"/>
      <c r="X167" s="225">
        <f t="shared" si="27"/>
        <v>0</v>
      </c>
      <c r="Y167" s="225">
        <f t="shared" si="28"/>
        <v>0</v>
      </c>
    </row>
    <row r="168" spans="1:26" ht="20.25" customHeight="1">
      <c r="A168" s="339"/>
      <c r="B168" s="341"/>
      <c r="C168" s="341"/>
      <c r="D168" s="48" t="s">
        <v>190</v>
      </c>
      <c r="E168" s="110"/>
      <c r="F168" s="110"/>
      <c r="G168" s="110"/>
      <c r="H168" s="110"/>
      <c r="I168" s="110"/>
      <c r="J168" s="110"/>
      <c r="K168" s="110"/>
      <c r="L168" s="110"/>
      <c r="M168" s="110"/>
      <c r="N168" s="110"/>
      <c r="O168" s="110"/>
      <c r="P168" s="110"/>
      <c r="Q168" s="110"/>
      <c r="R168" s="110"/>
      <c r="S168" s="110"/>
      <c r="T168" s="110"/>
      <c r="U168" s="110"/>
      <c r="V168" s="110"/>
      <c r="W168" s="110"/>
      <c r="X168" s="225">
        <f t="shared" si="27"/>
        <v>0</v>
      </c>
      <c r="Y168" s="225">
        <f t="shared" si="28"/>
        <v>0</v>
      </c>
    </row>
    <row r="169" spans="1:26" ht="20.25" customHeight="1" thickBot="1">
      <c r="A169" s="331"/>
      <c r="B169" s="342"/>
      <c r="C169" s="342"/>
      <c r="D169" s="50" t="s">
        <v>191</v>
      </c>
      <c r="E169" s="80"/>
      <c r="F169" s="80"/>
      <c r="G169" s="80"/>
      <c r="H169" s="80"/>
      <c r="I169" s="80"/>
      <c r="J169" s="80"/>
      <c r="K169" s="80"/>
      <c r="L169" s="80"/>
      <c r="M169" s="80"/>
      <c r="N169" s="80"/>
      <c r="O169" s="80"/>
      <c r="P169" s="80"/>
      <c r="Q169" s="80"/>
      <c r="R169" s="80"/>
      <c r="S169" s="80"/>
      <c r="T169" s="80"/>
      <c r="U169" s="80"/>
      <c r="V169" s="80"/>
      <c r="W169" s="80"/>
      <c r="X169" s="228">
        <f t="shared" si="27"/>
        <v>0</v>
      </c>
      <c r="Y169" s="228">
        <f t="shared" si="28"/>
        <v>0</v>
      </c>
    </row>
    <row r="170" spans="1:26" ht="39" customHeight="1" thickBot="1">
      <c r="A170" s="111" t="s">
        <v>192</v>
      </c>
      <c r="B170" s="333" t="s">
        <v>193</v>
      </c>
      <c r="C170" s="333"/>
      <c r="D170" s="111" t="s">
        <v>194</v>
      </c>
      <c r="E170" s="21"/>
      <c r="F170" s="21"/>
      <c r="G170" s="21"/>
      <c r="H170" s="21"/>
      <c r="I170" s="21"/>
      <c r="J170" s="21"/>
      <c r="K170" s="21"/>
      <c r="L170" s="21"/>
      <c r="M170" s="21"/>
      <c r="N170" s="21"/>
      <c r="O170" s="21"/>
      <c r="P170" s="21"/>
      <c r="Q170" s="21"/>
      <c r="R170" s="21"/>
      <c r="S170" s="21"/>
      <c r="T170" s="21"/>
      <c r="U170" s="21"/>
      <c r="V170" s="21"/>
      <c r="W170" s="21"/>
      <c r="X170" s="213">
        <f t="shared" si="27"/>
        <v>0</v>
      </c>
      <c r="Y170" s="213">
        <f t="shared" si="28"/>
        <v>0</v>
      </c>
    </row>
    <row r="171" spans="1:26" ht="49.5" customHeight="1" thickBot="1">
      <c r="A171" s="111" t="s">
        <v>195</v>
      </c>
      <c r="B171" s="333" t="s">
        <v>196</v>
      </c>
      <c r="C171" s="333"/>
      <c r="D171" s="111" t="s">
        <v>197</v>
      </c>
      <c r="E171" s="21"/>
      <c r="F171" s="21"/>
      <c r="G171" s="21"/>
      <c r="H171" s="21"/>
      <c r="I171" s="21"/>
      <c r="J171" s="21"/>
      <c r="K171" s="21"/>
      <c r="L171" s="21"/>
      <c r="M171" s="21"/>
      <c r="N171" s="21"/>
      <c r="O171" s="21"/>
      <c r="P171" s="21"/>
      <c r="Q171" s="21"/>
      <c r="R171" s="21"/>
      <c r="S171" s="21"/>
      <c r="T171" s="21"/>
      <c r="U171" s="21"/>
      <c r="V171" s="21"/>
      <c r="W171" s="21"/>
      <c r="X171" s="213">
        <f t="shared" si="27"/>
        <v>0</v>
      </c>
      <c r="Y171" s="213">
        <f t="shared" si="28"/>
        <v>0</v>
      </c>
    </row>
    <row r="172" spans="1:26" s="69" customFormat="1" ht="54.75" customHeight="1" thickBot="1">
      <c r="A172" s="146" t="s">
        <v>198</v>
      </c>
      <c r="B172" s="293" t="s">
        <v>199</v>
      </c>
      <c r="C172" s="293"/>
      <c r="D172" s="112" t="s">
        <v>200</v>
      </c>
      <c r="E172" s="113" t="b">
        <f>IF(SUM(E151,E152,E153,E154,E156,E157,E158,E159)&gt;=1,IF(SUM(E162,E163,E164)&gt;=1,1,0))</f>
        <v>0</v>
      </c>
      <c r="F172" s="113" t="b">
        <f t="shared" ref="F172:W172" si="29">IF(SUM(F151,F152,F153,F154,F156,F157,F158,F159)&gt;=1,IF(SUM(F162,F163,F164)&gt;=1,1,0))</f>
        <v>0</v>
      </c>
      <c r="G172" s="113" t="b">
        <f t="shared" si="29"/>
        <v>0</v>
      </c>
      <c r="H172" s="113" t="b">
        <f t="shared" si="29"/>
        <v>0</v>
      </c>
      <c r="I172" s="113" t="b">
        <f t="shared" si="29"/>
        <v>0</v>
      </c>
      <c r="J172" s="113" t="b">
        <f t="shared" si="29"/>
        <v>0</v>
      </c>
      <c r="K172" s="113" t="b">
        <f t="shared" si="29"/>
        <v>0</v>
      </c>
      <c r="L172" s="113" t="b">
        <f t="shared" si="29"/>
        <v>0</v>
      </c>
      <c r="M172" s="113" t="b">
        <f t="shared" si="29"/>
        <v>0</v>
      </c>
      <c r="N172" s="113" t="b">
        <f t="shared" si="29"/>
        <v>0</v>
      </c>
      <c r="O172" s="113" t="b">
        <f t="shared" si="29"/>
        <v>0</v>
      </c>
      <c r="P172" s="113" t="b">
        <f t="shared" si="29"/>
        <v>0</v>
      </c>
      <c r="Q172" s="113" t="b">
        <f t="shared" si="29"/>
        <v>0</v>
      </c>
      <c r="R172" s="113" t="b">
        <f t="shared" si="29"/>
        <v>0</v>
      </c>
      <c r="S172" s="113" t="b">
        <f t="shared" si="29"/>
        <v>0</v>
      </c>
      <c r="T172" s="113" t="b">
        <f t="shared" si="29"/>
        <v>0</v>
      </c>
      <c r="U172" s="113" t="b">
        <f t="shared" si="29"/>
        <v>0</v>
      </c>
      <c r="V172" s="113" t="b">
        <f t="shared" si="29"/>
        <v>0</v>
      </c>
      <c r="W172" s="113" t="b">
        <f t="shared" si="29"/>
        <v>0</v>
      </c>
      <c r="X172" s="113">
        <f t="shared" si="27"/>
        <v>0</v>
      </c>
      <c r="Y172" s="113">
        <f>COUNTA(E172:W172)</f>
        <v>19</v>
      </c>
      <c r="Z172" s="207" t="s">
        <v>201</v>
      </c>
    </row>
    <row r="173" spans="1:26" s="69" customFormat="1" ht="85.5" customHeight="1" thickBot="1">
      <c r="A173" s="146" t="s">
        <v>202</v>
      </c>
      <c r="B173" s="293" t="s">
        <v>203</v>
      </c>
      <c r="C173" s="293"/>
      <c r="D173" s="112" t="s">
        <v>204</v>
      </c>
      <c r="E173" s="113" t="b">
        <f>IF(E172=1,IF(SUM(E170,E171)=2,1,0))</f>
        <v>0</v>
      </c>
      <c r="F173" s="113" t="b">
        <f t="shared" ref="F173:W173" si="30">IF(F172=1,IF(SUM(F170,F171)=2,1,0))</f>
        <v>0</v>
      </c>
      <c r="G173" s="113" t="b">
        <f t="shared" si="30"/>
        <v>0</v>
      </c>
      <c r="H173" s="113" t="b">
        <f t="shared" si="30"/>
        <v>0</v>
      </c>
      <c r="I173" s="113" t="b">
        <f t="shared" si="30"/>
        <v>0</v>
      </c>
      <c r="J173" s="113" t="b">
        <f t="shared" si="30"/>
        <v>0</v>
      </c>
      <c r="K173" s="113" t="b">
        <f t="shared" si="30"/>
        <v>0</v>
      </c>
      <c r="L173" s="113" t="b">
        <f t="shared" si="30"/>
        <v>0</v>
      </c>
      <c r="M173" s="113" t="b">
        <f t="shared" si="30"/>
        <v>0</v>
      </c>
      <c r="N173" s="113" t="b">
        <f t="shared" si="30"/>
        <v>0</v>
      </c>
      <c r="O173" s="113" t="b">
        <f t="shared" si="30"/>
        <v>0</v>
      </c>
      <c r="P173" s="113" t="b">
        <f t="shared" si="30"/>
        <v>0</v>
      </c>
      <c r="Q173" s="113" t="b">
        <f t="shared" si="30"/>
        <v>0</v>
      </c>
      <c r="R173" s="113" t="b">
        <f t="shared" si="30"/>
        <v>0</v>
      </c>
      <c r="S173" s="113" t="b">
        <f t="shared" si="30"/>
        <v>0</v>
      </c>
      <c r="T173" s="113" t="b">
        <f t="shared" si="30"/>
        <v>0</v>
      </c>
      <c r="U173" s="113" t="b">
        <f t="shared" si="30"/>
        <v>0</v>
      </c>
      <c r="V173" s="113" t="b">
        <f t="shared" si="30"/>
        <v>0</v>
      </c>
      <c r="W173" s="113" t="b">
        <f t="shared" si="30"/>
        <v>0</v>
      </c>
      <c r="X173" s="113">
        <f t="shared" si="27"/>
        <v>0</v>
      </c>
      <c r="Y173" s="113">
        <f>COUNTA(E173:W173)</f>
        <v>19</v>
      </c>
      <c r="Z173" s="207" t="s">
        <v>205</v>
      </c>
    </row>
    <row r="174" spans="1:26" ht="35.25" customHeight="1" thickBot="1">
      <c r="A174" s="114"/>
      <c r="B174" s="290" t="s">
        <v>206</v>
      </c>
      <c r="C174" s="291"/>
      <c r="D174" s="292"/>
      <c r="E174" s="104"/>
      <c r="F174" s="104"/>
      <c r="G174" s="104"/>
      <c r="H174" s="104"/>
      <c r="I174" s="104"/>
      <c r="J174" s="104"/>
      <c r="K174" s="104"/>
      <c r="L174" s="104"/>
      <c r="M174" s="104"/>
      <c r="N174" s="104"/>
      <c r="O174" s="104"/>
      <c r="P174" s="104"/>
      <c r="Q174" s="104"/>
      <c r="R174" s="104"/>
      <c r="S174" s="104"/>
      <c r="T174" s="104"/>
      <c r="U174" s="104"/>
      <c r="V174" s="104"/>
      <c r="W174" s="104"/>
      <c r="X174" s="104"/>
      <c r="Y174" s="104"/>
    </row>
    <row r="175" spans="1:26" ht="24.75" customHeight="1" thickBot="1">
      <c r="A175" s="114"/>
      <c r="B175" s="334" t="s">
        <v>7</v>
      </c>
      <c r="C175" s="334"/>
      <c r="D175" s="105" t="s">
        <v>8</v>
      </c>
      <c r="E175" s="10">
        <v>1</v>
      </c>
      <c r="F175" s="10">
        <v>2</v>
      </c>
      <c r="G175" s="10">
        <v>3</v>
      </c>
      <c r="H175" s="10">
        <v>4</v>
      </c>
      <c r="I175" s="10">
        <v>5</v>
      </c>
      <c r="J175" s="10">
        <v>6</v>
      </c>
      <c r="K175" s="10">
        <v>7</v>
      </c>
      <c r="L175" s="10">
        <v>8</v>
      </c>
      <c r="M175" s="11">
        <v>9</v>
      </c>
      <c r="N175" s="11">
        <v>10</v>
      </c>
      <c r="O175" s="11">
        <v>11</v>
      </c>
      <c r="P175" s="11">
        <v>12</v>
      </c>
      <c r="Q175" s="11">
        <v>13</v>
      </c>
      <c r="R175" s="11">
        <v>14</v>
      </c>
      <c r="S175" s="11">
        <v>15</v>
      </c>
      <c r="T175" s="11">
        <v>16</v>
      </c>
      <c r="U175" s="11">
        <v>17</v>
      </c>
      <c r="V175" s="11">
        <v>18</v>
      </c>
      <c r="W175" s="11">
        <v>19</v>
      </c>
      <c r="X175" s="12" t="s">
        <v>9</v>
      </c>
      <c r="Y175" s="13" t="s">
        <v>10</v>
      </c>
    </row>
    <row r="176" spans="1:26" s="27" customFormat="1" ht="36.75" customHeight="1" thickBot="1">
      <c r="A176" s="273">
        <v>35</v>
      </c>
      <c r="B176" s="329" t="s">
        <v>207</v>
      </c>
      <c r="C176" s="330"/>
      <c r="D176" s="115" t="s">
        <v>208</v>
      </c>
      <c r="E176" s="116"/>
      <c r="F176" s="116"/>
      <c r="G176" s="116"/>
      <c r="H176" s="116"/>
      <c r="I176" s="116"/>
      <c r="J176" s="116"/>
      <c r="K176" s="116"/>
      <c r="L176" s="116"/>
      <c r="M176" s="116"/>
      <c r="N176" s="116"/>
      <c r="O176" s="116"/>
      <c r="P176" s="116"/>
      <c r="Q176" s="116"/>
      <c r="R176" s="116"/>
      <c r="S176" s="116"/>
      <c r="T176" s="116"/>
      <c r="U176" s="116"/>
      <c r="V176" s="116"/>
      <c r="W176" s="116"/>
      <c r="X176" s="234">
        <f>SUM(E176:W176)</f>
        <v>0</v>
      </c>
      <c r="Y176" s="234">
        <f>COUNT(E176:W176)</f>
        <v>0</v>
      </c>
      <c r="Z176" s="26"/>
    </row>
    <row r="177" spans="1:26" s="27" customFormat="1" ht="21" customHeight="1" thickBot="1">
      <c r="A177" s="274"/>
      <c r="B177" s="331"/>
      <c r="C177" s="332"/>
      <c r="D177" s="117" t="s">
        <v>209</v>
      </c>
      <c r="E177" s="37"/>
      <c r="F177" s="37"/>
      <c r="G177" s="37"/>
      <c r="H177" s="37"/>
      <c r="I177" s="37"/>
      <c r="J177" s="37"/>
      <c r="K177" s="37"/>
      <c r="L177" s="37"/>
      <c r="M177" s="37"/>
      <c r="N177" s="37"/>
      <c r="O177" s="37"/>
      <c r="P177" s="37"/>
      <c r="Q177" s="37"/>
      <c r="R177" s="37"/>
      <c r="S177" s="37"/>
      <c r="T177" s="37"/>
      <c r="U177" s="37"/>
      <c r="V177" s="37"/>
      <c r="W177" s="37"/>
      <c r="X177" s="213">
        <f t="shared" ref="X177:X202" si="31">SUM(E177:W177)</f>
        <v>0</v>
      </c>
      <c r="Y177" s="213">
        <f t="shared" ref="Y177:Y202" si="32">COUNT(E177:W177)</f>
        <v>0</v>
      </c>
      <c r="Z177" s="26"/>
    </row>
    <row r="178" spans="1:26" s="27" customFormat="1" ht="21" customHeight="1" thickBot="1">
      <c r="A178" s="318">
        <v>36</v>
      </c>
      <c r="B178" s="282" t="s">
        <v>210</v>
      </c>
      <c r="C178" s="283"/>
      <c r="D178" s="118" t="s">
        <v>211</v>
      </c>
      <c r="E178" s="116"/>
      <c r="F178" s="116"/>
      <c r="G178" s="116"/>
      <c r="H178" s="116"/>
      <c r="I178" s="116"/>
      <c r="J178" s="116"/>
      <c r="K178" s="116"/>
      <c r="L178" s="116"/>
      <c r="M178" s="116"/>
      <c r="N178" s="116"/>
      <c r="O178" s="116"/>
      <c r="P178" s="116"/>
      <c r="Q178" s="116"/>
      <c r="R178" s="116"/>
      <c r="S178" s="116"/>
      <c r="T178" s="116"/>
      <c r="U178" s="116"/>
      <c r="V178" s="116"/>
      <c r="W178" s="116"/>
      <c r="X178" s="234">
        <f t="shared" si="31"/>
        <v>0</v>
      </c>
      <c r="Y178" s="234">
        <f t="shared" si="32"/>
        <v>0</v>
      </c>
      <c r="Z178" s="26"/>
    </row>
    <row r="179" spans="1:26" s="27" customFormat="1" ht="21" customHeight="1" thickBot="1">
      <c r="A179" s="324"/>
      <c r="B179" s="325"/>
      <c r="C179" s="326"/>
      <c r="D179" s="117" t="s">
        <v>212</v>
      </c>
      <c r="E179" s="37"/>
      <c r="F179" s="37"/>
      <c r="G179" s="37"/>
      <c r="H179" s="37"/>
      <c r="I179" s="37"/>
      <c r="J179" s="37"/>
      <c r="K179" s="37"/>
      <c r="L179" s="37"/>
      <c r="M179" s="37"/>
      <c r="N179" s="37"/>
      <c r="O179" s="37"/>
      <c r="P179" s="37"/>
      <c r="Q179" s="37"/>
      <c r="R179" s="37"/>
      <c r="S179" s="37"/>
      <c r="T179" s="37"/>
      <c r="U179" s="37"/>
      <c r="V179" s="37"/>
      <c r="W179" s="37"/>
      <c r="X179" s="213">
        <f t="shared" si="31"/>
        <v>0</v>
      </c>
      <c r="Y179" s="213">
        <f t="shared" si="32"/>
        <v>0</v>
      </c>
      <c r="Z179" s="26"/>
    </row>
    <row r="180" spans="1:26" s="27" customFormat="1" ht="21" customHeight="1" thickBot="1">
      <c r="A180" s="319"/>
      <c r="B180" s="284"/>
      <c r="C180" s="285"/>
      <c r="D180" s="117" t="s">
        <v>213</v>
      </c>
      <c r="E180" s="37"/>
      <c r="F180" s="37"/>
      <c r="G180" s="37"/>
      <c r="H180" s="37"/>
      <c r="I180" s="37"/>
      <c r="J180" s="37"/>
      <c r="K180" s="37"/>
      <c r="L180" s="37"/>
      <c r="M180" s="37"/>
      <c r="N180" s="37"/>
      <c r="O180" s="37"/>
      <c r="P180" s="37"/>
      <c r="Q180" s="37"/>
      <c r="R180" s="37"/>
      <c r="S180" s="37"/>
      <c r="T180" s="37"/>
      <c r="U180" s="37"/>
      <c r="V180" s="37"/>
      <c r="W180" s="37"/>
      <c r="X180" s="213">
        <f t="shared" si="31"/>
        <v>0</v>
      </c>
      <c r="Y180" s="213">
        <f t="shared" si="32"/>
        <v>0</v>
      </c>
      <c r="Z180" s="26"/>
    </row>
    <row r="181" spans="1:26" s="27" customFormat="1" ht="34.5" customHeight="1" thickBot="1">
      <c r="A181" s="318" t="s">
        <v>214</v>
      </c>
      <c r="B181" s="282" t="s">
        <v>215</v>
      </c>
      <c r="C181" s="283"/>
      <c r="D181" s="117" t="s">
        <v>216</v>
      </c>
      <c r="E181" s="37"/>
      <c r="F181" s="37"/>
      <c r="G181" s="37"/>
      <c r="H181" s="37"/>
      <c r="I181" s="37"/>
      <c r="J181" s="37"/>
      <c r="K181" s="37"/>
      <c r="L181" s="37"/>
      <c r="M181" s="37"/>
      <c r="N181" s="37"/>
      <c r="O181" s="37"/>
      <c r="P181" s="37"/>
      <c r="Q181" s="37"/>
      <c r="R181" s="37"/>
      <c r="S181" s="37"/>
      <c r="T181" s="37"/>
      <c r="U181" s="37"/>
      <c r="V181" s="37"/>
      <c r="W181" s="37"/>
      <c r="X181" s="213">
        <f t="shared" si="31"/>
        <v>0</v>
      </c>
      <c r="Y181" s="213">
        <f t="shared" si="32"/>
        <v>0</v>
      </c>
      <c r="Z181" s="26"/>
    </row>
    <row r="182" spans="1:26" s="27" customFormat="1" ht="20.25" customHeight="1" thickBot="1">
      <c r="A182" s="319"/>
      <c r="B182" s="284"/>
      <c r="C182" s="285"/>
      <c r="D182" s="117" t="s">
        <v>213</v>
      </c>
      <c r="E182" s="37"/>
      <c r="F182" s="37"/>
      <c r="G182" s="37"/>
      <c r="H182" s="37"/>
      <c r="I182" s="37"/>
      <c r="J182" s="37"/>
      <c r="K182" s="37"/>
      <c r="L182" s="37"/>
      <c r="M182" s="37"/>
      <c r="N182" s="37"/>
      <c r="O182" s="37"/>
      <c r="P182" s="37"/>
      <c r="Q182" s="37"/>
      <c r="R182" s="37"/>
      <c r="S182" s="37"/>
      <c r="T182" s="37"/>
      <c r="U182" s="37"/>
      <c r="V182" s="37"/>
      <c r="W182" s="37"/>
      <c r="X182" s="213">
        <f t="shared" si="31"/>
        <v>0</v>
      </c>
      <c r="Y182" s="213">
        <f t="shared" si="32"/>
        <v>0</v>
      </c>
      <c r="Z182" s="26"/>
    </row>
    <row r="183" spans="1:26" s="27" customFormat="1" ht="21" customHeight="1" thickBot="1">
      <c r="A183" s="318">
        <v>37</v>
      </c>
      <c r="B183" s="282" t="s">
        <v>217</v>
      </c>
      <c r="C183" s="283"/>
      <c r="D183" s="117" t="s">
        <v>218</v>
      </c>
      <c r="E183" s="37"/>
      <c r="F183" s="37"/>
      <c r="G183" s="37"/>
      <c r="H183" s="37"/>
      <c r="I183" s="37"/>
      <c r="J183" s="37"/>
      <c r="K183" s="37"/>
      <c r="L183" s="37"/>
      <c r="M183" s="37"/>
      <c r="N183" s="37"/>
      <c r="O183" s="37"/>
      <c r="P183" s="37"/>
      <c r="Q183" s="37"/>
      <c r="R183" s="37"/>
      <c r="S183" s="37"/>
      <c r="T183" s="37"/>
      <c r="U183" s="37"/>
      <c r="V183" s="37"/>
      <c r="W183" s="37"/>
      <c r="X183" s="213">
        <f t="shared" si="31"/>
        <v>0</v>
      </c>
      <c r="Y183" s="213">
        <f t="shared" si="32"/>
        <v>0</v>
      </c>
      <c r="Z183" s="26"/>
    </row>
    <row r="184" spans="1:26" s="27" customFormat="1" ht="21" customHeight="1" thickBot="1">
      <c r="A184" s="324"/>
      <c r="B184" s="325"/>
      <c r="C184" s="326"/>
      <c r="D184" s="119" t="s">
        <v>219</v>
      </c>
      <c r="E184" s="120"/>
      <c r="F184" s="120"/>
      <c r="G184" s="120"/>
      <c r="H184" s="120"/>
      <c r="I184" s="120"/>
      <c r="J184" s="120"/>
      <c r="K184" s="120"/>
      <c r="L184" s="120"/>
      <c r="M184" s="120"/>
      <c r="N184" s="120"/>
      <c r="O184" s="120"/>
      <c r="P184" s="120"/>
      <c r="Q184" s="120"/>
      <c r="R184" s="120"/>
      <c r="S184" s="120"/>
      <c r="T184" s="120"/>
      <c r="U184" s="120"/>
      <c r="V184" s="120"/>
      <c r="W184" s="120"/>
      <c r="X184" s="235">
        <f t="shared" si="31"/>
        <v>0</v>
      </c>
      <c r="Y184" s="235">
        <f t="shared" si="32"/>
        <v>0</v>
      </c>
      <c r="Z184" s="26"/>
    </row>
    <row r="185" spans="1:26" s="27" customFormat="1" ht="21" customHeight="1" thickBot="1">
      <c r="A185" s="319"/>
      <c r="B185" s="284"/>
      <c r="C185" s="285"/>
      <c r="D185" s="117" t="s">
        <v>213</v>
      </c>
      <c r="E185" s="37"/>
      <c r="F185" s="37"/>
      <c r="G185" s="37"/>
      <c r="H185" s="37"/>
      <c r="I185" s="37"/>
      <c r="J185" s="37"/>
      <c r="K185" s="37"/>
      <c r="L185" s="37"/>
      <c r="M185" s="37"/>
      <c r="N185" s="37"/>
      <c r="O185" s="37"/>
      <c r="P185" s="37"/>
      <c r="Q185" s="37"/>
      <c r="R185" s="37"/>
      <c r="S185" s="37"/>
      <c r="T185" s="37"/>
      <c r="U185" s="37"/>
      <c r="V185" s="37"/>
      <c r="W185" s="37"/>
      <c r="X185" s="213">
        <f t="shared" si="31"/>
        <v>0</v>
      </c>
      <c r="Y185" s="213">
        <f t="shared" si="32"/>
        <v>0</v>
      </c>
      <c r="Z185" s="26"/>
    </row>
    <row r="186" spans="1:26" s="27" customFormat="1" ht="36.75" customHeight="1" thickBot="1">
      <c r="A186" s="318">
        <v>38</v>
      </c>
      <c r="B186" s="282" t="s">
        <v>386</v>
      </c>
      <c r="C186" s="283"/>
      <c r="D186" s="236" t="s">
        <v>387</v>
      </c>
      <c r="E186" s="121"/>
      <c r="F186" s="121"/>
      <c r="G186" s="121"/>
      <c r="H186" s="121"/>
      <c r="I186" s="121"/>
      <c r="J186" s="121"/>
      <c r="K186" s="121"/>
      <c r="L186" s="121"/>
      <c r="M186" s="121"/>
      <c r="N186" s="121"/>
      <c r="O186" s="121"/>
      <c r="P186" s="121"/>
      <c r="Q186" s="121"/>
      <c r="R186" s="121"/>
      <c r="S186" s="121"/>
      <c r="T186" s="121"/>
      <c r="U186" s="121"/>
      <c r="V186" s="121"/>
      <c r="W186" s="121"/>
      <c r="X186" s="131">
        <f>SUM(E186:W186)</f>
        <v>0</v>
      </c>
      <c r="Y186" s="131">
        <f>COUNT(E186:W186)</f>
        <v>0</v>
      </c>
      <c r="Z186" s="26"/>
    </row>
    <row r="187" spans="1:26" s="27" customFormat="1" ht="27" customHeight="1" thickBot="1">
      <c r="A187" s="319"/>
      <c r="B187" s="284"/>
      <c r="C187" s="285"/>
      <c r="D187" s="126" t="s">
        <v>213</v>
      </c>
      <c r="E187" s="21"/>
      <c r="F187" s="237"/>
      <c r="G187" s="21"/>
      <c r="H187" s="237"/>
      <c r="I187" s="21"/>
      <c r="J187" s="237"/>
      <c r="K187" s="21"/>
      <c r="L187" s="237"/>
      <c r="M187" s="21"/>
      <c r="N187" s="237"/>
      <c r="O187" s="21"/>
      <c r="P187" s="237"/>
      <c r="Q187" s="21"/>
      <c r="R187" s="237"/>
      <c r="S187" s="21"/>
      <c r="T187" s="237"/>
      <c r="U187" s="21"/>
      <c r="V187" s="237"/>
      <c r="W187" s="21"/>
      <c r="X187" s="213">
        <f>SUM(E187:W187)</f>
        <v>0</v>
      </c>
      <c r="Y187" s="213">
        <f>COUNT(E187:W187)</f>
        <v>0</v>
      </c>
      <c r="Z187" s="26"/>
    </row>
    <row r="188" spans="1:26" s="27" customFormat="1" ht="20.25" customHeight="1" thickBot="1">
      <c r="A188" s="318">
        <v>39</v>
      </c>
      <c r="B188" s="320" t="s">
        <v>388</v>
      </c>
      <c r="C188" s="321"/>
      <c r="D188" s="122" t="s">
        <v>220</v>
      </c>
      <c r="E188" s="21"/>
      <c r="F188" s="237"/>
      <c r="G188" s="237"/>
      <c r="H188" s="237"/>
      <c r="I188" s="237"/>
      <c r="J188" s="237"/>
      <c r="K188" s="237"/>
      <c r="L188" s="237"/>
      <c r="M188" s="237"/>
      <c r="N188" s="237"/>
      <c r="O188" s="237"/>
      <c r="P188" s="237"/>
      <c r="Q188" s="237"/>
      <c r="R188" s="237"/>
      <c r="S188" s="237"/>
      <c r="T188" s="237"/>
      <c r="U188" s="237"/>
      <c r="V188" s="237"/>
      <c r="W188" s="237"/>
      <c r="X188" s="213">
        <f t="shared" si="31"/>
        <v>0</v>
      </c>
      <c r="Y188" s="213">
        <f t="shared" si="32"/>
        <v>0</v>
      </c>
      <c r="Z188" s="26"/>
    </row>
    <row r="189" spans="1:26" s="27" customFormat="1" ht="20.25" customHeight="1" thickBot="1">
      <c r="A189" s="324"/>
      <c r="B189" s="327"/>
      <c r="C189" s="328"/>
      <c r="D189" s="117" t="s">
        <v>221</v>
      </c>
      <c r="E189" s="37"/>
      <c r="F189" s="37"/>
      <c r="G189" s="37"/>
      <c r="H189" s="37"/>
      <c r="I189" s="37"/>
      <c r="J189" s="37"/>
      <c r="K189" s="37"/>
      <c r="L189" s="37"/>
      <c r="M189" s="37"/>
      <c r="N189" s="37"/>
      <c r="O189" s="37"/>
      <c r="P189" s="37"/>
      <c r="Q189" s="37"/>
      <c r="R189" s="37"/>
      <c r="S189" s="37"/>
      <c r="T189" s="37"/>
      <c r="U189" s="37"/>
      <c r="V189" s="37"/>
      <c r="W189" s="37"/>
      <c r="X189" s="213">
        <f t="shared" si="31"/>
        <v>0</v>
      </c>
      <c r="Y189" s="213">
        <f t="shared" si="32"/>
        <v>0</v>
      </c>
      <c r="Z189" s="26"/>
    </row>
    <row r="190" spans="1:26" s="27" customFormat="1" ht="20.25" customHeight="1" thickBot="1">
      <c r="A190" s="324"/>
      <c r="B190" s="327"/>
      <c r="C190" s="328"/>
      <c r="D190" s="117" t="s">
        <v>222</v>
      </c>
      <c r="E190" s="37"/>
      <c r="F190" s="37"/>
      <c r="G190" s="37"/>
      <c r="H190" s="37"/>
      <c r="I190" s="37"/>
      <c r="J190" s="37"/>
      <c r="K190" s="37"/>
      <c r="L190" s="37"/>
      <c r="M190" s="37"/>
      <c r="N190" s="37"/>
      <c r="O190" s="37"/>
      <c r="P190" s="37"/>
      <c r="Q190" s="37"/>
      <c r="R190" s="37"/>
      <c r="S190" s="37"/>
      <c r="T190" s="37"/>
      <c r="U190" s="37"/>
      <c r="V190" s="37"/>
      <c r="W190" s="37"/>
      <c r="X190" s="213">
        <f t="shared" si="31"/>
        <v>0</v>
      </c>
      <c r="Y190" s="213">
        <f t="shared" si="32"/>
        <v>0</v>
      </c>
      <c r="Z190" s="26"/>
    </row>
    <row r="191" spans="1:26" s="27" customFormat="1" ht="20.25" customHeight="1" thickBot="1">
      <c r="A191" s="324"/>
      <c r="B191" s="327"/>
      <c r="C191" s="328"/>
      <c r="D191" s="117" t="s">
        <v>223</v>
      </c>
      <c r="E191" s="37"/>
      <c r="F191" s="37"/>
      <c r="G191" s="37"/>
      <c r="H191" s="37"/>
      <c r="I191" s="37"/>
      <c r="J191" s="37"/>
      <c r="K191" s="37"/>
      <c r="L191" s="37"/>
      <c r="M191" s="37"/>
      <c r="N191" s="37"/>
      <c r="O191" s="37"/>
      <c r="P191" s="37"/>
      <c r="Q191" s="37"/>
      <c r="R191" s="37"/>
      <c r="S191" s="37"/>
      <c r="T191" s="37"/>
      <c r="U191" s="37"/>
      <c r="V191" s="37"/>
      <c r="W191" s="37"/>
      <c r="X191" s="213">
        <f t="shared" si="31"/>
        <v>0</v>
      </c>
      <c r="Y191" s="213">
        <f t="shared" si="32"/>
        <v>0</v>
      </c>
      <c r="Z191" s="26"/>
    </row>
    <row r="192" spans="1:26" s="27" customFormat="1" ht="20.25" customHeight="1" thickBot="1">
      <c r="A192" s="324"/>
      <c r="B192" s="327"/>
      <c r="C192" s="328"/>
      <c r="D192" s="123" t="s">
        <v>224</v>
      </c>
      <c r="E192" s="37"/>
      <c r="F192" s="37"/>
      <c r="G192" s="37"/>
      <c r="H192" s="37"/>
      <c r="I192" s="37"/>
      <c r="J192" s="37"/>
      <c r="K192" s="37"/>
      <c r="L192" s="37"/>
      <c r="M192" s="37"/>
      <c r="N192" s="37"/>
      <c r="O192" s="37"/>
      <c r="P192" s="37"/>
      <c r="Q192" s="37"/>
      <c r="R192" s="37"/>
      <c r="S192" s="37"/>
      <c r="T192" s="37"/>
      <c r="U192" s="37"/>
      <c r="V192" s="37"/>
      <c r="W192" s="37"/>
      <c r="X192" s="213">
        <f t="shared" si="31"/>
        <v>0</v>
      </c>
      <c r="Y192" s="213">
        <f t="shared" si="32"/>
        <v>0</v>
      </c>
      <c r="Z192" s="26"/>
    </row>
    <row r="193" spans="1:26" s="27" customFormat="1" ht="20.25" customHeight="1" thickBot="1">
      <c r="A193" s="319"/>
      <c r="B193" s="322"/>
      <c r="C193" s="323"/>
      <c r="D193" s="117" t="s">
        <v>225</v>
      </c>
      <c r="E193" s="21"/>
      <c r="F193" s="237"/>
      <c r="G193" s="237"/>
      <c r="H193" s="237"/>
      <c r="I193" s="237"/>
      <c r="J193" s="237"/>
      <c r="K193" s="237"/>
      <c r="L193" s="237"/>
      <c r="M193" s="237"/>
      <c r="N193" s="237"/>
      <c r="O193" s="237"/>
      <c r="P193" s="237"/>
      <c r="Q193" s="237"/>
      <c r="R193" s="237"/>
      <c r="S193" s="237"/>
      <c r="T193" s="237"/>
      <c r="U193" s="237"/>
      <c r="V193" s="237"/>
      <c r="W193" s="237"/>
      <c r="X193" s="213">
        <f t="shared" si="31"/>
        <v>0</v>
      </c>
      <c r="Y193" s="213">
        <f t="shared" si="32"/>
        <v>0</v>
      </c>
      <c r="Z193" s="26"/>
    </row>
    <row r="194" spans="1:26" s="27" customFormat="1" ht="45.75" customHeight="1" thickBot="1">
      <c r="A194" s="318">
        <v>40</v>
      </c>
      <c r="B194" s="320" t="s">
        <v>389</v>
      </c>
      <c r="C194" s="321"/>
      <c r="D194" s="117" t="s">
        <v>226</v>
      </c>
      <c r="E194" s="37"/>
      <c r="F194" s="37"/>
      <c r="G194" s="37"/>
      <c r="H194" s="37"/>
      <c r="I194" s="37"/>
      <c r="J194" s="37"/>
      <c r="K194" s="37"/>
      <c r="L194" s="37"/>
      <c r="M194" s="37"/>
      <c r="N194" s="37"/>
      <c r="O194" s="37"/>
      <c r="P194" s="37"/>
      <c r="Q194" s="37"/>
      <c r="R194" s="37"/>
      <c r="S194" s="37"/>
      <c r="T194" s="37"/>
      <c r="U194" s="37"/>
      <c r="V194" s="37"/>
      <c r="W194" s="37"/>
      <c r="X194" s="213">
        <f t="shared" si="31"/>
        <v>0</v>
      </c>
      <c r="Y194" s="213">
        <f t="shared" si="32"/>
        <v>0</v>
      </c>
      <c r="Z194" s="26"/>
    </row>
    <row r="195" spans="1:26" s="27" customFormat="1" ht="28.5" customHeight="1" thickBot="1">
      <c r="A195" s="319"/>
      <c r="B195" s="322"/>
      <c r="C195" s="323"/>
      <c r="D195" s="117" t="s">
        <v>225</v>
      </c>
      <c r="E195" s="37"/>
      <c r="F195" s="37"/>
      <c r="G195" s="37"/>
      <c r="H195" s="37"/>
      <c r="I195" s="37"/>
      <c r="J195" s="37"/>
      <c r="K195" s="37"/>
      <c r="L195" s="37"/>
      <c r="M195" s="37"/>
      <c r="N195" s="37"/>
      <c r="O195" s="37"/>
      <c r="P195" s="37"/>
      <c r="Q195" s="37"/>
      <c r="R195" s="37"/>
      <c r="S195" s="37"/>
      <c r="T195" s="37"/>
      <c r="U195" s="37"/>
      <c r="V195" s="37"/>
      <c r="W195" s="37"/>
      <c r="X195" s="213">
        <f t="shared" si="31"/>
        <v>0</v>
      </c>
      <c r="Y195" s="213">
        <f t="shared" si="32"/>
        <v>0</v>
      </c>
      <c r="Z195" s="26"/>
    </row>
    <row r="196" spans="1:26" s="27" customFormat="1" ht="50.25" customHeight="1" thickBot="1">
      <c r="A196" s="318">
        <v>41</v>
      </c>
      <c r="B196" s="282" t="s">
        <v>390</v>
      </c>
      <c r="C196" s="283"/>
      <c r="D196" s="124" t="s">
        <v>227</v>
      </c>
      <c r="E196" s="125"/>
      <c r="F196" s="125"/>
      <c r="G196" s="125"/>
      <c r="H196" s="125"/>
      <c r="I196" s="125"/>
      <c r="J196" s="125"/>
      <c r="K196" s="125"/>
      <c r="L196" s="125"/>
      <c r="M196" s="125"/>
      <c r="N196" s="125"/>
      <c r="O196" s="125"/>
      <c r="P196" s="125"/>
      <c r="Q196" s="125"/>
      <c r="R196" s="125"/>
      <c r="S196" s="125"/>
      <c r="T196" s="125"/>
      <c r="U196" s="125"/>
      <c r="V196" s="125"/>
      <c r="W196" s="125"/>
      <c r="X196" s="238">
        <f t="shared" si="31"/>
        <v>0</v>
      </c>
      <c r="Y196" s="238">
        <f t="shared" si="32"/>
        <v>0</v>
      </c>
      <c r="Z196" s="26"/>
    </row>
    <row r="197" spans="1:26" s="27" customFormat="1" ht="42.75" customHeight="1" thickBot="1">
      <c r="A197" s="319"/>
      <c r="B197" s="284"/>
      <c r="C197" s="285"/>
      <c r="D197" s="126" t="s">
        <v>228</v>
      </c>
      <c r="E197" s="21"/>
      <c r="F197" s="237"/>
      <c r="G197" s="237"/>
      <c r="H197" s="237"/>
      <c r="I197" s="237"/>
      <c r="J197" s="237"/>
      <c r="K197" s="237"/>
      <c r="L197" s="237"/>
      <c r="M197" s="237"/>
      <c r="N197" s="237"/>
      <c r="O197" s="237"/>
      <c r="P197" s="37"/>
      <c r="Q197" s="37"/>
      <c r="R197" s="37"/>
      <c r="S197" s="37"/>
      <c r="T197" s="37"/>
      <c r="U197" s="37"/>
      <c r="V197" s="37"/>
      <c r="W197" s="127"/>
      <c r="X197" s="213">
        <f t="shared" si="31"/>
        <v>0</v>
      </c>
      <c r="Y197" s="213">
        <f t="shared" si="32"/>
        <v>0</v>
      </c>
      <c r="Z197" s="26"/>
    </row>
    <row r="198" spans="1:26" s="27" customFormat="1" ht="18" customHeight="1" thickBot="1">
      <c r="A198" s="318">
        <v>42</v>
      </c>
      <c r="B198" s="282" t="s">
        <v>391</v>
      </c>
      <c r="C198" s="283"/>
      <c r="D198" s="126" t="s">
        <v>229</v>
      </c>
      <c r="E198" s="37"/>
      <c r="F198" s="128"/>
      <c r="G198" s="128"/>
      <c r="H198" s="239"/>
      <c r="I198" s="239"/>
      <c r="J198" s="239"/>
      <c r="K198" s="128"/>
      <c r="L198" s="128"/>
      <c r="M198" s="239"/>
      <c r="N198" s="239"/>
      <c r="O198" s="239"/>
      <c r="P198" s="239"/>
      <c r="Q198" s="239"/>
      <c r="R198" s="128"/>
      <c r="S198" s="128"/>
      <c r="T198" s="239"/>
      <c r="U198" s="239"/>
      <c r="V198" s="239"/>
      <c r="W198" s="127"/>
      <c r="X198" s="213">
        <f t="shared" si="31"/>
        <v>0</v>
      </c>
      <c r="Y198" s="213">
        <f t="shared" si="32"/>
        <v>0</v>
      </c>
      <c r="Z198" s="26"/>
    </row>
    <row r="199" spans="1:26" s="27" customFormat="1" ht="18" customHeight="1" thickBot="1">
      <c r="A199" s="324"/>
      <c r="B199" s="325"/>
      <c r="C199" s="326"/>
      <c r="D199" s="126" t="s">
        <v>230</v>
      </c>
      <c r="E199" s="240"/>
      <c r="F199" s="241"/>
      <c r="G199" s="128"/>
      <c r="H199" s="239"/>
      <c r="I199" s="239"/>
      <c r="J199" s="239"/>
      <c r="K199" s="128"/>
      <c r="L199" s="128"/>
      <c r="M199" s="241"/>
      <c r="N199" s="241"/>
      <c r="O199" s="241"/>
      <c r="P199" s="241"/>
      <c r="Q199" s="241"/>
      <c r="R199" s="241"/>
      <c r="S199" s="241"/>
      <c r="T199" s="241"/>
      <c r="U199" s="241"/>
      <c r="V199" s="241"/>
      <c r="W199" s="127"/>
      <c r="X199" s="213">
        <f t="shared" si="31"/>
        <v>0</v>
      </c>
      <c r="Y199" s="213">
        <f t="shared" si="32"/>
        <v>0</v>
      </c>
      <c r="Z199" s="26"/>
    </row>
    <row r="200" spans="1:26" s="27" customFormat="1" ht="18" customHeight="1" thickBot="1">
      <c r="A200" s="324"/>
      <c r="B200" s="325"/>
      <c r="C200" s="326"/>
      <c r="D200" s="126" t="s">
        <v>231</v>
      </c>
      <c r="E200" s="240"/>
      <c r="F200" s="241"/>
      <c r="G200" s="241"/>
      <c r="H200" s="241"/>
      <c r="I200" s="241"/>
      <c r="J200" s="241"/>
      <c r="K200" s="241"/>
      <c r="L200" s="241"/>
      <c r="M200" s="241"/>
      <c r="N200" s="241"/>
      <c r="O200" s="241"/>
      <c r="P200" s="241"/>
      <c r="Q200" s="241"/>
      <c r="R200" s="241"/>
      <c r="S200" s="241"/>
      <c r="T200" s="241"/>
      <c r="U200" s="241"/>
      <c r="V200" s="241"/>
      <c r="W200" s="127"/>
      <c r="X200" s="213">
        <f t="shared" si="31"/>
        <v>0</v>
      </c>
      <c r="Y200" s="213">
        <f t="shared" si="32"/>
        <v>0</v>
      </c>
      <c r="Z200" s="26"/>
    </row>
    <row r="201" spans="1:26" s="27" customFormat="1" ht="18" customHeight="1" thickBot="1">
      <c r="A201" s="324"/>
      <c r="B201" s="325"/>
      <c r="C201" s="326"/>
      <c r="D201" s="129" t="s">
        <v>232</v>
      </c>
      <c r="E201" s="240"/>
      <c r="F201" s="241"/>
      <c r="G201" s="241"/>
      <c r="H201" s="241"/>
      <c r="I201" s="241"/>
      <c r="J201" s="241"/>
      <c r="K201" s="241"/>
      <c r="L201" s="241"/>
      <c r="M201" s="241"/>
      <c r="N201" s="241"/>
      <c r="O201" s="241"/>
      <c r="P201" s="241"/>
      <c r="Q201" s="241"/>
      <c r="R201" s="241"/>
      <c r="S201" s="241"/>
      <c r="T201" s="241"/>
      <c r="U201" s="241"/>
      <c r="V201" s="241"/>
      <c r="W201" s="127"/>
      <c r="X201" s="213">
        <f t="shared" si="31"/>
        <v>0</v>
      </c>
      <c r="Y201" s="213">
        <f t="shared" si="32"/>
        <v>0</v>
      </c>
      <c r="Z201" s="26"/>
    </row>
    <row r="202" spans="1:26" s="27" customFormat="1" ht="18" customHeight="1" thickBot="1">
      <c r="A202" s="319"/>
      <c r="B202" s="284"/>
      <c r="C202" s="285"/>
      <c r="D202" s="126" t="s">
        <v>233</v>
      </c>
      <c r="E202" s="240"/>
      <c r="F202" s="241"/>
      <c r="G202" s="241"/>
      <c r="H202" s="241"/>
      <c r="I202" s="241"/>
      <c r="J202" s="241"/>
      <c r="K202" s="241"/>
      <c r="L202" s="241"/>
      <c r="M202" s="241"/>
      <c r="N202" s="241"/>
      <c r="O202" s="241"/>
      <c r="P202" s="241"/>
      <c r="Q202" s="241"/>
      <c r="R202" s="241"/>
      <c r="S202" s="241"/>
      <c r="T202" s="241"/>
      <c r="U202" s="241"/>
      <c r="V202" s="241"/>
      <c r="W202" s="127"/>
      <c r="X202" s="213">
        <f t="shared" si="31"/>
        <v>0</v>
      </c>
      <c r="Y202" s="213">
        <f t="shared" si="32"/>
        <v>0</v>
      </c>
      <c r="Z202" s="26"/>
    </row>
    <row r="203" spans="1:26" ht="36.75" customHeight="1" thickBot="1">
      <c r="A203" s="306">
        <v>43</v>
      </c>
      <c r="B203" s="312" t="s">
        <v>234</v>
      </c>
      <c r="C203" s="313"/>
      <c r="D203" s="130" t="s">
        <v>235</v>
      </c>
      <c r="E203" s="131"/>
      <c r="F203" s="131"/>
      <c r="G203" s="131"/>
      <c r="H203" s="131"/>
      <c r="I203" s="131"/>
      <c r="J203" s="131"/>
      <c r="K203" s="131"/>
      <c r="L203" s="131"/>
      <c r="M203" s="131"/>
      <c r="N203" s="131"/>
      <c r="O203" s="131"/>
      <c r="P203" s="131"/>
      <c r="Q203" s="131"/>
      <c r="R203" s="131"/>
      <c r="S203" s="131"/>
      <c r="T203" s="131"/>
      <c r="U203" s="131"/>
      <c r="V203" s="131"/>
      <c r="W203" s="131"/>
      <c r="X203" s="131">
        <f>SUM(E203:W203)</f>
        <v>0</v>
      </c>
      <c r="Y203" s="131">
        <f>COUNT(E203:W203)</f>
        <v>0</v>
      </c>
    </row>
    <row r="204" spans="1:26" s="27" customFormat="1" ht="36.75" customHeight="1" thickBot="1">
      <c r="A204" s="266"/>
      <c r="B204" s="314"/>
      <c r="C204" s="315"/>
      <c r="D204" s="132" t="s">
        <v>236</v>
      </c>
      <c r="E204" s="37"/>
      <c r="F204" s="37"/>
      <c r="G204" s="37"/>
      <c r="H204" s="37"/>
      <c r="I204" s="37"/>
      <c r="J204" s="37"/>
      <c r="K204" s="37"/>
      <c r="L204" s="37"/>
      <c r="M204" s="37"/>
      <c r="N204" s="37"/>
      <c r="O204" s="37"/>
      <c r="P204" s="37"/>
      <c r="Q204" s="37"/>
      <c r="R204" s="37"/>
      <c r="S204" s="37"/>
      <c r="T204" s="37"/>
      <c r="U204" s="37"/>
      <c r="V204" s="37"/>
      <c r="W204" s="37"/>
      <c r="X204" s="216">
        <f>SUM(E204:W204)</f>
        <v>0</v>
      </c>
      <c r="Y204" s="216">
        <f>COUNT(E204:W204)</f>
        <v>0</v>
      </c>
      <c r="Z204" s="26"/>
    </row>
    <row r="205" spans="1:26" ht="33" customHeight="1" thickBot="1">
      <c r="A205" s="270">
        <v>44</v>
      </c>
      <c r="B205" s="270" t="s">
        <v>237</v>
      </c>
      <c r="C205" s="270"/>
      <c r="D205" s="133" t="s">
        <v>238</v>
      </c>
      <c r="E205" s="134">
        <v>1</v>
      </c>
      <c r="F205" s="134">
        <v>2</v>
      </c>
      <c r="G205" s="134">
        <v>3</v>
      </c>
      <c r="H205" s="134">
        <v>4</v>
      </c>
      <c r="I205" s="134">
        <v>4</v>
      </c>
      <c r="J205" s="134">
        <v>5</v>
      </c>
      <c r="K205" s="134">
        <v>4</v>
      </c>
      <c r="L205" s="134">
        <v>4</v>
      </c>
      <c r="M205" s="134">
        <v>4</v>
      </c>
      <c r="N205" s="134">
        <v>4</v>
      </c>
      <c r="O205" s="134">
        <v>4</v>
      </c>
      <c r="P205" s="134">
        <v>4</v>
      </c>
      <c r="Q205" s="134">
        <v>4</v>
      </c>
      <c r="R205" s="134">
        <v>4</v>
      </c>
      <c r="S205" s="134">
        <v>0</v>
      </c>
      <c r="T205" s="134">
        <v>0</v>
      </c>
      <c r="U205" s="134">
        <v>0</v>
      </c>
      <c r="V205" s="134">
        <v>0</v>
      </c>
      <c r="W205" s="135">
        <v>2</v>
      </c>
      <c r="X205" s="134">
        <f t="shared" ref="X205:X214" si="33">SUM(E205:W205)</f>
        <v>53</v>
      </c>
      <c r="Y205" s="134">
        <f t="shared" ref="Y205:Y214" si="34">COUNT(E205:W205)</f>
        <v>19</v>
      </c>
      <c r="Z205" s="136"/>
    </row>
    <row r="206" spans="1:26" ht="24.75" customHeight="1" thickBot="1">
      <c r="A206" s="265"/>
      <c r="B206" s="265"/>
      <c r="C206" s="265"/>
      <c r="D206" s="89" t="s">
        <v>239</v>
      </c>
      <c r="E206" s="37"/>
      <c r="F206" s="37"/>
      <c r="G206" s="37"/>
      <c r="H206" s="37"/>
      <c r="I206" s="37"/>
      <c r="J206" s="37"/>
      <c r="K206" s="37"/>
      <c r="L206" s="37"/>
      <c r="M206" s="37"/>
      <c r="N206" s="37"/>
      <c r="O206" s="37"/>
      <c r="P206" s="37"/>
      <c r="Q206" s="37"/>
      <c r="R206" s="37"/>
      <c r="S206" s="37"/>
      <c r="T206" s="37"/>
      <c r="U206" s="37"/>
      <c r="V206" s="37"/>
      <c r="W206" s="37"/>
      <c r="X206" s="216">
        <f>SUM(E206:W206)</f>
        <v>0</v>
      </c>
      <c r="Y206" s="216">
        <f>COUNT(E206:W206)</f>
        <v>0</v>
      </c>
    </row>
    <row r="207" spans="1:26" ht="19.5" customHeight="1">
      <c r="A207" s="270">
        <v>45</v>
      </c>
      <c r="B207" s="307" t="s">
        <v>240</v>
      </c>
      <c r="C207" s="308"/>
      <c r="D207" s="137" t="s">
        <v>241</v>
      </c>
      <c r="E207" s="138"/>
      <c r="F207" s="138"/>
      <c r="G207" s="138"/>
      <c r="H207" s="138"/>
      <c r="I207" s="138"/>
      <c r="J207" s="138"/>
      <c r="K207" s="138"/>
      <c r="L207" s="138"/>
      <c r="M207" s="138"/>
      <c r="N207" s="138"/>
      <c r="O207" s="138"/>
      <c r="P207" s="138"/>
      <c r="Q207" s="138"/>
      <c r="R207" s="138"/>
      <c r="S207" s="138"/>
      <c r="T207" s="138"/>
      <c r="U207" s="138"/>
      <c r="V207" s="138"/>
      <c r="W207" s="138"/>
      <c r="X207" s="242">
        <f t="shared" si="33"/>
        <v>0</v>
      </c>
      <c r="Y207" s="242">
        <f t="shared" si="34"/>
        <v>0</v>
      </c>
    </row>
    <row r="208" spans="1:26" ht="19.5" customHeight="1">
      <c r="A208" s="271"/>
      <c r="B208" s="316"/>
      <c r="C208" s="317"/>
      <c r="D208" s="139" t="s">
        <v>242</v>
      </c>
      <c r="E208" s="140"/>
      <c r="F208" s="141"/>
      <c r="G208" s="141"/>
      <c r="H208" s="140"/>
      <c r="I208" s="140"/>
      <c r="J208" s="140"/>
      <c r="K208" s="140"/>
      <c r="L208" s="140"/>
      <c r="M208" s="141"/>
      <c r="N208" s="140"/>
      <c r="O208" s="140"/>
      <c r="P208" s="141"/>
      <c r="Q208" s="140"/>
      <c r="R208" s="140"/>
      <c r="S208" s="140"/>
      <c r="T208" s="140"/>
      <c r="U208" s="140"/>
      <c r="V208" s="140"/>
      <c r="W208" s="140"/>
      <c r="X208" s="140">
        <f t="shared" si="33"/>
        <v>0</v>
      </c>
      <c r="Y208" s="140">
        <f t="shared" si="34"/>
        <v>0</v>
      </c>
    </row>
    <row r="209" spans="1:26" ht="19.5" customHeight="1">
      <c r="A209" s="271"/>
      <c r="B209" s="316"/>
      <c r="C209" s="317"/>
      <c r="D209" s="139" t="s">
        <v>243</v>
      </c>
      <c r="E209" s="140"/>
      <c r="F209" s="140"/>
      <c r="G209" s="141"/>
      <c r="H209" s="140"/>
      <c r="I209" s="140"/>
      <c r="J209" s="140"/>
      <c r="K209" s="140"/>
      <c r="L209" s="140"/>
      <c r="M209" s="140"/>
      <c r="N209" s="140"/>
      <c r="O209" s="140"/>
      <c r="P209" s="141"/>
      <c r="Q209" s="140"/>
      <c r="R209" s="140"/>
      <c r="S209" s="140"/>
      <c r="T209" s="140"/>
      <c r="U209" s="140"/>
      <c r="V209" s="140"/>
      <c r="W209" s="140"/>
      <c r="X209" s="140">
        <f t="shared" si="33"/>
        <v>0</v>
      </c>
      <c r="Y209" s="140">
        <f t="shared" si="34"/>
        <v>0</v>
      </c>
    </row>
    <row r="210" spans="1:26" ht="19.5" customHeight="1">
      <c r="A210" s="271"/>
      <c r="B210" s="316"/>
      <c r="C210" s="317"/>
      <c r="D210" s="48" t="s">
        <v>244</v>
      </c>
      <c r="E210" s="142"/>
      <c r="F210" s="142"/>
      <c r="G210" s="142"/>
      <c r="H210" s="142"/>
      <c r="I210" s="142"/>
      <c r="J210" s="142"/>
      <c r="K210" s="142"/>
      <c r="L210" s="142"/>
      <c r="M210" s="142"/>
      <c r="N210" s="142"/>
      <c r="O210" s="142"/>
      <c r="P210" s="142"/>
      <c r="Q210" s="142"/>
      <c r="R210" s="142"/>
      <c r="S210" s="142"/>
      <c r="T210" s="142"/>
      <c r="U210" s="142"/>
      <c r="V210" s="142"/>
      <c r="W210" s="142"/>
      <c r="X210" s="243">
        <f t="shared" si="33"/>
        <v>0</v>
      </c>
      <c r="Y210" s="243">
        <f t="shared" si="34"/>
        <v>0</v>
      </c>
    </row>
    <row r="211" spans="1:26" ht="19.5" customHeight="1">
      <c r="A211" s="271"/>
      <c r="B211" s="316"/>
      <c r="C211" s="317"/>
      <c r="D211" s="48" t="s">
        <v>245</v>
      </c>
      <c r="E211" s="142"/>
      <c r="F211" s="142"/>
      <c r="G211" s="142"/>
      <c r="H211" s="142"/>
      <c r="I211" s="142"/>
      <c r="J211" s="142"/>
      <c r="K211" s="142"/>
      <c r="L211" s="142"/>
      <c r="M211" s="142"/>
      <c r="N211" s="142"/>
      <c r="O211" s="142"/>
      <c r="P211" s="142"/>
      <c r="Q211" s="142"/>
      <c r="R211" s="142"/>
      <c r="S211" s="142"/>
      <c r="T211" s="142"/>
      <c r="U211" s="142"/>
      <c r="V211" s="142"/>
      <c r="W211" s="142"/>
      <c r="X211" s="243">
        <f t="shared" si="33"/>
        <v>0</v>
      </c>
      <c r="Y211" s="243">
        <f t="shared" si="34"/>
        <v>0</v>
      </c>
    </row>
    <row r="212" spans="1:26" ht="19.5" customHeight="1">
      <c r="A212" s="271"/>
      <c r="B212" s="316"/>
      <c r="C212" s="317"/>
      <c r="D212" s="48" t="s">
        <v>246</v>
      </c>
      <c r="E212" s="142"/>
      <c r="F212" s="142"/>
      <c r="G212" s="142"/>
      <c r="H212" s="142"/>
      <c r="I212" s="142"/>
      <c r="J212" s="142"/>
      <c r="K212" s="142"/>
      <c r="L212" s="142"/>
      <c r="M212" s="142"/>
      <c r="N212" s="142"/>
      <c r="O212" s="142"/>
      <c r="P212" s="142"/>
      <c r="Q212" s="142"/>
      <c r="R212" s="142"/>
      <c r="S212" s="142"/>
      <c r="T212" s="142"/>
      <c r="U212" s="142"/>
      <c r="V212" s="142"/>
      <c r="W212" s="142"/>
      <c r="X212" s="243">
        <f t="shared" si="33"/>
        <v>0</v>
      </c>
      <c r="Y212" s="243">
        <f t="shared" si="34"/>
        <v>0</v>
      </c>
    </row>
    <row r="213" spans="1:26" ht="19.5" customHeight="1">
      <c r="A213" s="271"/>
      <c r="B213" s="316"/>
      <c r="C213" s="317"/>
      <c r="D213" s="48" t="s">
        <v>247</v>
      </c>
      <c r="E213" s="142"/>
      <c r="F213" s="142"/>
      <c r="G213" s="142"/>
      <c r="H213" s="142"/>
      <c r="I213" s="142"/>
      <c r="J213" s="142"/>
      <c r="K213" s="142"/>
      <c r="L213" s="142"/>
      <c r="M213" s="142"/>
      <c r="N213" s="142"/>
      <c r="O213" s="142"/>
      <c r="P213" s="142"/>
      <c r="Q213" s="142"/>
      <c r="R213" s="142"/>
      <c r="S213" s="142"/>
      <c r="T213" s="142"/>
      <c r="U213" s="142"/>
      <c r="V213" s="142"/>
      <c r="W213" s="142"/>
      <c r="X213" s="243">
        <f t="shared" si="33"/>
        <v>0</v>
      </c>
      <c r="Y213" s="243">
        <f t="shared" si="34"/>
        <v>0</v>
      </c>
    </row>
    <row r="214" spans="1:26" ht="19.5" customHeight="1">
      <c r="A214" s="271"/>
      <c r="B214" s="316"/>
      <c r="C214" s="317"/>
      <c r="D214" s="48" t="s">
        <v>248</v>
      </c>
      <c r="E214" s="142"/>
      <c r="F214" s="142"/>
      <c r="G214" s="142"/>
      <c r="H214" s="142"/>
      <c r="I214" s="142"/>
      <c r="J214" s="142"/>
      <c r="K214" s="142"/>
      <c r="L214" s="142"/>
      <c r="M214" s="142"/>
      <c r="N214" s="142"/>
      <c r="O214" s="142"/>
      <c r="P214" s="142"/>
      <c r="Q214" s="142"/>
      <c r="R214" s="142"/>
      <c r="S214" s="142"/>
      <c r="T214" s="142"/>
      <c r="U214" s="142"/>
      <c r="V214" s="142"/>
      <c r="W214" s="142"/>
      <c r="X214" s="243">
        <f t="shared" si="33"/>
        <v>0</v>
      </c>
      <c r="Y214" s="243">
        <f t="shared" si="34"/>
        <v>0</v>
      </c>
    </row>
    <row r="215" spans="1:26" s="27" customFormat="1" ht="19.5" customHeight="1">
      <c r="A215" s="271"/>
      <c r="B215" s="316"/>
      <c r="C215" s="317"/>
      <c r="D215" s="48" t="s">
        <v>249</v>
      </c>
      <c r="E215" s="142"/>
      <c r="F215" s="142"/>
      <c r="G215" s="142"/>
      <c r="H215" s="142"/>
      <c r="I215" s="142"/>
      <c r="J215" s="142"/>
      <c r="K215" s="142"/>
      <c r="L215" s="142"/>
      <c r="M215" s="142"/>
      <c r="N215" s="142"/>
      <c r="O215" s="142"/>
      <c r="P215" s="142"/>
      <c r="Q215" s="142"/>
      <c r="R215" s="142"/>
      <c r="S215" s="142"/>
      <c r="T215" s="142"/>
      <c r="U215" s="142"/>
      <c r="V215" s="142"/>
      <c r="W215" s="142"/>
      <c r="X215" s="243">
        <f>SUM(E215:W215)</f>
        <v>0</v>
      </c>
      <c r="Y215" s="243">
        <f>COUNT(E215:W215)</f>
        <v>0</v>
      </c>
      <c r="Z215" s="26"/>
    </row>
    <row r="216" spans="1:26" s="27" customFormat="1" ht="21.75" customHeight="1">
      <c r="A216" s="271"/>
      <c r="B216" s="316"/>
      <c r="C216" s="317"/>
      <c r="D216" s="48" t="s">
        <v>250</v>
      </c>
      <c r="E216" s="142"/>
      <c r="F216" s="142"/>
      <c r="G216" s="142"/>
      <c r="H216" s="142"/>
      <c r="I216" s="142"/>
      <c r="J216" s="142"/>
      <c r="K216" s="142"/>
      <c r="L216" s="142"/>
      <c r="M216" s="142"/>
      <c r="N216" s="142"/>
      <c r="O216" s="142"/>
      <c r="P216" s="142"/>
      <c r="Q216" s="142"/>
      <c r="R216" s="142"/>
      <c r="S216" s="142"/>
      <c r="T216" s="142"/>
      <c r="U216" s="142"/>
      <c r="V216" s="142"/>
      <c r="W216" s="142"/>
      <c r="X216" s="243">
        <f>SUM(E216:W216)</f>
        <v>0</v>
      </c>
      <c r="Y216" s="243">
        <f>COUNT(E216:W216)</f>
        <v>0</v>
      </c>
      <c r="Z216" s="26"/>
    </row>
    <row r="217" spans="1:26" s="27" customFormat="1" ht="21.75" customHeight="1" thickBot="1">
      <c r="A217" s="265"/>
      <c r="B217" s="309"/>
      <c r="C217" s="310"/>
      <c r="D217" s="50" t="s">
        <v>251</v>
      </c>
      <c r="E217" s="52"/>
      <c r="F217" s="52"/>
      <c r="G217" s="52"/>
      <c r="H217" s="52"/>
      <c r="I217" s="52"/>
      <c r="J217" s="52"/>
      <c r="K217" s="52"/>
      <c r="L217" s="52"/>
      <c r="M217" s="52"/>
      <c r="N217" s="52"/>
      <c r="O217" s="52"/>
      <c r="P217" s="52"/>
      <c r="Q217" s="52"/>
      <c r="R217" s="52"/>
      <c r="S217" s="52"/>
      <c r="T217" s="52"/>
      <c r="U217" s="52"/>
      <c r="V217" s="52"/>
      <c r="W217" s="52"/>
      <c r="X217" s="244">
        <f>SUM(E217:W217)</f>
        <v>0</v>
      </c>
      <c r="Y217" s="244">
        <f>COUNT(E217:W217)</f>
        <v>0</v>
      </c>
      <c r="Z217" s="26"/>
    </row>
    <row r="218" spans="1:26" s="27" customFormat="1" ht="32.25" customHeight="1">
      <c r="A218" s="298">
        <v>46</v>
      </c>
      <c r="B218" s="300" t="s">
        <v>392</v>
      </c>
      <c r="C218" s="301"/>
      <c r="D218" s="143" t="s">
        <v>252</v>
      </c>
      <c r="E218" s="40"/>
      <c r="F218" s="40"/>
      <c r="G218" s="40"/>
      <c r="H218" s="40"/>
      <c r="I218" s="40"/>
      <c r="J218" s="40"/>
      <c r="K218" s="40"/>
      <c r="L218" s="40"/>
      <c r="M218" s="40"/>
      <c r="N218" s="40"/>
      <c r="O218" s="40"/>
      <c r="P218" s="40"/>
      <c r="Q218" s="40"/>
      <c r="R218" s="40"/>
      <c r="S218" s="40"/>
      <c r="T218" s="40"/>
      <c r="U218" s="40"/>
      <c r="V218" s="40"/>
      <c r="W218" s="40"/>
      <c r="X218" s="245">
        <f t="shared" ref="X218:X226" si="35">SUM(E218:W218)</f>
        <v>0</v>
      </c>
      <c r="Y218" s="245">
        <f t="shared" ref="Y218:Y226" si="36">COUNT(E218:W218)</f>
        <v>0</v>
      </c>
      <c r="Z218" s="26"/>
    </row>
    <row r="219" spans="1:26" s="27" customFormat="1" ht="31.5" customHeight="1">
      <c r="A219" s="299"/>
      <c r="B219" s="302"/>
      <c r="C219" s="303"/>
      <c r="D219" s="144" t="s">
        <v>253</v>
      </c>
      <c r="E219" s="44"/>
      <c r="F219" s="44"/>
      <c r="G219" s="44"/>
      <c r="H219" s="44"/>
      <c r="I219" s="44"/>
      <c r="J219" s="44"/>
      <c r="K219" s="44"/>
      <c r="L219" s="44"/>
      <c r="M219" s="44"/>
      <c r="N219" s="44"/>
      <c r="O219" s="44"/>
      <c r="P219" s="44"/>
      <c r="Q219" s="44"/>
      <c r="R219" s="44"/>
      <c r="S219" s="44"/>
      <c r="T219" s="44"/>
      <c r="U219" s="44"/>
      <c r="V219" s="44"/>
      <c r="W219" s="44"/>
      <c r="X219" s="243">
        <f t="shared" si="35"/>
        <v>0</v>
      </c>
      <c r="Y219" s="243">
        <f t="shared" si="36"/>
        <v>0</v>
      </c>
      <c r="Z219" s="26"/>
    </row>
    <row r="220" spans="1:26" s="27" customFormat="1" ht="31.5" customHeight="1">
      <c r="A220" s="299"/>
      <c r="B220" s="302"/>
      <c r="C220" s="303"/>
      <c r="D220" s="144" t="s">
        <v>254</v>
      </c>
      <c r="E220" s="44"/>
      <c r="F220" s="44"/>
      <c r="G220" s="44"/>
      <c r="H220" s="44"/>
      <c r="I220" s="44"/>
      <c r="J220" s="44"/>
      <c r="K220" s="44"/>
      <c r="L220" s="44"/>
      <c r="M220" s="44"/>
      <c r="N220" s="44"/>
      <c r="O220" s="44"/>
      <c r="P220" s="44"/>
      <c r="Q220" s="44"/>
      <c r="R220" s="44"/>
      <c r="S220" s="44"/>
      <c r="T220" s="44"/>
      <c r="U220" s="44"/>
      <c r="V220" s="44"/>
      <c r="W220" s="44"/>
      <c r="X220" s="243">
        <f t="shared" si="35"/>
        <v>0</v>
      </c>
      <c r="Y220" s="243">
        <f t="shared" si="36"/>
        <v>0</v>
      </c>
      <c r="Z220" s="26"/>
    </row>
    <row r="221" spans="1:26" s="27" customFormat="1" ht="32.25" customHeight="1">
      <c r="A221" s="299"/>
      <c r="B221" s="302"/>
      <c r="C221" s="303"/>
      <c r="D221" s="144" t="s">
        <v>255</v>
      </c>
      <c r="E221" s="44"/>
      <c r="F221" s="44"/>
      <c r="G221" s="44"/>
      <c r="H221" s="44"/>
      <c r="I221" s="44"/>
      <c r="J221" s="44"/>
      <c r="K221" s="44"/>
      <c r="L221" s="44"/>
      <c r="M221" s="44"/>
      <c r="N221" s="44"/>
      <c r="O221" s="44"/>
      <c r="P221" s="44"/>
      <c r="Q221" s="44"/>
      <c r="R221" s="44"/>
      <c r="S221" s="44"/>
      <c r="T221" s="44"/>
      <c r="U221" s="44"/>
      <c r="V221" s="44"/>
      <c r="W221" s="44"/>
      <c r="X221" s="243">
        <f t="shared" si="35"/>
        <v>0</v>
      </c>
      <c r="Y221" s="243">
        <f t="shared" si="36"/>
        <v>0</v>
      </c>
      <c r="Z221" s="26"/>
    </row>
    <row r="222" spans="1:26" s="27" customFormat="1" ht="31.5" customHeight="1">
      <c r="A222" s="299"/>
      <c r="B222" s="302"/>
      <c r="C222" s="303"/>
      <c r="D222" s="144" t="s">
        <v>256</v>
      </c>
      <c r="E222" s="44"/>
      <c r="F222" s="44"/>
      <c r="G222" s="44"/>
      <c r="H222" s="44"/>
      <c r="I222" s="44"/>
      <c r="J222" s="44"/>
      <c r="K222" s="44"/>
      <c r="L222" s="44"/>
      <c r="M222" s="44"/>
      <c r="N222" s="44"/>
      <c r="O222" s="44"/>
      <c r="P222" s="44"/>
      <c r="Q222" s="44"/>
      <c r="R222" s="44"/>
      <c r="S222" s="44"/>
      <c r="T222" s="44"/>
      <c r="U222" s="44"/>
      <c r="V222" s="44"/>
      <c r="W222" s="44"/>
      <c r="X222" s="243">
        <f t="shared" si="35"/>
        <v>0</v>
      </c>
      <c r="Y222" s="243">
        <f t="shared" si="36"/>
        <v>0</v>
      </c>
      <c r="Z222" s="26"/>
    </row>
    <row r="223" spans="1:26" s="27" customFormat="1" ht="33.75" customHeight="1">
      <c r="A223" s="299"/>
      <c r="B223" s="302"/>
      <c r="C223" s="303"/>
      <c r="D223" s="144" t="s">
        <v>257</v>
      </c>
      <c r="E223" s="142"/>
      <c r="F223" s="142"/>
      <c r="G223" s="142"/>
      <c r="H223" s="142"/>
      <c r="I223" s="142"/>
      <c r="J223" s="142"/>
      <c r="K223" s="142"/>
      <c r="L223" s="142"/>
      <c r="M223" s="142"/>
      <c r="N223" s="142"/>
      <c r="O223" s="142"/>
      <c r="P223" s="142"/>
      <c r="Q223" s="142"/>
      <c r="R223" s="142"/>
      <c r="S223" s="142"/>
      <c r="T223" s="142"/>
      <c r="U223" s="142"/>
      <c r="V223" s="142"/>
      <c r="W223" s="142"/>
      <c r="X223" s="243">
        <f t="shared" si="35"/>
        <v>0</v>
      </c>
      <c r="Y223" s="243">
        <f t="shared" si="36"/>
        <v>0</v>
      </c>
      <c r="Z223" s="26"/>
    </row>
    <row r="224" spans="1:26" s="27" customFormat="1" ht="30.75" customHeight="1">
      <c r="A224" s="299"/>
      <c r="B224" s="302"/>
      <c r="C224" s="303"/>
      <c r="D224" s="144" t="s">
        <v>258</v>
      </c>
      <c r="E224" s="44"/>
      <c r="F224" s="44"/>
      <c r="G224" s="44"/>
      <c r="H224" s="44"/>
      <c r="I224" s="44"/>
      <c r="J224" s="44"/>
      <c r="K224" s="44"/>
      <c r="L224" s="44"/>
      <c r="M224" s="44"/>
      <c r="N224" s="44"/>
      <c r="O224" s="44"/>
      <c r="P224" s="44"/>
      <c r="Q224" s="44"/>
      <c r="R224" s="44"/>
      <c r="S224" s="44"/>
      <c r="T224" s="44"/>
      <c r="U224" s="44"/>
      <c r="V224" s="44"/>
      <c r="W224" s="44"/>
      <c r="X224" s="243">
        <f t="shared" si="35"/>
        <v>0</v>
      </c>
      <c r="Y224" s="243">
        <f t="shared" si="36"/>
        <v>0</v>
      </c>
      <c r="Z224" s="26"/>
    </row>
    <row r="225" spans="1:26" s="27" customFormat="1" ht="25.5" customHeight="1">
      <c r="A225" s="299"/>
      <c r="B225" s="302"/>
      <c r="C225" s="303"/>
      <c r="D225" s="144" t="s">
        <v>259</v>
      </c>
      <c r="E225" s="142"/>
      <c r="F225" s="142"/>
      <c r="G225" s="142"/>
      <c r="H225" s="142"/>
      <c r="I225" s="142"/>
      <c r="J225" s="142"/>
      <c r="K225" s="142"/>
      <c r="L225" s="142"/>
      <c r="M225" s="142"/>
      <c r="N225" s="142"/>
      <c r="O225" s="142"/>
      <c r="P225" s="142"/>
      <c r="Q225" s="142"/>
      <c r="R225" s="142"/>
      <c r="S225" s="142"/>
      <c r="T225" s="142"/>
      <c r="U225" s="142"/>
      <c r="V225" s="142"/>
      <c r="W225" s="142"/>
      <c r="X225" s="243">
        <f t="shared" si="35"/>
        <v>0</v>
      </c>
      <c r="Y225" s="243">
        <f t="shared" si="36"/>
        <v>0</v>
      </c>
      <c r="Z225" s="26"/>
    </row>
    <row r="226" spans="1:26" s="27" customFormat="1" ht="25.5" customHeight="1" thickBot="1">
      <c r="A226" s="258"/>
      <c r="B226" s="304"/>
      <c r="C226" s="305"/>
      <c r="D226" s="82" t="s">
        <v>260</v>
      </c>
      <c r="E226" s="52"/>
      <c r="F226" s="52"/>
      <c r="G226" s="52"/>
      <c r="H226" s="52"/>
      <c r="I226" s="52"/>
      <c r="J226" s="52"/>
      <c r="K226" s="52"/>
      <c r="L226" s="52"/>
      <c r="M226" s="52"/>
      <c r="N226" s="52"/>
      <c r="O226" s="52"/>
      <c r="P226" s="52"/>
      <c r="Q226" s="52"/>
      <c r="R226" s="52"/>
      <c r="S226" s="52"/>
      <c r="T226" s="52"/>
      <c r="U226" s="52"/>
      <c r="V226" s="52"/>
      <c r="W226" s="52"/>
      <c r="X226" s="244">
        <f t="shared" si="35"/>
        <v>0</v>
      </c>
      <c r="Y226" s="244">
        <f t="shared" si="36"/>
        <v>0</v>
      </c>
      <c r="Z226" s="26"/>
    </row>
    <row r="227" spans="1:26" ht="30" customHeight="1">
      <c r="A227" s="306">
        <v>47</v>
      </c>
      <c r="B227" s="307" t="s">
        <v>393</v>
      </c>
      <c r="C227" s="308"/>
      <c r="D227" s="246" t="s">
        <v>261</v>
      </c>
      <c r="E227" s="55"/>
      <c r="F227" s="247"/>
      <c r="G227" s="247"/>
      <c r="H227" s="247"/>
      <c r="I227" s="247"/>
      <c r="J227" s="247"/>
      <c r="K227" s="247"/>
      <c r="L227" s="247"/>
      <c r="M227" s="247"/>
      <c r="N227" s="247"/>
      <c r="O227" s="247"/>
      <c r="P227" s="247"/>
      <c r="Q227" s="247"/>
      <c r="R227" s="247"/>
      <c r="S227" s="247"/>
      <c r="T227" s="247"/>
      <c r="U227" s="247"/>
      <c r="V227" s="247"/>
      <c r="W227" s="247"/>
      <c r="X227" s="227">
        <f>SUM(E227:W227)</f>
        <v>0</v>
      </c>
      <c r="Y227" s="227">
        <f>COUNT(E227:W227)</f>
        <v>0</v>
      </c>
    </row>
    <row r="228" spans="1:26" s="27" customFormat="1" ht="32.25" customHeight="1" thickBot="1">
      <c r="A228" s="266"/>
      <c r="B228" s="309"/>
      <c r="C228" s="310"/>
      <c r="D228" s="145" t="s">
        <v>236</v>
      </c>
      <c r="E228" s="52"/>
      <c r="F228" s="52"/>
      <c r="G228" s="52"/>
      <c r="H228" s="52"/>
      <c r="I228" s="52"/>
      <c r="J228" s="52"/>
      <c r="K228" s="52"/>
      <c r="L228" s="52"/>
      <c r="M228" s="52"/>
      <c r="N228" s="52"/>
      <c r="O228" s="52"/>
      <c r="P228" s="52"/>
      <c r="Q228" s="52"/>
      <c r="R228" s="52"/>
      <c r="S228" s="52"/>
      <c r="T228" s="52"/>
      <c r="U228" s="52"/>
      <c r="V228" s="52"/>
      <c r="W228" s="52"/>
      <c r="X228" s="228">
        <f t="shared" ref="X228:X240" si="37">SUM(E228:W228)</f>
        <v>0</v>
      </c>
      <c r="Y228" s="228">
        <f t="shared" ref="Y228:Y240" si="38">COUNT(E228:W228)</f>
        <v>0</v>
      </c>
      <c r="Z228" s="26"/>
    </row>
    <row r="229" spans="1:26" s="27" customFormat="1" ht="33" customHeight="1" thickBot="1">
      <c r="A229" s="311">
        <v>48</v>
      </c>
      <c r="B229" s="311" t="s">
        <v>262</v>
      </c>
      <c r="C229" s="311"/>
      <c r="D229" s="47" t="s">
        <v>394</v>
      </c>
      <c r="E229" s="40"/>
      <c r="F229" s="40"/>
      <c r="G229" s="40"/>
      <c r="H229" s="40"/>
      <c r="I229" s="40"/>
      <c r="J229" s="40"/>
      <c r="K229" s="40"/>
      <c r="L229" s="40"/>
      <c r="M229" s="40"/>
      <c r="N229" s="40"/>
      <c r="O229" s="40"/>
      <c r="P229" s="40"/>
      <c r="Q229" s="40"/>
      <c r="R229" s="40"/>
      <c r="S229" s="40"/>
      <c r="T229" s="40"/>
      <c r="U229" s="40"/>
      <c r="V229" s="40"/>
      <c r="W229" s="40"/>
      <c r="X229" s="227">
        <f t="shared" si="37"/>
        <v>0</v>
      </c>
      <c r="Y229" s="227">
        <f t="shared" si="38"/>
        <v>0</v>
      </c>
      <c r="Z229" s="26"/>
    </row>
    <row r="230" spans="1:26" s="27" customFormat="1" ht="33" customHeight="1" thickBot="1">
      <c r="A230" s="311"/>
      <c r="B230" s="311"/>
      <c r="C230" s="311"/>
      <c r="D230" s="48" t="s">
        <v>395</v>
      </c>
      <c r="E230" s="44"/>
      <c r="F230" s="44"/>
      <c r="G230" s="44"/>
      <c r="H230" s="44"/>
      <c r="I230" s="44"/>
      <c r="J230" s="44"/>
      <c r="K230" s="44"/>
      <c r="L230" s="44"/>
      <c r="M230" s="44"/>
      <c r="N230" s="44"/>
      <c r="O230" s="44"/>
      <c r="P230" s="44"/>
      <c r="Q230" s="44"/>
      <c r="R230" s="44"/>
      <c r="S230" s="44"/>
      <c r="T230" s="44"/>
      <c r="U230" s="44"/>
      <c r="V230" s="44"/>
      <c r="W230" s="44"/>
      <c r="X230" s="225">
        <f t="shared" si="37"/>
        <v>0</v>
      </c>
      <c r="Y230" s="225">
        <f t="shared" si="38"/>
        <v>0</v>
      </c>
      <c r="Z230" s="26"/>
    </row>
    <row r="231" spans="1:26" s="27" customFormat="1" ht="33" customHeight="1" thickBot="1">
      <c r="A231" s="311"/>
      <c r="B231" s="311"/>
      <c r="C231" s="311"/>
      <c r="D231" s="48" t="s">
        <v>396</v>
      </c>
      <c r="E231" s="44"/>
      <c r="F231" s="44"/>
      <c r="G231" s="44"/>
      <c r="H231" s="44"/>
      <c r="I231" s="44"/>
      <c r="J231" s="44"/>
      <c r="K231" s="44"/>
      <c r="L231" s="44"/>
      <c r="M231" s="44"/>
      <c r="N231" s="44"/>
      <c r="O231" s="44"/>
      <c r="P231" s="44"/>
      <c r="Q231" s="44"/>
      <c r="R231" s="44"/>
      <c r="S231" s="44"/>
      <c r="T231" s="44"/>
      <c r="U231" s="44"/>
      <c r="V231" s="44"/>
      <c r="W231" s="44"/>
      <c r="X231" s="225">
        <f t="shared" si="37"/>
        <v>0</v>
      </c>
      <c r="Y231" s="225">
        <f t="shared" si="38"/>
        <v>0</v>
      </c>
      <c r="Z231" s="26"/>
    </row>
    <row r="232" spans="1:26" s="27" customFormat="1" ht="23.25" customHeight="1" thickBot="1">
      <c r="A232" s="311"/>
      <c r="B232" s="311"/>
      <c r="C232" s="311"/>
      <c r="D232" s="48" t="s">
        <v>397</v>
      </c>
      <c r="E232" s="44"/>
      <c r="F232" s="44"/>
      <c r="G232" s="44"/>
      <c r="H232" s="44"/>
      <c r="I232" s="44"/>
      <c r="J232" s="44"/>
      <c r="K232" s="44"/>
      <c r="L232" s="44"/>
      <c r="M232" s="44"/>
      <c r="N232" s="44"/>
      <c r="O232" s="44"/>
      <c r="P232" s="44"/>
      <c r="Q232" s="44"/>
      <c r="R232" s="44"/>
      <c r="S232" s="44"/>
      <c r="T232" s="44"/>
      <c r="U232" s="44"/>
      <c r="V232" s="44"/>
      <c r="W232" s="44"/>
      <c r="X232" s="225">
        <f t="shared" si="37"/>
        <v>0</v>
      </c>
      <c r="Y232" s="225">
        <f t="shared" si="38"/>
        <v>0</v>
      </c>
      <c r="Z232" s="26"/>
    </row>
    <row r="233" spans="1:26" s="27" customFormat="1" ht="33" customHeight="1" thickBot="1">
      <c r="A233" s="311"/>
      <c r="B233" s="311"/>
      <c r="C233" s="311"/>
      <c r="D233" s="48" t="s">
        <v>398</v>
      </c>
      <c r="E233" s="44"/>
      <c r="F233" s="44"/>
      <c r="G233" s="44"/>
      <c r="H233" s="44"/>
      <c r="I233" s="44"/>
      <c r="J233" s="44"/>
      <c r="K233" s="44"/>
      <c r="L233" s="44"/>
      <c r="M233" s="44"/>
      <c r="N233" s="44"/>
      <c r="O233" s="44"/>
      <c r="P233" s="44"/>
      <c r="Q233" s="44"/>
      <c r="R233" s="44"/>
      <c r="S233" s="44"/>
      <c r="T233" s="44"/>
      <c r="U233" s="44"/>
      <c r="V233" s="44"/>
      <c r="W233" s="44"/>
      <c r="X233" s="225">
        <f t="shared" si="37"/>
        <v>0</v>
      </c>
      <c r="Y233" s="225">
        <f t="shared" si="38"/>
        <v>0</v>
      </c>
      <c r="Z233" s="26"/>
    </row>
    <row r="234" spans="1:26" s="27" customFormat="1" ht="33" customHeight="1" thickBot="1">
      <c r="A234" s="311"/>
      <c r="B234" s="311"/>
      <c r="C234" s="311"/>
      <c r="D234" s="48" t="s">
        <v>399</v>
      </c>
      <c r="E234" s="142"/>
      <c r="F234" s="142"/>
      <c r="G234" s="142"/>
      <c r="H234" s="142"/>
      <c r="I234" s="142"/>
      <c r="J234" s="142"/>
      <c r="K234" s="142"/>
      <c r="L234" s="142"/>
      <c r="M234" s="142"/>
      <c r="N234" s="142"/>
      <c r="O234" s="142"/>
      <c r="P234" s="142"/>
      <c r="Q234" s="142"/>
      <c r="R234" s="142"/>
      <c r="S234" s="142"/>
      <c r="T234" s="142"/>
      <c r="U234" s="142"/>
      <c r="V234" s="142"/>
      <c r="W234" s="142"/>
      <c r="X234" s="225">
        <f t="shared" si="37"/>
        <v>0</v>
      </c>
      <c r="Y234" s="225">
        <f t="shared" si="38"/>
        <v>0</v>
      </c>
      <c r="Z234" s="26"/>
    </row>
    <row r="235" spans="1:26" s="27" customFormat="1" ht="21" customHeight="1" thickBot="1">
      <c r="A235" s="311"/>
      <c r="B235" s="311"/>
      <c r="C235" s="311"/>
      <c r="D235" s="48" t="s">
        <v>400</v>
      </c>
      <c r="E235" s="44"/>
      <c r="F235" s="44"/>
      <c r="G235" s="44"/>
      <c r="H235" s="44"/>
      <c r="I235" s="44"/>
      <c r="J235" s="44"/>
      <c r="K235" s="44"/>
      <c r="L235" s="44"/>
      <c r="M235" s="44"/>
      <c r="N235" s="44"/>
      <c r="O235" s="44"/>
      <c r="P235" s="44"/>
      <c r="Q235" s="44"/>
      <c r="R235" s="44"/>
      <c r="S235" s="44"/>
      <c r="T235" s="44"/>
      <c r="U235" s="44"/>
      <c r="V235" s="44"/>
      <c r="W235" s="44"/>
      <c r="X235" s="225">
        <f t="shared" si="37"/>
        <v>0</v>
      </c>
      <c r="Y235" s="225">
        <f t="shared" si="38"/>
        <v>0</v>
      </c>
      <c r="Z235" s="26"/>
    </row>
    <row r="236" spans="1:26" s="27" customFormat="1" ht="21" customHeight="1" thickBot="1">
      <c r="A236" s="311"/>
      <c r="B236" s="311"/>
      <c r="C236" s="311"/>
      <c r="D236" s="48" t="s">
        <v>401</v>
      </c>
      <c r="E236" s="142"/>
      <c r="F236" s="142"/>
      <c r="G236" s="142"/>
      <c r="H236" s="142"/>
      <c r="I236" s="142"/>
      <c r="J236" s="142"/>
      <c r="K236" s="142"/>
      <c r="L236" s="142"/>
      <c r="M236" s="142"/>
      <c r="N236" s="142"/>
      <c r="O236" s="142"/>
      <c r="P236" s="142"/>
      <c r="Q236" s="142"/>
      <c r="R236" s="142"/>
      <c r="S236" s="142"/>
      <c r="T236" s="142"/>
      <c r="U236" s="142"/>
      <c r="V236" s="142"/>
      <c r="W236" s="142"/>
      <c r="X236" s="225">
        <f t="shared" si="37"/>
        <v>0</v>
      </c>
      <c r="Y236" s="225">
        <f t="shared" si="38"/>
        <v>0</v>
      </c>
      <c r="Z236" s="26"/>
    </row>
    <row r="237" spans="1:26" s="27" customFormat="1" ht="21" customHeight="1" thickBot="1">
      <c r="A237" s="311"/>
      <c r="B237" s="311"/>
      <c r="C237" s="311"/>
      <c r="D237" s="48" t="s">
        <v>402</v>
      </c>
      <c r="E237" s="44"/>
      <c r="F237" s="44"/>
      <c r="G237" s="44"/>
      <c r="H237" s="44"/>
      <c r="I237" s="44"/>
      <c r="J237" s="44"/>
      <c r="K237" s="44"/>
      <c r="L237" s="44"/>
      <c r="M237" s="44"/>
      <c r="N237" s="44"/>
      <c r="O237" s="44"/>
      <c r="P237" s="44"/>
      <c r="Q237" s="44"/>
      <c r="R237" s="44"/>
      <c r="S237" s="44"/>
      <c r="T237" s="44"/>
      <c r="U237" s="44"/>
      <c r="V237" s="44"/>
      <c r="W237" s="44"/>
      <c r="X237" s="225">
        <f t="shared" si="37"/>
        <v>0</v>
      </c>
      <c r="Y237" s="225">
        <f t="shared" si="38"/>
        <v>0</v>
      </c>
      <c r="Z237" s="26"/>
    </row>
    <row r="238" spans="1:26" s="27" customFormat="1" ht="21" customHeight="1" thickBot="1">
      <c r="A238" s="311"/>
      <c r="B238" s="311"/>
      <c r="C238" s="311"/>
      <c r="D238" s="48" t="s">
        <v>403</v>
      </c>
      <c r="E238" s="44"/>
      <c r="F238" s="44"/>
      <c r="G238" s="44"/>
      <c r="H238" s="44"/>
      <c r="I238" s="44"/>
      <c r="J238" s="44"/>
      <c r="K238" s="44"/>
      <c r="L238" s="44"/>
      <c r="M238" s="44"/>
      <c r="N238" s="44"/>
      <c r="O238" s="44"/>
      <c r="P238" s="44"/>
      <c r="Q238" s="44"/>
      <c r="R238" s="44"/>
      <c r="S238" s="44"/>
      <c r="T238" s="44"/>
      <c r="U238" s="44"/>
      <c r="V238" s="44"/>
      <c r="W238" s="44"/>
      <c r="X238" s="225">
        <f t="shared" si="37"/>
        <v>0</v>
      </c>
      <c r="Y238" s="225">
        <f t="shared" si="38"/>
        <v>0</v>
      </c>
      <c r="Z238" s="26"/>
    </row>
    <row r="239" spans="1:26" s="27" customFormat="1" ht="21" customHeight="1" thickBot="1">
      <c r="A239" s="311"/>
      <c r="B239" s="311"/>
      <c r="C239" s="311"/>
      <c r="D239" s="48" t="s">
        <v>404</v>
      </c>
      <c r="E239" s="44"/>
      <c r="F239" s="44"/>
      <c r="G239" s="44"/>
      <c r="H239" s="44"/>
      <c r="I239" s="44"/>
      <c r="J239" s="44"/>
      <c r="K239" s="44"/>
      <c r="L239" s="44"/>
      <c r="M239" s="44"/>
      <c r="N239" s="44"/>
      <c r="O239" s="44"/>
      <c r="P239" s="44"/>
      <c r="Q239" s="44"/>
      <c r="R239" s="44"/>
      <c r="S239" s="44"/>
      <c r="T239" s="44"/>
      <c r="U239" s="44"/>
      <c r="V239" s="44"/>
      <c r="W239" s="44"/>
      <c r="X239" s="225">
        <f t="shared" si="37"/>
        <v>0</v>
      </c>
      <c r="Y239" s="225">
        <f t="shared" si="38"/>
        <v>0</v>
      </c>
      <c r="Z239" s="26"/>
    </row>
    <row r="240" spans="1:26" s="27" customFormat="1" ht="21" customHeight="1" thickBot="1">
      <c r="A240" s="311"/>
      <c r="B240" s="311"/>
      <c r="C240" s="311"/>
      <c r="D240" s="50" t="s">
        <v>405</v>
      </c>
      <c r="E240" s="52"/>
      <c r="F240" s="52"/>
      <c r="G240" s="52"/>
      <c r="H240" s="52"/>
      <c r="I240" s="52"/>
      <c r="J240" s="52"/>
      <c r="K240" s="52"/>
      <c r="L240" s="52"/>
      <c r="M240" s="52"/>
      <c r="N240" s="52"/>
      <c r="O240" s="52"/>
      <c r="P240" s="52"/>
      <c r="Q240" s="52"/>
      <c r="R240" s="52"/>
      <c r="S240" s="52"/>
      <c r="T240" s="52"/>
      <c r="U240" s="52"/>
      <c r="V240" s="52"/>
      <c r="W240" s="52"/>
      <c r="X240" s="228">
        <f t="shared" si="37"/>
        <v>0</v>
      </c>
      <c r="Y240" s="228">
        <f t="shared" si="38"/>
        <v>0</v>
      </c>
      <c r="Z240" s="26"/>
    </row>
    <row r="241" spans="1:26" s="69" customFormat="1" ht="66.75" customHeight="1" thickBot="1">
      <c r="A241" s="146" t="s">
        <v>263</v>
      </c>
      <c r="B241" s="293" t="s">
        <v>264</v>
      </c>
      <c r="C241" s="293"/>
      <c r="D241" s="112" t="s">
        <v>265</v>
      </c>
      <c r="E241" s="113">
        <f>IF(E205&gt;=1,IF(SUM(E220,E221,E224)&gt;=1,1,0))</f>
        <v>0</v>
      </c>
      <c r="F241" s="113">
        <f t="shared" ref="F241:W241" si="39">IF(F205&gt;=1,IF(SUM(F220,F221,F224)&gt;=1,1,0))</f>
        <v>0</v>
      </c>
      <c r="G241" s="113">
        <f t="shared" si="39"/>
        <v>0</v>
      </c>
      <c r="H241" s="113">
        <f t="shared" si="39"/>
        <v>0</v>
      </c>
      <c r="I241" s="113">
        <f t="shared" si="39"/>
        <v>0</v>
      </c>
      <c r="J241" s="113">
        <f t="shared" si="39"/>
        <v>0</v>
      </c>
      <c r="K241" s="113">
        <f t="shared" si="39"/>
        <v>0</v>
      </c>
      <c r="L241" s="113">
        <f t="shared" si="39"/>
        <v>0</v>
      </c>
      <c r="M241" s="113">
        <f t="shared" si="39"/>
        <v>0</v>
      </c>
      <c r="N241" s="113">
        <f t="shared" si="39"/>
        <v>0</v>
      </c>
      <c r="O241" s="113">
        <f t="shared" si="39"/>
        <v>0</v>
      </c>
      <c r="P241" s="113">
        <f t="shared" si="39"/>
        <v>0</v>
      </c>
      <c r="Q241" s="113">
        <f t="shared" si="39"/>
        <v>0</v>
      </c>
      <c r="R241" s="113">
        <f t="shared" si="39"/>
        <v>0</v>
      </c>
      <c r="S241" s="113" t="b">
        <f t="shared" si="39"/>
        <v>0</v>
      </c>
      <c r="T241" s="113" t="b">
        <f t="shared" si="39"/>
        <v>0</v>
      </c>
      <c r="U241" s="113" t="b">
        <f t="shared" si="39"/>
        <v>0</v>
      </c>
      <c r="V241" s="113" t="b">
        <f t="shared" si="39"/>
        <v>0</v>
      </c>
      <c r="W241" s="113">
        <f t="shared" si="39"/>
        <v>0</v>
      </c>
      <c r="X241" s="113">
        <f t="shared" ref="X241:X249" si="40">SUM(E241:W241)</f>
        <v>0</v>
      </c>
      <c r="Y241" s="113">
        <f t="shared" ref="Y241:Y251" si="41">COUNTA(E241:W241)</f>
        <v>19</v>
      </c>
      <c r="Z241" s="100" t="s">
        <v>266</v>
      </c>
    </row>
    <row r="242" spans="1:26" s="69" customFormat="1" ht="68.25" customHeight="1" thickBot="1">
      <c r="A242" s="146" t="s">
        <v>267</v>
      </c>
      <c r="B242" s="293" t="s">
        <v>406</v>
      </c>
      <c r="C242" s="293"/>
      <c r="D242" s="112" t="s">
        <v>268</v>
      </c>
      <c r="E242" s="113" t="b">
        <f>IF(E205&gt;=2,IF(SUM(E220,E221,E224)&gt;=1,1,0))</f>
        <v>0</v>
      </c>
      <c r="F242" s="113">
        <f t="shared" ref="F242:W242" si="42">IF(F205&gt;=2,IF(SUM(F220,F221,F224)&gt;=1,1,0))</f>
        <v>0</v>
      </c>
      <c r="G242" s="113">
        <f t="shared" si="42"/>
        <v>0</v>
      </c>
      <c r="H242" s="113">
        <f t="shared" si="42"/>
        <v>0</v>
      </c>
      <c r="I242" s="113">
        <f t="shared" si="42"/>
        <v>0</v>
      </c>
      <c r="J242" s="113">
        <f t="shared" si="42"/>
        <v>0</v>
      </c>
      <c r="K242" s="113">
        <f t="shared" si="42"/>
        <v>0</v>
      </c>
      <c r="L242" s="113">
        <f t="shared" si="42"/>
        <v>0</v>
      </c>
      <c r="M242" s="113">
        <f t="shared" si="42"/>
        <v>0</v>
      </c>
      <c r="N242" s="113">
        <f t="shared" si="42"/>
        <v>0</v>
      </c>
      <c r="O242" s="113">
        <f t="shared" si="42"/>
        <v>0</v>
      </c>
      <c r="P242" s="113">
        <f t="shared" si="42"/>
        <v>0</v>
      </c>
      <c r="Q242" s="113">
        <f t="shared" si="42"/>
        <v>0</v>
      </c>
      <c r="R242" s="113">
        <f t="shared" si="42"/>
        <v>0</v>
      </c>
      <c r="S242" s="113" t="b">
        <f t="shared" si="42"/>
        <v>0</v>
      </c>
      <c r="T242" s="113" t="b">
        <f t="shared" si="42"/>
        <v>0</v>
      </c>
      <c r="U242" s="113" t="b">
        <f t="shared" si="42"/>
        <v>0</v>
      </c>
      <c r="V242" s="113" t="b">
        <f t="shared" si="42"/>
        <v>0</v>
      </c>
      <c r="W242" s="113">
        <f t="shared" si="42"/>
        <v>0</v>
      </c>
      <c r="X242" s="113">
        <f t="shared" si="40"/>
        <v>0</v>
      </c>
      <c r="Y242" s="113">
        <f t="shared" si="41"/>
        <v>19</v>
      </c>
      <c r="Z242" s="100" t="s">
        <v>269</v>
      </c>
    </row>
    <row r="243" spans="1:26" s="69" customFormat="1" ht="114" customHeight="1" thickBot="1">
      <c r="A243" s="146" t="s">
        <v>270</v>
      </c>
      <c r="B243" s="293" t="s">
        <v>271</v>
      </c>
      <c r="C243" s="293"/>
      <c r="D243" s="112" t="s">
        <v>272</v>
      </c>
      <c r="E243" s="113" t="b">
        <f>IF(E242=1,IF(SUM(E207,E208,E209)&gt;=1,IF(SUM(E220,E221,E224)&gt;=3,1,0)))</f>
        <v>0</v>
      </c>
      <c r="F243" s="113" t="b">
        <f t="shared" ref="F243:W243" si="43">IF(F242=1,IF(SUM(F207,F208,F209)&gt;=1,IF(SUM(F220,F221,F224)&gt;=3,1,0)))</f>
        <v>0</v>
      </c>
      <c r="G243" s="113" t="b">
        <f t="shared" si="43"/>
        <v>0</v>
      </c>
      <c r="H243" s="113" t="b">
        <f t="shared" si="43"/>
        <v>0</v>
      </c>
      <c r="I243" s="113" t="b">
        <f t="shared" si="43"/>
        <v>0</v>
      </c>
      <c r="J243" s="113" t="b">
        <f t="shared" si="43"/>
        <v>0</v>
      </c>
      <c r="K243" s="113" t="b">
        <f t="shared" si="43"/>
        <v>0</v>
      </c>
      <c r="L243" s="113" t="b">
        <f t="shared" si="43"/>
        <v>0</v>
      </c>
      <c r="M243" s="113" t="b">
        <f t="shared" si="43"/>
        <v>0</v>
      </c>
      <c r="N243" s="113" t="b">
        <f t="shared" si="43"/>
        <v>0</v>
      </c>
      <c r="O243" s="113" t="b">
        <f t="shared" si="43"/>
        <v>0</v>
      </c>
      <c r="P243" s="113" t="b">
        <f t="shared" si="43"/>
        <v>0</v>
      </c>
      <c r="Q243" s="113" t="b">
        <f t="shared" si="43"/>
        <v>0</v>
      </c>
      <c r="R243" s="113" t="b">
        <f t="shared" si="43"/>
        <v>0</v>
      </c>
      <c r="S243" s="113" t="b">
        <f t="shared" si="43"/>
        <v>0</v>
      </c>
      <c r="T243" s="113" t="b">
        <f t="shared" si="43"/>
        <v>0</v>
      </c>
      <c r="U243" s="113" t="b">
        <f t="shared" si="43"/>
        <v>0</v>
      </c>
      <c r="V243" s="113" t="b">
        <f t="shared" si="43"/>
        <v>0</v>
      </c>
      <c r="W243" s="113" t="b">
        <f t="shared" si="43"/>
        <v>0</v>
      </c>
      <c r="X243" s="113">
        <f t="shared" si="40"/>
        <v>0</v>
      </c>
      <c r="Y243" s="113">
        <f t="shared" si="41"/>
        <v>19</v>
      </c>
      <c r="Z243" s="100" t="s">
        <v>273</v>
      </c>
    </row>
    <row r="244" spans="1:26" s="69" customFormat="1" ht="84.75" customHeight="1" thickBot="1">
      <c r="A244" s="146" t="s">
        <v>274</v>
      </c>
      <c r="B244" s="294" t="s">
        <v>275</v>
      </c>
      <c r="C244" s="295"/>
      <c r="D244" s="112" t="s">
        <v>276</v>
      </c>
      <c r="E244" s="113" t="b">
        <f>IF(E243=1,IF(E222=1,1,0))</f>
        <v>0</v>
      </c>
      <c r="F244" s="113" t="b">
        <f t="shared" ref="F244:W244" si="44">IF(F243=1,IF(F222=1,1,0))</f>
        <v>0</v>
      </c>
      <c r="G244" s="113" t="b">
        <f t="shared" si="44"/>
        <v>0</v>
      </c>
      <c r="H244" s="113" t="b">
        <f t="shared" si="44"/>
        <v>0</v>
      </c>
      <c r="I244" s="113" t="b">
        <f t="shared" si="44"/>
        <v>0</v>
      </c>
      <c r="J244" s="113" t="b">
        <f t="shared" si="44"/>
        <v>0</v>
      </c>
      <c r="K244" s="113" t="b">
        <f t="shared" si="44"/>
        <v>0</v>
      </c>
      <c r="L244" s="113" t="b">
        <f t="shared" si="44"/>
        <v>0</v>
      </c>
      <c r="M244" s="113" t="b">
        <f t="shared" si="44"/>
        <v>0</v>
      </c>
      <c r="N244" s="113" t="b">
        <f t="shared" si="44"/>
        <v>0</v>
      </c>
      <c r="O244" s="113" t="b">
        <f t="shared" si="44"/>
        <v>0</v>
      </c>
      <c r="P244" s="113" t="b">
        <f t="shared" si="44"/>
        <v>0</v>
      </c>
      <c r="Q244" s="113" t="b">
        <f t="shared" si="44"/>
        <v>0</v>
      </c>
      <c r="R244" s="113" t="b">
        <f t="shared" si="44"/>
        <v>0</v>
      </c>
      <c r="S244" s="113" t="b">
        <f t="shared" si="44"/>
        <v>0</v>
      </c>
      <c r="T244" s="113" t="b">
        <f t="shared" si="44"/>
        <v>0</v>
      </c>
      <c r="U244" s="113" t="b">
        <f t="shared" si="44"/>
        <v>0</v>
      </c>
      <c r="V244" s="113" t="b">
        <f t="shared" si="44"/>
        <v>0</v>
      </c>
      <c r="W244" s="113" t="b">
        <f t="shared" si="44"/>
        <v>0</v>
      </c>
      <c r="X244" s="113">
        <f t="shared" si="40"/>
        <v>0</v>
      </c>
      <c r="Y244" s="113">
        <f t="shared" si="41"/>
        <v>19</v>
      </c>
      <c r="Z244" s="100" t="s">
        <v>277</v>
      </c>
    </row>
    <row r="245" spans="1:26" s="69" customFormat="1" ht="57" customHeight="1" thickBot="1">
      <c r="A245" s="147" t="s">
        <v>278</v>
      </c>
      <c r="B245" s="296" t="s">
        <v>279</v>
      </c>
      <c r="C245" s="297"/>
      <c r="D245" s="148" t="s">
        <v>280</v>
      </c>
      <c r="E245" s="149">
        <f>IF(SUM(E207,E208,E209)&gt;=1,1,0)</f>
        <v>0</v>
      </c>
      <c r="F245" s="149">
        <f t="shared" ref="F245:W245" si="45">IF(SUM(F207,F208,F209)&gt;=1,1,0)</f>
        <v>0</v>
      </c>
      <c r="G245" s="149">
        <f t="shared" si="45"/>
        <v>0</v>
      </c>
      <c r="H245" s="149">
        <f t="shared" si="45"/>
        <v>0</v>
      </c>
      <c r="I245" s="149">
        <f t="shared" si="45"/>
        <v>0</v>
      </c>
      <c r="J245" s="149">
        <f t="shared" si="45"/>
        <v>0</v>
      </c>
      <c r="K245" s="149">
        <f t="shared" si="45"/>
        <v>0</v>
      </c>
      <c r="L245" s="149">
        <f t="shared" si="45"/>
        <v>0</v>
      </c>
      <c r="M245" s="149">
        <f t="shared" si="45"/>
        <v>0</v>
      </c>
      <c r="N245" s="149">
        <f t="shared" si="45"/>
        <v>0</v>
      </c>
      <c r="O245" s="149">
        <f t="shared" si="45"/>
        <v>0</v>
      </c>
      <c r="P245" s="149">
        <f t="shared" si="45"/>
        <v>0</v>
      </c>
      <c r="Q245" s="149">
        <f t="shared" si="45"/>
        <v>0</v>
      </c>
      <c r="R245" s="149">
        <f t="shared" si="45"/>
        <v>0</v>
      </c>
      <c r="S245" s="149">
        <f t="shared" si="45"/>
        <v>0</v>
      </c>
      <c r="T245" s="149">
        <f t="shared" si="45"/>
        <v>0</v>
      </c>
      <c r="U245" s="149">
        <f t="shared" si="45"/>
        <v>0</v>
      </c>
      <c r="V245" s="149">
        <f t="shared" si="45"/>
        <v>0</v>
      </c>
      <c r="W245" s="149">
        <f t="shared" si="45"/>
        <v>0</v>
      </c>
      <c r="X245" s="149">
        <f t="shared" ref="X245:X247" si="46">SUM(E245:W245)</f>
        <v>0</v>
      </c>
      <c r="Y245" s="149">
        <f t="shared" si="41"/>
        <v>19</v>
      </c>
      <c r="Z245" s="102"/>
    </row>
    <row r="246" spans="1:26" s="69" customFormat="1" ht="49.5" customHeight="1" thickBot="1">
      <c r="A246" s="147" t="s">
        <v>281</v>
      </c>
      <c r="B246" s="286" t="s">
        <v>282</v>
      </c>
      <c r="C246" s="286"/>
      <c r="D246" s="148" t="s">
        <v>283</v>
      </c>
      <c r="E246" s="149">
        <f>IF(E205&gt;=2,1,0)</f>
        <v>0</v>
      </c>
      <c r="F246" s="149">
        <f t="shared" ref="F246:W246" si="47">IF(F205&gt;=2,1,0)</f>
        <v>1</v>
      </c>
      <c r="G246" s="149">
        <f t="shared" si="47"/>
        <v>1</v>
      </c>
      <c r="H246" s="149">
        <f t="shared" si="47"/>
        <v>1</v>
      </c>
      <c r="I246" s="149">
        <f t="shared" si="47"/>
        <v>1</v>
      </c>
      <c r="J246" s="149">
        <f t="shared" si="47"/>
        <v>1</v>
      </c>
      <c r="K246" s="149">
        <f t="shared" si="47"/>
        <v>1</v>
      </c>
      <c r="L246" s="149">
        <f t="shared" si="47"/>
        <v>1</v>
      </c>
      <c r="M246" s="149">
        <f t="shared" si="47"/>
        <v>1</v>
      </c>
      <c r="N246" s="149">
        <f t="shared" si="47"/>
        <v>1</v>
      </c>
      <c r="O246" s="149">
        <f t="shared" si="47"/>
        <v>1</v>
      </c>
      <c r="P246" s="149">
        <f t="shared" si="47"/>
        <v>1</v>
      </c>
      <c r="Q246" s="149">
        <f t="shared" si="47"/>
        <v>1</v>
      </c>
      <c r="R246" s="149">
        <f t="shared" si="47"/>
        <v>1</v>
      </c>
      <c r="S246" s="149">
        <f t="shared" si="47"/>
        <v>0</v>
      </c>
      <c r="T246" s="149">
        <f t="shared" si="47"/>
        <v>0</v>
      </c>
      <c r="U246" s="149">
        <f t="shared" si="47"/>
        <v>0</v>
      </c>
      <c r="V246" s="149">
        <f t="shared" si="47"/>
        <v>0</v>
      </c>
      <c r="W246" s="149">
        <f t="shared" si="47"/>
        <v>1</v>
      </c>
      <c r="X246" s="149">
        <f t="shared" si="46"/>
        <v>14</v>
      </c>
      <c r="Y246" s="149">
        <f t="shared" si="41"/>
        <v>19</v>
      </c>
      <c r="Z246" s="102"/>
    </row>
    <row r="247" spans="1:26" s="69" customFormat="1" ht="53.25" customHeight="1" thickBot="1">
      <c r="A247" s="147" t="s">
        <v>284</v>
      </c>
      <c r="B247" s="286" t="s">
        <v>285</v>
      </c>
      <c r="C247" s="286"/>
      <c r="D247" s="148" t="s">
        <v>286</v>
      </c>
      <c r="E247" s="149" t="b">
        <f>IF(SUM(E188,E189,E190,E191,E192,E193)&gt;=1,IF(E194=1,IF(E196=0,1,0)))</f>
        <v>0</v>
      </c>
      <c r="F247" s="149" t="b">
        <f t="shared" ref="F247:W247" si="48">IF(SUM(F188,F189,F190,F191,F192,F193)&gt;=1,IF(F194=1,IF(F196=0,1,0)))</f>
        <v>0</v>
      </c>
      <c r="G247" s="149" t="b">
        <f t="shared" si="48"/>
        <v>0</v>
      </c>
      <c r="H247" s="149" t="b">
        <f t="shared" si="48"/>
        <v>0</v>
      </c>
      <c r="I247" s="149" t="b">
        <f t="shared" si="48"/>
        <v>0</v>
      </c>
      <c r="J247" s="149" t="b">
        <f t="shared" si="48"/>
        <v>0</v>
      </c>
      <c r="K247" s="149" t="b">
        <f t="shared" si="48"/>
        <v>0</v>
      </c>
      <c r="L247" s="149" t="b">
        <f t="shared" si="48"/>
        <v>0</v>
      </c>
      <c r="M247" s="149" t="b">
        <f t="shared" si="48"/>
        <v>0</v>
      </c>
      <c r="N247" s="149" t="b">
        <f t="shared" si="48"/>
        <v>0</v>
      </c>
      <c r="O247" s="149" t="b">
        <f t="shared" si="48"/>
        <v>0</v>
      </c>
      <c r="P247" s="149" t="b">
        <f t="shared" si="48"/>
        <v>0</v>
      </c>
      <c r="Q247" s="149" t="b">
        <f t="shared" si="48"/>
        <v>0</v>
      </c>
      <c r="R247" s="149" t="b">
        <f t="shared" si="48"/>
        <v>0</v>
      </c>
      <c r="S247" s="149" t="b">
        <f t="shared" si="48"/>
        <v>0</v>
      </c>
      <c r="T247" s="149" t="b">
        <f t="shared" si="48"/>
        <v>0</v>
      </c>
      <c r="U247" s="149" t="b">
        <f t="shared" si="48"/>
        <v>0</v>
      </c>
      <c r="V247" s="149" t="b">
        <f t="shared" si="48"/>
        <v>0</v>
      </c>
      <c r="W247" s="149" t="b">
        <f t="shared" si="48"/>
        <v>0</v>
      </c>
      <c r="X247" s="149">
        <f t="shared" si="46"/>
        <v>0</v>
      </c>
      <c r="Y247" s="149">
        <f t="shared" si="41"/>
        <v>19</v>
      </c>
      <c r="Z247" s="102"/>
    </row>
    <row r="248" spans="1:26" s="69" customFormat="1" ht="78.75" customHeight="1" thickBot="1">
      <c r="A248" s="147" t="s">
        <v>287</v>
      </c>
      <c r="B248" s="287" t="s">
        <v>288</v>
      </c>
      <c r="C248" s="287"/>
      <c r="D248" s="150" t="s">
        <v>289</v>
      </c>
      <c r="E248" s="149">
        <f t="shared" ref="E248:W248" si="49">IF(SUM(E176,E178,E181,E184)=4,1,0)</f>
        <v>0</v>
      </c>
      <c r="F248" s="149">
        <f t="shared" si="49"/>
        <v>0</v>
      </c>
      <c r="G248" s="149">
        <f t="shared" si="49"/>
        <v>0</v>
      </c>
      <c r="H248" s="149">
        <f t="shared" si="49"/>
        <v>0</v>
      </c>
      <c r="I248" s="149">
        <f t="shared" si="49"/>
        <v>0</v>
      </c>
      <c r="J248" s="149">
        <f t="shared" si="49"/>
        <v>0</v>
      </c>
      <c r="K248" s="149">
        <f t="shared" si="49"/>
        <v>0</v>
      </c>
      <c r="L248" s="149">
        <f t="shared" si="49"/>
        <v>0</v>
      </c>
      <c r="M248" s="149">
        <f t="shared" si="49"/>
        <v>0</v>
      </c>
      <c r="N248" s="149">
        <f t="shared" si="49"/>
        <v>0</v>
      </c>
      <c r="O248" s="149">
        <f t="shared" si="49"/>
        <v>0</v>
      </c>
      <c r="P248" s="149">
        <f t="shared" si="49"/>
        <v>0</v>
      </c>
      <c r="Q248" s="149">
        <f t="shared" si="49"/>
        <v>0</v>
      </c>
      <c r="R248" s="149">
        <f t="shared" si="49"/>
        <v>0</v>
      </c>
      <c r="S248" s="149">
        <f t="shared" si="49"/>
        <v>0</v>
      </c>
      <c r="T248" s="149">
        <f t="shared" si="49"/>
        <v>0</v>
      </c>
      <c r="U248" s="149">
        <f t="shared" si="49"/>
        <v>0</v>
      </c>
      <c r="V248" s="149">
        <f t="shared" si="49"/>
        <v>0</v>
      </c>
      <c r="W248" s="149">
        <f t="shared" si="49"/>
        <v>0</v>
      </c>
      <c r="X248" s="149">
        <f>SUM(E248:W248)</f>
        <v>0</v>
      </c>
      <c r="Y248" s="149">
        <f>COUNTA(E248:W248)</f>
        <v>19</v>
      </c>
      <c r="Z248" s="151"/>
    </row>
    <row r="249" spans="1:26" s="69" customFormat="1" ht="84.75" customHeight="1" thickBot="1">
      <c r="A249" s="147" t="s">
        <v>290</v>
      </c>
      <c r="B249" s="286" t="s">
        <v>291</v>
      </c>
      <c r="C249" s="286"/>
      <c r="D249" s="152" t="s">
        <v>292</v>
      </c>
      <c r="E249" s="149" t="b">
        <f>IF(E80=1,IF(E196=0,IF(SUM(E176,E178)=2,IF(E181=1,IF(E184=1,1,0)))))</f>
        <v>0</v>
      </c>
      <c r="F249" s="149" t="b">
        <f t="shared" ref="F249:W249" si="50">IF(F80=1,IF(F196=0,IF(SUM(F176,F178)=2,IF(F181=1,IF(F184=1,1,0)))))</f>
        <v>0</v>
      </c>
      <c r="G249" s="149" t="b">
        <f t="shared" si="50"/>
        <v>0</v>
      </c>
      <c r="H249" s="149" t="b">
        <f t="shared" si="50"/>
        <v>0</v>
      </c>
      <c r="I249" s="149" t="b">
        <f t="shared" si="50"/>
        <v>0</v>
      </c>
      <c r="J249" s="149" t="b">
        <f t="shared" si="50"/>
        <v>0</v>
      </c>
      <c r="K249" s="149" t="b">
        <f t="shared" si="50"/>
        <v>0</v>
      </c>
      <c r="L249" s="149" t="b">
        <f t="shared" si="50"/>
        <v>0</v>
      </c>
      <c r="M249" s="149" t="b">
        <f t="shared" si="50"/>
        <v>0</v>
      </c>
      <c r="N249" s="149" t="b">
        <f t="shared" si="50"/>
        <v>0</v>
      </c>
      <c r="O249" s="149" t="b">
        <f t="shared" si="50"/>
        <v>0</v>
      </c>
      <c r="P249" s="149" t="b">
        <f t="shared" si="50"/>
        <v>0</v>
      </c>
      <c r="Q249" s="149" t="b">
        <f t="shared" si="50"/>
        <v>0</v>
      </c>
      <c r="R249" s="149" t="b">
        <f t="shared" si="50"/>
        <v>0</v>
      </c>
      <c r="S249" s="149" t="b">
        <f t="shared" si="50"/>
        <v>0</v>
      </c>
      <c r="T249" s="149" t="b">
        <f t="shared" si="50"/>
        <v>0</v>
      </c>
      <c r="U249" s="149" t="b">
        <f t="shared" si="50"/>
        <v>0</v>
      </c>
      <c r="V249" s="149" t="b">
        <f t="shared" si="50"/>
        <v>0</v>
      </c>
      <c r="W249" s="149" t="b">
        <f t="shared" si="50"/>
        <v>0</v>
      </c>
      <c r="X249" s="149">
        <f t="shared" si="40"/>
        <v>0</v>
      </c>
      <c r="Y249" s="149">
        <f t="shared" si="41"/>
        <v>19</v>
      </c>
      <c r="Z249" s="102"/>
    </row>
    <row r="250" spans="1:26" s="69" customFormat="1" ht="32.25" customHeight="1" thickBot="1">
      <c r="A250" s="248" t="s">
        <v>293</v>
      </c>
      <c r="B250" s="288" t="s">
        <v>294</v>
      </c>
      <c r="C250" s="289"/>
      <c r="D250" s="148" t="s">
        <v>295</v>
      </c>
      <c r="E250" s="149">
        <f>IF(SUM(E176,E178)=2,1,0)</f>
        <v>0</v>
      </c>
      <c r="F250" s="149">
        <f t="shared" ref="F250:W250" si="51">IF(SUM(F176,F178)=2,1,0)</f>
        <v>0</v>
      </c>
      <c r="G250" s="149">
        <f t="shared" si="51"/>
        <v>0</v>
      </c>
      <c r="H250" s="149">
        <f t="shared" si="51"/>
        <v>0</v>
      </c>
      <c r="I250" s="149">
        <f t="shared" si="51"/>
        <v>0</v>
      </c>
      <c r="J250" s="149">
        <f t="shared" si="51"/>
        <v>0</v>
      </c>
      <c r="K250" s="149">
        <f t="shared" si="51"/>
        <v>0</v>
      </c>
      <c r="L250" s="149">
        <f t="shared" si="51"/>
        <v>0</v>
      </c>
      <c r="M250" s="149">
        <f t="shared" si="51"/>
        <v>0</v>
      </c>
      <c r="N250" s="149">
        <f t="shared" si="51"/>
        <v>0</v>
      </c>
      <c r="O250" s="149">
        <f t="shared" si="51"/>
        <v>0</v>
      </c>
      <c r="P250" s="149">
        <f t="shared" si="51"/>
        <v>0</v>
      </c>
      <c r="Q250" s="149">
        <f t="shared" si="51"/>
        <v>0</v>
      </c>
      <c r="R250" s="149">
        <f t="shared" si="51"/>
        <v>0</v>
      </c>
      <c r="S250" s="149">
        <f t="shared" si="51"/>
        <v>0</v>
      </c>
      <c r="T250" s="149">
        <f t="shared" si="51"/>
        <v>0</v>
      </c>
      <c r="U250" s="149">
        <f t="shared" si="51"/>
        <v>0</v>
      </c>
      <c r="V250" s="149">
        <f t="shared" si="51"/>
        <v>0</v>
      </c>
      <c r="W250" s="149">
        <f t="shared" si="51"/>
        <v>0</v>
      </c>
      <c r="X250" s="149">
        <f t="shared" ref="X250" si="52">SUM(E250:W250)</f>
        <v>0</v>
      </c>
      <c r="Y250" s="149">
        <f t="shared" si="41"/>
        <v>19</v>
      </c>
      <c r="Z250" s="102"/>
    </row>
    <row r="251" spans="1:26" s="69" customFormat="1" ht="32.25" customHeight="1" thickBot="1">
      <c r="A251" s="249" t="s">
        <v>296</v>
      </c>
      <c r="B251" s="288" t="s">
        <v>297</v>
      </c>
      <c r="C251" s="289"/>
      <c r="D251" s="148" t="s">
        <v>298</v>
      </c>
      <c r="E251" s="149">
        <f>IF(E196=0,1,0)</f>
        <v>1</v>
      </c>
      <c r="F251" s="149">
        <f t="shared" ref="F251:W251" si="53">IF(F196=0,1,0)</f>
        <v>1</v>
      </c>
      <c r="G251" s="149">
        <f t="shared" si="53"/>
        <v>1</v>
      </c>
      <c r="H251" s="149">
        <f t="shared" si="53"/>
        <v>1</v>
      </c>
      <c r="I251" s="149">
        <f t="shared" si="53"/>
        <v>1</v>
      </c>
      <c r="J251" s="149">
        <f t="shared" si="53"/>
        <v>1</v>
      </c>
      <c r="K251" s="149">
        <f t="shared" si="53"/>
        <v>1</v>
      </c>
      <c r="L251" s="149">
        <f t="shared" si="53"/>
        <v>1</v>
      </c>
      <c r="M251" s="149">
        <f t="shared" si="53"/>
        <v>1</v>
      </c>
      <c r="N251" s="149">
        <f t="shared" si="53"/>
        <v>1</v>
      </c>
      <c r="O251" s="149">
        <f t="shared" si="53"/>
        <v>1</v>
      </c>
      <c r="P251" s="149">
        <f t="shared" si="53"/>
        <v>1</v>
      </c>
      <c r="Q251" s="149">
        <f t="shared" si="53"/>
        <v>1</v>
      </c>
      <c r="R251" s="149">
        <f t="shared" si="53"/>
        <v>1</v>
      </c>
      <c r="S251" s="149">
        <f t="shared" si="53"/>
        <v>1</v>
      </c>
      <c r="T251" s="149">
        <f t="shared" si="53"/>
        <v>1</v>
      </c>
      <c r="U251" s="149">
        <f t="shared" si="53"/>
        <v>1</v>
      </c>
      <c r="V251" s="149">
        <f t="shared" si="53"/>
        <v>1</v>
      </c>
      <c r="W251" s="149">
        <f t="shared" si="53"/>
        <v>1</v>
      </c>
      <c r="X251" s="149">
        <f t="shared" ref="X251" si="54">SUM(E251:W251)</f>
        <v>19</v>
      </c>
      <c r="Y251" s="149">
        <f t="shared" si="41"/>
        <v>19</v>
      </c>
      <c r="Z251" s="102"/>
    </row>
    <row r="252" spans="1:26" ht="52.5" customHeight="1" thickBot="1">
      <c r="A252" s="103"/>
      <c r="B252" s="290" t="s">
        <v>299</v>
      </c>
      <c r="C252" s="291"/>
      <c r="D252" s="292"/>
      <c r="E252" s="104"/>
      <c r="F252" s="104"/>
      <c r="G252" s="104"/>
      <c r="H252" s="104"/>
      <c r="I252" s="104"/>
      <c r="J252" s="104"/>
      <c r="K252" s="104"/>
      <c r="L252" s="104"/>
      <c r="M252" s="104"/>
      <c r="N252" s="104"/>
      <c r="O252" s="104"/>
      <c r="P252" s="104"/>
      <c r="Q252" s="104"/>
      <c r="R252" s="104"/>
      <c r="S252" s="104"/>
      <c r="T252" s="104"/>
      <c r="U252" s="104"/>
      <c r="V252" s="104"/>
      <c r="W252" s="104"/>
      <c r="X252" s="104"/>
      <c r="Y252" s="104"/>
    </row>
    <row r="253" spans="1:26" ht="27" customHeight="1" thickBot="1">
      <c r="A253" s="103"/>
      <c r="B253" s="278" t="s">
        <v>7</v>
      </c>
      <c r="C253" s="278"/>
      <c r="D253" s="153" t="s">
        <v>8</v>
      </c>
      <c r="E253" s="10">
        <v>1</v>
      </c>
      <c r="F253" s="10">
        <v>2</v>
      </c>
      <c r="G253" s="10">
        <v>3</v>
      </c>
      <c r="H253" s="10">
        <v>4</v>
      </c>
      <c r="I253" s="10">
        <v>5</v>
      </c>
      <c r="J253" s="10">
        <v>6</v>
      </c>
      <c r="K253" s="10">
        <v>7</v>
      </c>
      <c r="L253" s="10">
        <v>8</v>
      </c>
      <c r="M253" s="11">
        <v>9</v>
      </c>
      <c r="N253" s="11">
        <v>10</v>
      </c>
      <c r="O253" s="11">
        <v>11</v>
      </c>
      <c r="P253" s="11">
        <v>12</v>
      </c>
      <c r="Q253" s="11">
        <v>13</v>
      </c>
      <c r="R253" s="11">
        <v>14</v>
      </c>
      <c r="S253" s="11">
        <v>15</v>
      </c>
      <c r="T253" s="11">
        <v>16</v>
      </c>
      <c r="U253" s="11">
        <v>17</v>
      </c>
      <c r="V253" s="11">
        <v>18</v>
      </c>
      <c r="W253" s="11">
        <v>19</v>
      </c>
      <c r="X253" s="12" t="s">
        <v>9</v>
      </c>
      <c r="Y253" s="13" t="s">
        <v>10</v>
      </c>
    </row>
    <row r="254" spans="1:26" s="27" customFormat="1" ht="83.25" customHeight="1" thickBot="1">
      <c r="A254" s="154">
        <v>49</v>
      </c>
      <c r="B254" s="279" t="s">
        <v>407</v>
      </c>
      <c r="C254" s="279"/>
      <c r="D254" s="155" t="s">
        <v>300</v>
      </c>
      <c r="E254" s="37"/>
      <c r="F254" s="37"/>
      <c r="G254" s="37"/>
      <c r="H254" s="37"/>
      <c r="I254" s="37"/>
      <c r="J254" s="37"/>
      <c r="K254" s="37"/>
      <c r="L254" s="37"/>
      <c r="M254" s="37"/>
      <c r="N254" s="37"/>
      <c r="O254" s="37"/>
      <c r="P254" s="37"/>
      <c r="Q254" s="37"/>
      <c r="R254" s="37"/>
      <c r="S254" s="37"/>
      <c r="T254" s="37"/>
      <c r="U254" s="37"/>
      <c r="V254" s="37"/>
      <c r="W254" s="37"/>
      <c r="X254" s="216">
        <f t="shared" ref="X254:X259" si="55">SUM(E254:W254)</f>
        <v>0</v>
      </c>
      <c r="Y254" s="216">
        <f t="shared" ref="Y254:Y259" si="56">COUNT(E254:W254)</f>
        <v>0</v>
      </c>
      <c r="Z254" s="156" t="s">
        <v>301</v>
      </c>
    </row>
    <row r="255" spans="1:26" s="27" customFormat="1" ht="50.25" customHeight="1" thickBot="1">
      <c r="A255" s="280">
        <v>50</v>
      </c>
      <c r="B255" s="282" t="s">
        <v>408</v>
      </c>
      <c r="C255" s="283"/>
      <c r="D255" s="157" t="s">
        <v>302</v>
      </c>
      <c r="E255" s="37"/>
      <c r="F255" s="37"/>
      <c r="G255" s="37"/>
      <c r="H255" s="37"/>
      <c r="I255" s="37"/>
      <c r="J255" s="37"/>
      <c r="K255" s="37"/>
      <c r="L255" s="37"/>
      <c r="M255" s="37"/>
      <c r="N255" s="37"/>
      <c r="O255" s="37"/>
      <c r="P255" s="37"/>
      <c r="Q255" s="37"/>
      <c r="R255" s="37"/>
      <c r="S255" s="37"/>
      <c r="T255" s="37"/>
      <c r="U255" s="37"/>
      <c r="V255" s="37"/>
      <c r="W255" s="37"/>
      <c r="X255" s="216">
        <f t="shared" si="55"/>
        <v>0</v>
      </c>
      <c r="Y255" s="216">
        <f t="shared" si="56"/>
        <v>0</v>
      </c>
      <c r="Z255" s="26"/>
    </row>
    <row r="256" spans="1:26" s="27" customFormat="1" ht="30.75" customHeight="1" thickBot="1">
      <c r="A256" s="281"/>
      <c r="B256" s="284"/>
      <c r="C256" s="285"/>
      <c r="D256" s="158" t="s">
        <v>303</v>
      </c>
      <c r="E256" s="37"/>
      <c r="F256" s="37"/>
      <c r="G256" s="37"/>
      <c r="H256" s="37"/>
      <c r="I256" s="37"/>
      <c r="J256" s="37"/>
      <c r="K256" s="37"/>
      <c r="L256" s="37"/>
      <c r="M256" s="37"/>
      <c r="N256" s="37"/>
      <c r="O256" s="37"/>
      <c r="P256" s="37"/>
      <c r="Q256" s="37"/>
      <c r="R256" s="37"/>
      <c r="S256" s="37"/>
      <c r="T256" s="37"/>
      <c r="U256" s="37"/>
      <c r="V256" s="37"/>
      <c r="W256" s="37"/>
      <c r="X256" s="216">
        <f t="shared" si="55"/>
        <v>0</v>
      </c>
      <c r="Y256" s="216">
        <f t="shared" si="56"/>
        <v>0</v>
      </c>
      <c r="Z256" s="26"/>
    </row>
    <row r="257" spans="1:26" s="27" customFormat="1" ht="70.5" customHeight="1" thickBot="1">
      <c r="A257" s="280">
        <v>51</v>
      </c>
      <c r="B257" s="282" t="s">
        <v>304</v>
      </c>
      <c r="C257" s="283"/>
      <c r="D257" s="159" t="s">
        <v>305</v>
      </c>
      <c r="E257" s="37"/>
      <c r="F257" s="37"/>
      <c r="G257" s="37"/>
      <c r="H257" s="37"/>
      <c r="I257" s="37"/>
      <c r="J257" s="37"/>
      <c r="K257" s="37"/>
      <c r="L257" s="37"/>
      <c r="M257" s="37"/>
      <c r="N257" s="37"/>
      <c r="O257" s="37"/>
      <c r="P257" s="37"/>
      <c r="Q257" s="37"/>
      <c r="R257" s="37"/>
      <c r="S257" s="37"/>
      <c r="T257" s="37"/>
      <c r="U257" s="37"/>
      <c r="V257" s="37"/>
      <c r="W257" s="37"/>
      <c r="X257" s="216">
        <f t="shared" si="55"/>
        <v>0</v>
      </c>
      <c r="Y257" s="216">
        <f t="shared" si="56"/>
        <v>0</v>
      </c>
      <c r="Z257" s="26"/>
    </row>
    <row r="258" spans="1:26" s="27" customFormat="1" ht="30.75" customHeight="1" thickBot="1">
      <c r="A258" s="281"/>
      <c r="B258" s="284"/>
      <c r="C258" s="285"/>
      <c r="D258" s="158" t="s">
        <v>303</v>
      </c>
      <c r="E258" s="37"/>
      <c r="F258" s="37"/>
      <c r="G258" s="37"/>
      <c r="H258" s="37"/>
      <c r="I258" s="37"/>
      <c r="J258" s="37"/>
      <c r="K258" s="37"/>
      <c r="L258" s="37"/>
      <c r="M258" s="37"/>
      <c r="N258" s="37"/>
      <c r="O258" s="37"/>
      <c r="P258" s="37"/>
      <c r="Q258" s="37"/>
      <c r="R258" s="37"/>
      <c r="S258" s="37"/>
      <c r="T258" s="37"/>
      <c r="U258" s="37"/>
      <c r="V258" s="37"/>
      <c r="W258" s="37"/>
      <c r="X258" s="216">
        <f t="shared" si="55"/>
        <v>0</v>
      </c>
      <c r="Y258" s="216">
        <f t="shared" si="56"/>
        <v>0</v>
      </c>
      <c r="Z258" s="26"/>
    </row>
    <row r="259" spans="1:26" ht="44.25" customHeight="1" thickBot="1">
      <c r="A259" s="114" t="s">
        <v>306</v>
      </c>
      <c r="B259" s="265" t="s">
        <v>409</v>
      </c>
      <c r="C259" s="266"/>
      <c r="D259" s="250" t="s">
        <v>410</v>
      </c>
      <c r="E259" s="37"/>
      <c r="F259" s="37"/>
      <c r="G259" s="37"/>
      <c r="H259" s="37"/>
      <c r="I259" s="37"/>
      <c r="J259" s="37"/>
      <c r="K259" s="37"/>
      <c r="L259" s="37"/>
      <c r="M259" s="37"/>
      <c r="N259" s="37"/>
      <c r="O259" s="37"/>
      <c r="P259" s="37"/>
      <c r="Q259" s="37"/>
      <c r="R259" s="37"/>
      <c r="S259" s="37"/>
      <c r="T259" s="37"/>
      <c r="U259" s="37"/>
      <c r="V259" s="37"/>
      <c r="W259" s="37"/>
      <c r="X259" s="216">
        <f t="shared" si="55"/>
        <v>0</v>
      </c>
      <c r="Y259" s="216">
        <f t="shared" si="56"/>
        <v>0</v>
      </c>
      <c r="Z259" s="156" t="s">
        <v>307</v>
      </c>
    </row>
    <row r="260" spans="1:26" ht="33" customHeight="1" thickBot="1">
      <c r="A260" s="267" t="s">
        <v>308</v>
      </c>
      <c r="B260" s="270" t="s">
        <v>309</v>
      </c>
      <c r="C260" s="270"/>
      <c r="D260" s="160" t="s">
        <v>310</v>
      </c>
      <c r="E260" s="161"/>
      <c r="F260" s="161"/>
      <c r="G260" s="161"/>
      <c r="H260" s="161"/>
      <c r="I260" s="161"/>
      <c r="J260" s="161"/>
      <c r="K260" s="161"/>
      <c r="L260" s="161"/>
      <c r="M260" s="161"/>
      <c r="N260" s="161"/>
      <c r="O260" s="161"/>
      <c r="P260" s="161"/>
      <c r="Q260" s="161"/>
      <c r="R260" s="161"/>
      <c r="S260" s="161"/>
      <c r="T260" s="161"/>
      <c r="U260" s="161"/>
      <c r="V260" s="161"/>
      <c r="W260" s="161"/>
      <c r="X260" s="251"/>
      <c r="Y260" s="251"/>
    </row>
    <row r="261" spans="1:26" ht="27" customHeight="1" thickBot="1">
      <c r="A261" s="268"/>
      <c r="B261" s="271"/>
      <c r="C261" s="271"/>
      <c r="D261" s="89" t="s">
        <v>311</v>
      </c>
      <c r="E261" s="83"/>
      <c r="F261" s="83"/>
      <c r="G261" s="83"/>
      <c r="H261" s="83"/>
      <c r="I261" s="83"/>
      <c r="J261" s="83"/>
      <c r="K261" s="83"/>
      <c r="L261" s="83"/>
      <c r="M261" s="83"/>
      <c r="N261" s="83"/>
      <c r="O261" s="83"/>
      <c r="P261" s="83"/>
      <c r="Q261" s="83"/>
      <c r="R261" s="83"/>
      <c r="S261" s="83"/>
      <c r="T261" s="83"/>
      <c r="U261" s="83"/>
      <c r="V261" s="83"/>
      <c r="W261" s="83"/>
      <c r="X261" s="216">
        <f t="shared" ref="X261:X271" si="57">SUM(E261:W261)</f>
        <v>0</v>
      </c>
      <c r="Y261" s="216">
        <f t="shared" ref="Y261:Y271" si="58">COUNT(E261:W261)</f>
        <v>0</v>
      </c>
    </row>
    <row r="262" spans="1:26" ht="18.75" customHeight="1" thickBot="1">
      <c r="A262" s="268"/>
      <c r="B262" s="271"/>
      <c r="C262" s="271"/>
      <c r="D262" s="89" t="s">
        <v>312</v>
      </c>
      <c r="E262" s="83"/>
      <c r="F262" s="83"/>
      <c r="G262" s="83"/>
      <c r="H262" s="83"/>
      <c r="I262" s="83"/>
      <c r="J262" s="83"/>
      <c r="K262" s="83"/>
      <c r="L262" s="83"/>
      <c r="M262" s="83"/>
      <c r="N262" s="83"/>
      <c r="O262" s="83"/>
      <c r="P262" s="83"/>
      <c r="Q262" s="83"/>
      <c r="R262" s="83"/>
      <c r="S262" s="83"/>
      <c r="T262" s="83"/>
      <c r="U262" s="83"/>
      <c r="V262" s="83"/>
      <c r="W262" s="83"/>
      <c r="X262" s="213">
        <f t="shared" si="57"/>
        <v>0</v>
      </c>
      <c r="Y262" s="213">
        <f t="shared" si="58"/>
        <v>0</v>
      </c>
    </row>
    <row r="263" spans="1:26" ht="18.75" customHeight="1" thickBot="1">
      <c r="A263" s="268"/>
      <c r="B263" s="271"/>
      <c r="C263" s="271"/>
      <c r="D263" s="89" t="s">
        <v>313</v>
      </c>
      <c r="E263" s="83"/>
      <c r="F263" s="83"/>
      <c r="G263" s="83"/>
      <c r="H263" s="83"/>
      <c r="I263" s="83"/>
      <c r="J263" s="83"/>
      <c r="K263" s="83"/>
      <c r="L263" s="83"/>
      <c r="M263" s="83"/>
      <c r="N263" s="83"/>
      <c r="O263" s="83"/>
      <c r="P263" s="83"/>
      <c r="Q263" s="83"/>
      <c r="R263" s="83"/>
      <c r="S263" s="83"/>
      <c r="T263" s="83"/>
      <c r="U263" s="83"/>
      <c r="V263" s="83"/>
      <c r="W263" s="83"/>
      <c r="X263" s="213">
        <f t="shared" si="57"/>
        <v>0</v>
      </c>
      <c r="Y263" s="213">
        <f t="shared" si="58"/>
        <v>0</v>
      </c>
    </row>
    <row r="264" spans="1:26" ht="18.75" customHeight="1" thickBot="1">
      <c r="A264" s="268"/>
      <c r="B264" s="271"/>
      <c r="C264" s="271"/>
      <c r="D264" s="89" t="s">
        <v>314</v>
      </c>
      <c r="E264" s="83"/>
      <c r="F264" s="83"/>
      <c r="G264" s="83"/>
      <c r="H264" s="83"/>
      <c r="I264" s="83"/>
      <c r="J264" s="83"/>
      <c r="K264" s="83"/>
      <c r="L264" s="83"/>
      <c r="M264" s="83"/>
      <c r="N264" s="83"/>
      <c r="O264" s="83"/>
      <c r="P264" s="83"/>
      <c r="Q264" s="83"/>
      <c r="R264" s="83"/>
      <c r="S264" s="83"/>
      <c r="T264" s="83"/>
      <c r="U264" s="83"/>
      <c r="V264" s="83"/>
      <c r="W264" s="83"/>
      <c r="X264" s="213">
        <f t="shared" si="57"/>
        <v>0</v>
      </c>
      <c r="Y264" s="213">
        <f t="shared" si="58"/>
        <v>0</v>
      </c>
    </row>
    <row r="265" spans="1:26" ht="18.75" customHeight="1" thickBot="1">
      <c r="A265" s="268"/>
      <c r="B265" s="271"/>
      <c r="C265" s="271"/>
      <c r="D265" s="89" t="s">
        <v>315</v>
      </c>
      <c r="E265" s="83"/>
      <c r="F265" s="83"/>
      <c r="G265" s="83"/>
      <c r="H265" s="83"/>
      <c r="I265" s="83"/>
      <c r="J265" s="83"/>
      <c r="K265" s="83"/>
      <c r="L265" s="83"/>
      <c r="M265" s="83"/>
      <c r="N265" s="83"/>
      <c r="O265" s="83"/>
      <c r="P265" s="83"/>
      <c r="Q265" s="83"/>
      <c r="R265" s="83"/>
      <c r="S265" s="83"/>
      <c r="T265" s="83"/>
      <c r="U265" s="83"/>
      <c r="V265" s="83"/>
      <c r="W265" s="83"/>
      <c r="X265" s="213">
        <f t="shared" si="57"/>
        <v>0</v>
      </c>
      <c r="Y265" s="213">
        <f t="shared" si="58"/>
        <v>0</v>
      </c>
    </row>
    <row r="266" spans="1:26" ht="18.75" customHeight="1" thickBot="1">
      <c r="A266" s="268"/>
      <c r="B266" s="271"/>
      <c r="C266" s="271"/>
      <c r="D266" s="89" t="s">
        <v>316</v>
      </c>
      <c r="E266" s="83"/>
      <c r="F266" s="83"/>
      <c r="G266" s="83"/>
      <c r="H266" s="83"/>
      <c r="I266" s="83"/>
      <c r="J266" s="83"/>
      <c r="K266" s="83"/>
      <c r="L266" s="83"/>
      <c r="M266" s="83"/>
      <c r="N266" s="83"/>
      <c r="O266" s="83"/>
      <c r="P266" s="83"/>
      <c r="Q266" s="83"/>
      <c r="R266" s="83"/>
      <c r="S266" s="83"/>
      <c r="T266" s="83"/>
      <c r="U266" s="83"/>
      <c r="V266" s="83"/>
      <c r="W266" s="83"/>
      <c r="X266" s="213">
        <f t="shared" si="57"/>
        <v>0</v>
      </c>
      <c r="Y266" s="213">
        <f t="shared" si="58"/>
        <v>0</v>
      </c>
    </row>
    <row r="267" spans="1:26" ht="27" customHeight="1" thickBot="1">
      <c r="A267" s="268"/>
      <c r="B267" s="271"/>
      <c r="C267" s="271"/>
      <c r="D267" s="89" t="s">
        <v>317</v>
      </c>
      <c r="E267" s="83"/>
      <c r="F267" s="83"/>
      <c r="G267" s="83"/>
      <c r="H267" s="83"/>
      <c r="I267" s="83"/>
      <c r="J267" s="83"/>
      <c r="K267" s="83"/>
      <c r="L267" s="83"/>
      <c r="M267" s="83"/>
      <c r="N267" s="83"/>
      <c r="O267" s="83"/>
      <c r="P267" s="83"/>
      <c r="Q267" s="83"/>
      <c r="R267" s="83"/>
      <c r="S267" s="83"/>
      <c r="T267" s="83"/>
      <c r="U267" s="83"/>
      <c r="V267" s="83"/>
      <c r="W267" s="83"/>
      <c r="X267" s="213">
        <f t="shared" si="57"/>
        <v>0</v>
      </c>
      <c r="Y267" s="213">
        <f t="shared" si="58"/>
        <v>0</v>
      </c>
    </row>
    <row r="268" spans="1:26" ht="27" customHeight="1" thickBot="1">
      <c r="A268" s="268"/>
      <c r="B268" s="271"/>
      <c r="C268" s="271"/>
      <c r="D268" s="162" t="s">
        <v>318</v>
      </c>
      <c r="E268" s="161"/>
      <c r="F268" s="161"/>
      <c r="G268" s="161"/>
      <c r="H268" s="161"/>
      <c r="I268" s="161"/>
      <c r="J268" s="161"/>
      <c r="K268" s="161"/>
      <c r="L268" s="161"/>
      <c r="M268" s="161"/>
      <c r="N268" s="161"/>
      <c r="O268" s="161"/>
      <c r="P268" s="161"/>
      <c r="Q268" s="161"/>
      <c r="R268" s="161"/>
      <c r="S268" s="161"/>
      <c r="T268" s="161"/>
      <c r="U268" s="161"/>
      <c r="V268" s="161"/>
      <c r="W268" s="161"/>
      <c r="X268" s="251"/>
      <c r="Y268" s="251"/>
    </row>
    <row r="269" spans="1:26" ht="27" customHeight="1" thickBot="1">
      <c r="A269" s="268"/>
      <c r="B269" s="271"/>
      <c r="C269" s="271"/>
      <c r="D269" s="89" t="s">
        <v>316</v>
      </c>
      <c r="E269" s="83"/>
      <c r="F269" s="83"/>
      <c r="G269" s="83"/>
      <c r="H269" s="83"/>
      <c r="I269" s="83"/>
      <c r="J269" s="83"/>
      <c r="K269" s="83"/>
      <c r="L269" s="83"/>
      <c r="M269" s="83"/>
      <c r="N269" s="83"/>
      <c r="O269" s="83"/>
      <c r="P269" s="83"/>
      <c r="Q269" s="83"/>
      <c r="R269" s="83"/>
      <c r="S269" s="83"/>
      <c r="T269" s="83"/>
      <c r="U269" s="83"/>
      <c r="V269" s="83"/>
      <c r="W269" s="83"/>
      <c r="X269" s="213">
        <f>SUM(E269:W269)</f>
        <v>0</v>
      </c>
      <c r="Y269" s="213">
        <f>COUNT(E269:W269)</f>
        <v>0</v>
      </c>
    </row>
    <row r="270" spans="1:26" ht="27" customHeight="1" thickBot="1">
      <c r="A270" s="268"/>
      <c r="B270" s="271"/>
      <c r="C270" s="271"/>
      <c r="D270" s="89" t="s">
        <v>411</v>
      </c>
      <c r="E270" s="83"/>
      <c r="F270" s="83"/>
      <c r="G270" s="83"/>
      <c r="H270" s="83"/>
      <c r="I270" s="83"/>
      <c r="J270" s="83"/>
      <c r="K270" s="83"/>
      <c r="L270" s="83"/>
      <c r="M270" s="83"/>
      <c r="N270" s="83"/>
      <c r="O270" s="83"/>
      <c r="P270" s="83"/>
      <c r="Q270" s="83"/>
      <c r="R270" s="83"/>
      <c r="S270" s="83"/>
      <c r="T270" s="83"/>
      <c r="U270" s="83"/>
      <c r="V270" s="83"/>
      <c r="W270" s="83"/>
      <c r="X270" s="213">
        <f>SUM(E270:W270)</f>
        <v>0</v>
      </c>
      <c r="Y270" s="213">
        <f>COUNT(E270:W270)</f>
        <v>0</v>
      </c>
    </row>
    <row r="271" spans="1:26" ht="27" customHeight="1" thickBot="1">
      <c r="A271" s="269"/>
      <c r="B271" s="265"/>
      <c r="C271" s="265"/>
      <c r="D271" s="163" t="s">
        <v>319</v>
      </c>
      <c r="E271" s="83"/>
      <c r="F271" s="83"/>
      <c r="G271" s="83"/>
      <c r="H271" s="83"/>
      <c r="I271" s="83"/>
      <c r="J271" s="83"/>
      <c r="K271" s="83"/>
      <c r="L271" s="83"/>
      <c r="M271" s="83"/>
      <c r="N271" s="83"/>
      <c r="O271" s="83"/>
      <c r="P271" s="83"/>
      <c r="Q271" s="83"/>
      <c r="R271" s="83"/>
      <c r="S271" s="83"/>
      <c r="T271" s="83"/>
      <c r="U271" s="83"/>
      <c r="V271" s="83"/>
      <c r="W271" s="83"/>
      <c r="X271" s="213">
        <f t="shared" si="57"/>
        <v>0</v>
      </c>
      <c r="Y271" s="213">
        <f t="shared" si="58"/>
        <v>0</v>
      </c>
    </row>
    <row r="272" spans="1:26" ht="45.75" customHeight="1" thickBot="1">
      <c r="A272" s="96" t="s">
        <v>320</v>
      </c>
      <c r="B272" s="272" t="s">
        <v>412</v>
      </c>
      <c r="C272" s="272"/>
      <c r="D272" s="164" t="s">
        <v>321</v>
      </c>
      <c r="E272" s="95">
        <f>IF(SUM(E261,E262,E263,E264,E265)&gt;=1,1,0)</f>
        <v>0</v>
      </c>
      <c r="F272" s="95">
        <f t="shared" ref="F272:W272" si="59">IF(SUM(F261,F262,F263,F264,F265)&gt;=1,1,0)</f>
        <v>0</v>
      </c>
      <c r="G272" s="95">
        <f t="shared" si="59"/>
        <v>0</v>
      </c>
      <c r="H272" s="95">
        <f t="shared" si="59"/>
        <v>0</v>
      </c>
      <c r="I272" s="95">
        <f t="shared" si="59"/>
        <v>0</v>
      </c>
      <c r="J272" s="95">
        <f t="shared" si="59"/>
        <v>0</v>
      </c>
      <c r="K272" s="95">
        <f t="shared" si="59"/>
        <v>0</v>
      </c>
      <c r="L272" s="95">
        <f t="shared" si="59"/>
        <v>0</v>
      </c>
      <c r="M272" s="95">
        <f t="shared" si="59"/>
        <v>0</v>
      </c>
      <c r="N272" s="95">
        <f t="shared" si="59"/>
        <v>0</v>
      </c>
      <c r="O272" s="95">
        <f t="shared" si="59"/>
        <v>0</v>
      </c>
      <c r="P272" s="95">
        <f t="shared" si="59"/>
        <v>0</v>
      </c>
      <c r="Q272" s="95">
        <f t="shared" si="59"/>
        <v>0</v>
      </c>
      <c r="R272" s="95">
        <f t="shared" si="59"/>
        <v>0</v>
      </c>
      <c r="S272" s="95">
        <f t="shared" si="59"/>
        <v>0</v>
      </c>
      <c r="T272" s="95">
        <f t="shared" si="59"/>
        <v>0</v>
      </c>
      <c r="U272" s="95">
        <f t="shared" si="59"/>
        <v>0</v>
      </c>
      <c r="V272" s="95">
        <f t="shared" si="59"/>
        <v>0</v>
      </c>
      <c r="W272" s="95">
        <f t="shared" si="59"/>
        <v>0</v>
      </c>
      <c r="X272" s="113">
        <f t="shared" ref="X272:X279" si="60">SUM(E272:W272)</f>
        <v>0</v>
      </c>
      <c r="Y272" s="113">
        <f>COUNTA(E272:W272)</f>
        <v>19</v>
      </c>
      <c r="Z272" s="100" t="s">
        <v>322</v>
      </c>
    </row>
    <row r="273" spans="1:26" ht="56.25" customHeight="1" thickBot="1">
      <c r="A273" s="96" t="s">
        <v>323</v>
      </c>
      <c r="B273" s="272" t="s">
        <v>413</v>
      </c>
      <c r="C273" s="272"/>
      <c r="D273" s="164" t="s">
        <v>324</v>
      </c>
      <c r="E273" s="95" t="b">
        <f>IF(E259=1,IF(E272=1,1,0))</f>
        <v>0</v>
      </c>
      <c r="F273" s="95" t="b">
        <f t="shared" ref="F273:W273" si="61">IF(F259=1,IF(F272=1,1,0))</f>
        <v>0</v>
      </c>
      <c r="G273" s="95" t="b">
        <f t="shared" si="61"/>
        <v>0</v>
      </c>
      <c r="H273" s="95" t="b">
        <f t="shared" si="61"/>
        <v>0</v>
      </c>
      <c r="I273" s="95" t="b">
        <f t="shared" si="61"/>
        <v>0</v>
      </c>
      <c r="J273" s="95" t="b">
        <f t="shared" si="61"/>
        <v>0</v>
      </c>
      <c r="K273" s="95" t="b">
        <f t="shared" si="61"/>
        <v>0</v>
      </c>
      <c r="L273" s="95" t="b">
        <f t="shared" si="61"/>
        <v>0</v>
      </c>
      <c r="M273" s="95" t="b">
        <f t="shared" si="61"/>
        <v>0</v>
      </c>
      <c r="N273" s="95" t="b">
        <f t="shared" si="61"/>
        <v>0</v>
      </c>
      <c r="O273" s="95" t="b">
        <f t="shared" si="61"/>
        <v>0</v>
      </c>
      <c r="P273" s="95" t="b">
        <f t="shared" si="61"/>
        <v>0</v>
      </c>
      <c r="Q273" s="95" t="b">
        <f t="shared" si="61"/>
        <v>0</v>
      </c>
      <c r="R273" s="95" t="b">
        <f t="shared" si="61"/>
        <v>0</v>
      </c>
      <c r="S273" s="95" t="b">
        <f t="shared" si="61"/>
        <v>0</v>
      </c>
      <c r="T273" s="95" t="b">
        <f t="shared" si="61"/>
        <v>0</v>
      </c>
      <c r="U273" s="95" t="b">
        <f t="shared" si="61"/>
        <v>0</v>
      </c>
      <c r="V273" s="95" t="b">
        <f t="shared" si="61"/>
        <v>0</v>
      </c>
      <c r="W273" s="95" t="b">
        <f t="shared" si="61"/>
        <v>0</v>
      </c>
      <c r="X273" s="113">
        <f t="shared" si="60"/>
        <v>0</v>
      </c>
      <c r="Y273" s="113">
        <f>COUNTA(E273:W273)</f>
        <v>19</v>
      </c>
      <c r="Z273" s="100" t="s">
        <v>325</v>
      </c>
    </row>
    <row r="274" spans="1:26" ht="46.5" customHeight="1" thickBot="1">
      <c r="A274" s="273" t="s">
        <v>326</v>
      </c>
      <c r="B274" s="275" t="s">
        <v>327</v>
      </c>
      <c r="C274" s="276"/>
      <c r="D274" s="252" t="s">
        <v>414</v>
      </c>
      <c r="E274" s="37"/>
      <c r="F274" s="37"/>
      <c r="G274" s="37"/>
      <c r="H274" s="37"/>
      <c r="I274" s="37"/>
      <c r="J274" s="37"/>
      <c r="K274" s="37"/>
      <c r="L274" s="37"/>
      <c r="M274" s="37"/>
      <c r="N274" s="37"/>
      <c r="O274" s="37"/>
      <c r="P274" s="37"/>
      <c r="Q274" s="37"/>
      <c r="R274" s="37"/>
      <c r="S274" s="37"/>
      <c r="T274" s="37"/>
      <c r="U274" s="37"/>
      <c r="V274" s="37"/>
      <c r="W274" s="37"/>
      <c r="X274" s="213">
        <f t="shared" si="60"/>
        <v>0</v>
      </c>
      <c r="Y274" s="213">
        <f>COUNT(E274:W274)</f>
        <v>0</v>
      </c>
    </row>
    <row r="275" spans="1:26" ht="32.25" customHeight="1" thickBot="1">
      <c r="A275" s="274"/>
      <c r="B275" s="277" t="s">
        <v>328</v>
      </c>
      <c r="C275" s="277"/>
      <c r="D275" s="253" t="s">
        <v>415</v>
      </c>
      <c r="E275" s="165" t="b">
        <f>IF(E273=1,IF(E274=1,1,0))</f>
        <v>0</v>
      </c>
      <c r="F275" s="165" t="b">
        <f t="shared" ref="F275:W275" si="62">IF(F273=1,IF(F274=1,1,0))</f>
        <v>0</v>
      </c>
      <c r="G275" s="165" t="b">
        <f>IF(G273=1,IF(G274=1,1,0))</f>
        <v>0</v>
      </c>
      <c r="H275" s="165" t="b">
        <f t="shared" si="62"/>
        <v>0</v>
      </c>
      <c r="I275" s="165" t="b">
        <f t="shared" si="62"/>
        <v>0</v>
      </c>
      <c r="J275" s="165" t="b">
        <f t="shared" si="62"/>
        <v>0</v>
      </c>
      <c r="K275" s="165" t="b">
        <f t="shared" si="62"/>
        <v>0</v>
      </c>
      <c r="L275" s="165" t="b">
        <f t="shared" si="62"/>
        <v>0</v>
      </c>
      <c r="M275" s="165" t="b">
        <f t="shared" si="62"/>
        <v>0</v>
      </c>
      <c r="N275" s="165" t="b">
        <f t="shared" si="62"/>
        <v>0</v>
      </c>
      <c r="O275" s="165" t="b">
        <f t="shared" si="62"/>
        <v>0</v>
      </c>
      <c r="P275" s="165" t="b">
        <f t="shared" si="62"/>
        <v>0</v>
      </c>
      <c r="Q275" s="165" t="b">
        <f t="shared" si="62"/>
        <v>0</v>
      </c>
      <c r="R275" s="165" t="b">
        <f t="shared" si="62"/>
        <v>0</v>
      </c>
      <c r="S275" s="165" t="b">
        <f t="shared" si="62"/>
        <v>0</v>
      </c>
      <c r="T275" s="165" t="b">
        <f t="shared" si="62"/>
        <v>0</v>
      </c>
      <c r="U275" s="165" t="b">
        <f t="shared" si="62"/>
        <v>0</v>
      </c>
      <c r="V275" s="165" t="b">
        <f t="shared" si="62"/>
        <v>0</v>
      </c>
      <c r="W275" s="165" t="b">
        <f t="shared" si="62"/>
        <v>0</v>
      </c>
      <c r="X275" s="113">
        <f t="shared" si="60"/>
        <v>0</v>
      </c>
      <c r="Y275" s="113">
        <f>COUNTA(E275:W275)</f>
        <v>19</v>
      </c>
      <c r="Z275" s="166" t="s">
        <v>329</v>
      </c>
    </row>
    <row r="276" spans="1:26" ht="36" customHeight="1" thickBot="1">
      <c r="A276" s="254" t="s">
        <v>330</v>
      </c>
      <c r="B276" s="258" t="s">
        <v>331</v>
      </c>
      <c r="C276" s="258"/>
      <c r="D276" s="117" t="s">
        <v>416</v>
      </c>
      <c r="E276" s="37"/>
      <c r="F276" s="37"/>
      <c r="G276" s="37"/>
      <c r="H276" s="37"/>
      <c r="I276" s="37"/>
      <c r="J276" s="37"/>
      <c r="K276" s="37"/>
      <c r="L276" s="37"/>
      <c r="M276" s="37"/>
      <c r="N276" s="37"/>
      <c r="O276" s="37"/>
      <c r="P276" s="37"/>
      <c r="Q276" s="37"/>
      <c r="R276" s="37"/>
      <c r="S276" s="37"/>
      <c r="T276" s="37"/>
      <c r="U276" s="37"/>
      <c r="V276" s="37"/>
      <c r="W276" s="37"/>
      <c r="X276" s="213">
        <f t="shared" si="60"/>
        <v>0</v>
      </c>
      <c r="Y276" s="213">
        <f>COUNT(E276:W276)</f>
        <v>0</v>
      </c>
    </row>
    <row r="277" spans="1:26" ht="21" customHeight="1" thickBot="1">
      <c r="A277" s="259" t="s">
        <v>332</v>
      </c>
      <c r="B277" s="260" t="s">
        <v>417</v>
      </c>
      <c r="C277" s="261"/>
      <c r="D277" s="255" t="s">
        <v>333</v>
      </c>
      <c r="E277" s="37"/>
      <c r="F277" s="37"/>
      <c r="G277" s="37"/>
      <c r="H277" s="37"/>
      <c r="I277" s="37"/>
      <c r="J277" s="37"/>
      <c r="K277" s="37"/>
      <c r="L277" s="37"/>
      <c r="M277" s="37"/>
      <c r="N277" s="37"/>
      <c r="O277" s="37"/>
      <c r="P277" s="37"/>
      <c r="Q277" s="37"/>
      <c r="R277" s="37"/>
      <c r="S277" s="37"/>
      <c r="T277" s="37"/>
      <c r="U277" s="37"/>
      <c r="V277" s="37"/>
      <c r="W277" s="37"/>
      <c r="X277" s="213">
        <f t="shared" si="60"/>
        <v>0</v>
      </c>
      <c r="Y277" s="213">
        <f>COUNT(E277:W277)</f>
        <v>0</v>
      </c>
    </row>
    <row r="278" spans="1:26" ht="39" thickBot="1">
      <c r="A278" s="259"/>
      <c r="B278" s="261"/>
      <c r="C278" s="261"/>
      <c r="D278" s="256" t="s">
        <v>334</v>
      </c>
      <c r="E278" s="116"/>
      <c r="F278" s="116"/>
      <c r="G278" s="116"/>
      <c r="H278" s="116"/>
      <c r="I278" s="116"/>
      <c r="J278" s="116"/>
      <c r="K278" s="116"/>
      <c r="L278" s="116"/>
      <c r="M278" s="116"/>
      <c r="N278" s="116"/>
      <c r="O278" s="116"/>
      <c r="P278" s="116"/>
      <c r="Q278" s="116"/>
      <c r="R278" s="116"/>
      <c r="S278" s="116"/>
      <c r="T278" s="116"/>
      <c r="U278" s="116"/>
      <c r="V278" s="116"/>
      <c r="W278" s="116"/>
      <c r="X278" s="234">
        <f t="shared" si="60"/>
        <v>0</v>
      </c>
      <c r="Y278" s="234">
        <f>COUNT(E278:W278)</f>
        <v>0</v>
      </c>
      <c r="Z278" s="167" t="s">
        <v>335</v>
      </c>
    </row>
    <row r="279" spans="1:26" ht="33.75" customHeight="1" thickBot="1">
      <c r="A279" s="259"/>
      <c r="B279" s="261"/>
      <c r="C279" s="261"/>
      <c r="D279" s="255" t="s">
        <v>336</v>
      </c>
      <c r="E279" s="8"/>
      <c r="F279" s="8"/>
      <c r="G279" s="8"/>
      <c r="H279" s="8"/>
      <c r="I279" s="8"/>
      <c r="J279" s="8"/>
      <c r="K279" s="8"/>
      <c r="L279" s="8"/>
      <c r="M279" s="8"/>
      <c r="N279" s="8"/>
      <c r="O279" s="8"/>
      <c r="P279" s="8"/>
      <c r="Q279" s="8"/>
      <c r="R279" s="8"/>
      <c r="S279" s="8"/>
      <c r="T279" s="8"/>
      <c r="U279" s="8"/>
      <c r="V279" s="8"/>
      <c r="W279" s="8"/>
      <c r="X279" s="213">
        <f t="shared" si="60"/>
        <v>0</v>
      </c>
      <c r="Y279" s="213">
        <f>COUNT(E279:W279)</f>
        <v>0</v>
      </c>
    </row>
    <row r="281" spans="1:26" ht="13.5" thickBot="1"/>
    <row r="282" spans="1:26" ht="15.75" customHeight="1" thickBot="1">
      <c r="B282" s="262" t="s">
        <v>337</v>
      </c>
      <c r="C282" s="263"/>
      <c r="D282" s="168"/>
      <c r="E282" s="10">
        <v>1</v>
      </c>
      <c r="F282" s="10">
        <v>2</v>
      </c>
      <c r="G282" s="10">
        <v>3</v>
      </c>
      <c r="H282" s="10">
        <v>4</v>
      </c>
      <c r="I282" s="10">
        <v>5</v>
      </c>
      <c r="J282" s="10">
        <v>6</v>
      </c>
      <c r="K282" s="10">
        <v>7</v>
      </c>
      <c r="L282" s="10">
        <v>8</v>
      </c>
      <c r="M282" s="11">
        <v>9</v>
      </c>
      <c r="N282" s="11">
        <v>10</v>
      </c>
      <c r="O282" s="11">
        <v>11</v>
      </c>
      <c r="P282" s="11">
        <v>12</v>
      </c>
      <c r="Q282" s="11">
        <v>13</v>
      </c>
      <c r="R282" s="11">
        <v>14</v>
      </c>
      <c r="S282" s="11">
        <v>15</v>
      </c>
      <c r="T282" s="11">
        <v>16</v>
      </c>
      <c r="U282" s="11">
        <v>17</v>
      </c>
      <c r="V282" s="11">
        <v>18</v>
      </c>
      <c r="W282" s="11">
        <v>19</v>
      </c>
      <c r="X282" s="12" t="s">
        <v>9</v>
      </c>
      <c r="Y282" s="13" t="s">
        <v>10</v>
      </c>
    </row>
    <row r="283" spans="1:26" ht="39" customHeight="1" thickBot="1">
      <c r="A283" s="257">
        <v>52</v>
      </c>
      <c r="B283" s="264" t="s">
        <v>338</v>
      </c>
      <c r="C283" s="264"/>
      <c r="D283" s="169" t="s">
        <v>339</v>
      </c>
      <c r="E283" s="170">
        <f>IF(E125=2,1,0)</f>
        <v>0</v>
      </c>
      <c r="F283" s="170">
        <f t="shared" ref="F283:W283" si="63">IF(F125=2,1,0)</f>
        <v>0</v>
      </c>
      <c r="G283" s="170">
        <f t="shared" si="63"/>
        <v>0</v>
      </c>
      <c r="H283" s="170">
        <f t="shared" si="63"/>
        <v>0</v>
      </c>
      <c r="I283" s="170">
        <f t="shared" si="63"/>
        <v>0</v>
      </c>
      <c r="J283" s="170">
        <f t="shared" si="63"/>
        <v>0</v>
      </c>
      <c r="K283" s="170">
        <f t="shared" si="63"/>
        <v>0</v>
      </c>
      <c r="L283" s="170">
        <f t="shared" si="63"/>
        <v>0</v>
      </c>
      <c r="M283" s="170">
        <f t="shared" si="63"/>
        <v>0</v>
      </c>
      <c r="N283" s="170">
        <f t="shared" si="63"/>
        <v>0</v>
      </c>
      <c r="O283" s="170">
        <f t="shared" si="63"/>
        <v>0</v>
      </c>
      <c r="P283" s="170">
        <f t="shared" si="63"/>
        <v>0</v>
      </c>
      <c r="Q283" s="170">
        <f t="shared" si="63"/>
        <v>0</v>
      </c>
      <c r="R283" s="170">
        <f t="shared" si="63"/>
        <v>0</v>
      </c>
      <c r="S283" s="170">
        <f t="shared" si="63"/>
        <v>0</v>
      </c>
      <c r="T283" s="170">
        <f t="shared" si="63"/>
        <v>0</v>
      </c>
      <c r="U283" s="170">
        <f t="shared" si="63"/>
        <v>0</v>
      </c>
      <c r="V283" s="170">
        <f t="shared" si="63"/>
        <v>0</v>
      </c>
      <c r="W283" s="170">
        <f t="shared" si="63"/>
        <v>0</v>
      </c>
      <c r="X283" s="149">
        <f>SUM(E283:W283)</f>
        <v>0</v>
      </c>
      <c r="Y283" s="149">
        <f>COUNTA(E283:W283)</f>
        <v>19</v>
      </c>
    </row>
    <row r="285" spans="1:26" ht="15">
      <c r="B285" s="1" t="s">
        <v>340</v>
      </c>
    </row>
  </sheetData>
  <mergeCells count="166">
    <mergeCell ref="B8:C8"/>
    <mergeCell ref="B9:C9"/>
    <mergeCell ref="A10:A14"/>
    <mergeCell ref="B10:C14"/>
    <mergeCell ref="B15:C15"/>
    <mergeCell ref="A19:A22"/>
    <mergeCell ref="B19:B22"/>
    <mergeCell ref="C19:C22"/>
    <mergeCell ref="B36:C36"/>
    <mergeCell ref="A37:A38"/>
    <mergeCell ref="B37:B38"/>
    <mergeCell ref="C37:C38"/>
    <mergeCell ref="C39:D39"/>
    <mergeCell ref="C40:D40"/>
    <mergeCell ref="A23:A27"/>
    <mergeCell ref="B23:B27"/>
    <mergeCell ref="C23:C27"/>
    <mergeCell ref="A28:A34"/>
    <mergeCell ref="B28:C34"/>
    <mergeCell ref="B35:C35"/>
    <mergeCell ref="A54:A64"/>
    <mergeCell ref="B54:C64"/>
    <mergeCell ref="A65:A75"/>
    <mergeCell ref="B65:C75"/>
    <mergeCell ref="B41:D41"/>
    <mergeCell ref="B42:C42"/>
    <mergeCell ref="A43:A45"/>
    <mergeCell ref="B43:C45"/>
    <mergeCell ref="B46:C46"/>
    <mergeCell ref="A47:A50"/>
    <mergeCell ref="B47:C50"/>
    <mergeCell ref="B76:C76"/>
    <mergeCell ref="B77:C77"/>
    <mergeCell ref="B78:C78"/>
    <mergeCell ref="B79:C79"/>
    <mergeCell ref="B80:C80"/>
    <mergeCell ref="B81:C81"/>
    <mergeCell ref="B51:C51"/>
    <mergeCell ref="B52:C52"/>
    <mergeCell ref="B53:C53"/>
    <mergeCell ref="A94:A96"/>
    <mergeCell ref="B94:C96"/>
    <mergeCell ref="A97:A98"/>
    <mergeCell ref="B97:C98"/>
    <mergeCell ref="A99:A100"/>
    <mergeCell ref="B99:C100"/>
    <mergeCell ref="B82:C82"/>
    <mergeCell ref="B83:C83"/>
    <mergeCell ref="B84:D84"/>
    <mergeCell ref="B85:C85"/>
    <mergeCell ref="B86:C86"/>
    <mergeCell ref="A87:A93"/>
    <mergeCell ref="B87:C93"/>
    <mergeCell ref="A108:A109"/>
    <mergeCell ref="B108:C109"/>
    <mergeCell ref="Z108:Z109"/>
    <mergeCell ref="A110:A111"/>
    <mergeCell ref="B110:C111"/>
    <mergeCell ref="Z110:Z111"/>
    <mergeCell ref="A101:A102"/>
    <mergeCell ref="B101:C102"/>
    <mergeCell ref="A104:A105"/>
    <mergeCell ref="B104:C105"/>
    <mergeCell ref="Z104:Z105"/>
    <mergeCell ref="A106:A107"/>
    <mergeCell ref="B106:C107"/>
    <mergeCell ref="Z106:Z107"/>
    <mergeCell ref="B124:C124"/>
    <mergeCell ref="B125:C125"/>
    <mergeCell ref="B126:C126"/>
    <mergeCell ref="B127:D127"/>
    <mergeCell ref="B128:C128"/>
    <mergeCell ref="A129:A132"/>
    <mergeCell ref="B129:C132"/>
    <mergeCell ref="A112:A115"/>
    <mergeCell ref="B112:C115"/>
    <mergeCell ref="A116:A117"/>
    <mergeCell ref="B116:C117"/>
    <mergeCell ref="B118:D118"/>
    <mergeCell ref="A119:A123"/>
    <mergeCell ref="B119:C123"/>
    <mergeCell ref="B139:C139"/>
    <mergeCell ref="B140:C140"/>
    <mergeCell ref="B141:C141"/>
    <mergeCell ref="B142:C142"/>
    <mergeCell ref="B143:C143"/>
    <mergeCell ref="B144:C144"/>
    <mergeCell ref="A133:A134"/>
    <mergeCell ref="B133:C134"/>
    <mergeCell ref="A135:A136"/>
    <mergeCell ref="B135:C136"/>
    <mergeCell ref="B137:C137"/>
    <mergeCell ref="B138:C138"/>
    <mergeCell ref="B170:C170"/>
    <mergeCell ref="B171:C171"/>
    <mergeCell ref="B172:C172"/>
    <mergeCell ref="B173:C173"/>
    <mergeCell ref="B174:D174"/>
    <mergeCell ref="B175:C175"/>
    <mergeCell ref="B145:D145"/>
    <mergeCell ref="B146:C146"/>
    <mergeCell ref="A147:A160"/>
    <mergeCell ref="B147:C160"/>
    <mergeCell ref="A161:A169"/>
    <mergeCell ref="B161:C169"/>
    <mergeCell ref="A183:A185"/>
    <mergeCell ref="B183:C185"/>
    <mergeCell ref="A186:A187"/>
    <mergeCell ref="B186:C187"/>
    <mergeCell ref="A188:A193"/>
    <mergeCell ref="B188:C193"/>
    <mergeCell ref="A176:A177"/>
    <mergeCell ref="B176:C177"/>
    <mergeCell ref="A178:A180"/>
    <mergeCell ref="B178:C180"/>
    <mergeCell ref="A181:A182"/>
    <mergeCell ref="B181:C182"/>
    <mergeCell ref="A203:A204"/>
    <mergeCell ref="B203:C204"/>
    <mergeCell ref="A205:A206"/>
    <mergeCell ref="B205:C206"/>
    <mergeCell ref="A207:A217"/>
    <mergeCell ref="B207:C217"/>
    <mergeCell ref="A194:A195"/>
    <mergeCell ref="B194:C195"/>
    <mergeCell ref="A196:A197"/>
    <mergeCell ref="B196:C197"/>
    <mergeCell ref="A198:A202"/>
    <mergeCell ref="B198:C202"/>
    <mergeCell ref="B241:C241"/>
    <mergeCell ref="B242:C242"/>
    <mergeCell ref="B243:C243"/>
    <mergeCell ref="B244:C244"/>
    <mergeCell ref="B245:C245"/>
    <mergeCell ref="B246:C246"/>
    <mergeCell ref="A218:A226"/>
    <mergeCell ref="B218:C226"/>
    <mergeCell ref="A227:A228"/>
    <mergeCell ref="B227:C228"/>
    <mergeCell ref="A229:A240"/>
    <mergeCell ref="B229:C240"/>
    <mergeCell ref="B253:C253"/>
    <mergeCell ref="B254:C254"/>
    <mergeCell ref="A255:A256"/>
    <mergeCell ref="B255:C256"/>
    <mergeCell ref="A257:A258"/>
    <mergeCell ref="B257:C258"/>
    <mergeCell ref="B247:C247"/>
    <mergeCell ref="B248:C248"/>
    <mergeCell ref="B249:C249"/>
    <mergeCell ref="B250:C250"/>
    <mergeCell ref="B251:C251"/>
    <mergeCell ref="B252:D252"/>
    <mergeCell ref="B276:C276"/>
    <mergeCell ref="A277:A279"/>
    <mergeCell ref="B277:C279"/>
    <mergeCell ref="B282:C282"/>
    <mergeCell ref="B283:C283"/>
    <mergeCell ref="B259:C259"/>
    <mergeCell ref="A260:A271"/>
    <mergeCell ref="B260:C271"/>
    <mergeCell ref="B272:C272"/>
    <mergeCell ref="B273:C273"/>
    <mergeCell ref="A274:A275"/>
    <mergeCell ref="B274:C274"/>
    <mergeCell ref="B275:C275"/>
  </mergeCells>
  <dataValidations count="2">
    <dataValidation type="whole" allowBlank="1" showInputMessage="1" showErrorMessage="1" errorTitle="ATTENTION" error="LA VALEUR EST COMPRISE ENTRE 0 &amp; 1._x000a__x000a_APPUYEZ SUR ANNULER POUR REPRENDRE LA SAISIE._x000a__x000a_HERVE BARABUTU_x000a_DATA MANAGER" sqref="E10:W11 E54:W78 E18:W34 E37:W38 E42:W47 E269:W271 E50:W52 E13:W13 E88:W89 E119:E125 E151:W154 E148:W149 P135 E156:W160 E166:W171 E162:W164 E176:W185 E203:V204 E228:W240 E254:W259 H119:H125 E135 E128:E133 H128:H133 F119:G124 E104:W115 F128:G132 P119:P125 H135 E91:W96 E98:W102 E86:W86 I119:O124 Q119:W124 E134:W134 E136:W136 I128:O132 Q128:W132 P128:P133 E189:W192 E194:O196 W194:W204 P194:V197 E274:W274 E276:W279 E206:W226 E261:W267">
      <formula1>0</formula1>
      <formula2>1</formula2>
    </dataValidation>
    <dataValidation type="custom" allowBlank="1" showInputMessage="1" showErrorMessage="1" errorTitle="ATTENTION" error="NE RIEN SAISIR A CET ENDROIT._x000a__x000a_APPUYEZ SUR ANNULER POUR REPRENDRE LA SAISIE._x000a__x000a_HERVE BARABUTU_x000a_DATA MANAGER" sqref="A8:XFD9 A12:XFD12 A79:XFD85 E253:Y253 A90:XFD90 A161:XFD161 A165:XFD165 A260:XFD260 A268:XFD268 A282:XFD283 A15:XFD16 A35:W36 Z35:XFD36 E35:Y35 A41:XFD41 A103:XFD103 A118:XFD118 A127:XFD127 A137:W147 Z137:XFD147 E146:Y146 A172:W175 Z172:XFD175 E175:Y175 A241:W253 Z241:XFD253 A150:XFD150 A87:XFD87 A155:XFD155 AA272:XFD273 Z8:Z272 A8:D273 X8:Y279 E272:W273 E275:W275">
      <formula1>"NE RIEN SAISIR ICI"</formula1>
    </dataValidation>
  </dataValidations>
  <pageMargins left="0.7" right="0.7" top="0.75" bottom="0.75" header="0.3" footer="0.3"/>
  <pageSetup paperSize="9" scale="42" orientation="portrait" r:id="rId1"/>
  <rowBreaks count="1" manualBreakCount="1">
    <brk id="206" max="25"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Aire1</vt:lpstr>
      <vt:lpstr>Aire1!Zone_d_impression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PHILADELPHIE </dc:creator>
  <cp:lastModifiedBy>PHILADELPHIE </cp:lastModifiedBy>
  <dcterms:created xsi:type="dcterms:W3CDTF">2012-11-30T20:25:04Z</dcterms:created>
  <dcterms:modified xsi:type="dcterms:W3CDTF">2012-11-30T21:03:46Z</dcterms:modified>
</cp:coreProperties>
</file>