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icha\OneDrive\Bureau\"/>
    </mc:Choice>
  </mc:AlternateContent>
  <xr:revisionPtr revIDLastSave="0" documentId="13_ncr:1_{2177CC0F-5FB3-4D73-9F87-21DA8BAE31C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devis" sheetId="3" r:id="rId2"/>
    <sheet name="AIDE" sheetId="2" r:id="rId3"/>
  </sheets>
  <definedNames>
    <definedName name="empFactur">Feuil1!$U$4</definedName>
    <definedName name="empModele">Feuil1!$U$3</definedName>
    <definedName name="factEdit">Feuil1!$U$8</definedName>
    <definedName name="factPrint">Feuil1!$U$7</definedName>
    <definedName name="nomFactur">Feuil1!$U$5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M317" i="1" l="1"/>
  <c r="Z104" i="1" l="1"/>
  <c r="Z103" i="1"/>
  <c r="Z102" i="1"/>
  <c r="Z101" i="1"/>
  <c r="Z100" i="1"/>
  <c r="Z99" i="1"/>
  <c r="Z98" i="1"/>
  <c r="Z97" i="1"/>
  <c r="Z96" i="1"/>
  <c r="Z95" i="1"/>
  <c r="Z94" i="1"/>
  <c r="Z93" i="1"/>
  <c r="Z91" i="1"/>
  <c r="Z92" i="1"/>
  <c r="Z90" i="1"/>
  <c r="Z89" i="1"/>
  <c r="Z88" i="1"/>
  <c r="Z87" i="1"/>
  <c r="Z86" i="1"/>
  <c r="Z85" i="1"/>
  <c r="Z84" i="1"/>
  <c r="Z83" i="1"/>
  <c r="Z82" i="1"/>
  <c r="Z81" i="1"/>
  <c r="Z80" i="1"/>
  <c r="Z79" i="1"/>
  <c r="Z78" i="1"/>
  <c r="Z77" i="1"/>
  <c r="Z76" i="1"/>
  <c r="Z75" i="1"/>
  <c r="Z74" i="1"/>
  <c r="Z73" i="1" l="1"/>
  <c r="Z72" i="1"/>
  <c r="Z71" i="1"/>
  <c r="Z70" i="1"/>
  <c r="Z69" i="1"/>
  <c r="Z68" i="1"/>
  <c r="Z67" i="1"/>
  <c r="Z66" i="1"/>
  <c r="Z65" i="1"/>
  <c r="Z63" i="1"/>
  <c r="Z64" i="1"/>
  <c r="Z62" i="1"/>
  <c r="Z61" i="1"/>
  <c r="Z60" i="1"/>
  <c r="Z59" i="1"/>
  <c r="Z58" i="1"/>
  <c r="Z57" i="1"/>
  <c r="Z56" i="1"/>
  <c r="Z55" i="1"/>
  <c r="Z54" i="1"/>
  <c r="Z53" i="1"/>
  <c r="Z52" i="1"/>
  <c r="Z51" i="1"/>
  <c r="Z50" i="1"/>
  <c r="Z49" i="1"/>
  <c r="Z48" i="1"/>
  <c r="Z47" i="1"/>
  <c r="Z46" i="1"/>
  <c r="Z45" i="1"/>
  <c r="Z44" i="1"/>
  <c r="Z43" i="1"/>
  <c r="F4" i="1"/>
  <c r="C12" i="1" l="1"/>
  <c r="C13" i="1" l="1"/>
  <c r="O12" i="1"/>
  <c r="Y101" i="1"/>
  <c r="Y102" i="1"/>
  <c r="Y103" i="1"/>
  <c r="Y104" i="1"/>
  <c r="Y105" i="1"/>
  <c r="Z105" i="1" s="1"/>
  <c r="Y106" i="1"/>
  <c r="Z106" i="1" s="1"/>
  <c r="Y107" i="1"/>
  <c r="Z107" i="1" s="1"/>
  <c r="Y108" i="1"/>
  <c r="Z108" i="1" s="1"/>
  <c r="Y109" i="1"/>
  <c r="Z109" i="1" s="1"/>
  <c r="Y110" i="1"/>
  <c r="Z110" i="1" s="1"/>
  <c r="Y111" i="1"/>
  <c r="Z111" i="1" s="1"/>
  <c r="Y112" i="1"/>
  <c r="Z112" i="1" s="1"/>
  <c r="Y113" i="1"/>
  <c r="Z113" i="1" s="1"/>
  <c r="Y114" i="1"/>
  <c r="Z114" i="1" s="1"/>
  <c r="Y115" i="1"/>
  <c r="Z115" i="1" s="1"/>
  <c r="Y116" i="1"/>
  <c r="Z116" i="1" s="1"/>
  <c r="Y117" i="1"/>
  <c r="Z117" i="1" s="1"/>
  <c r="Y118" i="1"/>
  <c r="Z118" i="1" s="1"/>
  <c r="Y119" i="1"/>
  <c r="Z119" i="1" s="1"/>
  <c r="Y120" i="1"/>
  <c r="Z120" i="1" s="1"/>
  <c r="Y121" i="1"/>
  <c r="Z121" i="1" s="1"/>
  <c r="Y122" i="1"/>
  <c r="Z122" i="1" s="1"/>
  <c r="Y123" i="1"/>
  <c r="Z123" i="1" s="1"/>
  <c r="Y124" i="1"/>
  <c r="Z124" i="1" s="1"/>
  <c r="Y125" i="1"/>
  <c r="Z125" i="1" s="1"/>
  <c r="Y126" i="1"/>
  <c r="Z126" i="1" s="1"/>
  <c r="Y127" i="1"/>
  <c r="Z127" i="1" s="1"/>
  <c r="Y128" i="1"/>
  <c r="Z128" i="1" s="1"/>
  <c r="Y129" i="1"/>
  <c r="Z129" i="1" s="1"/>
  <c r="Y130" i="1"/>
  <c r="Z130" i="1" s="1"/>
  <c r="Y131" i="1"/>
  <c r="Z131" i="1" s="1"/>
  <c r="Y132" i="1"/>
  <c r="Z132" i="1" s="1"/>
  <c r="Y133" i="1"/>
  <c r="Z133" i="1" s="1"/>
  <c r="Y134" i="1"/>
  <c r="Z134" i="1" s="1"/>
  <c r="Y135" i="1"/>
  <c r="Z135" i="1" s="1"/>
  <c r="Y136" i="1"/>
  <c r="Z136" i="1" s="1"/>
  <c r="Y137" i="1"/>
  <c r="Z137" i="1" s="1"/>
  <c r="Y138" i="1"/>
  <c r="Z138" i="1" s="1"/>
  <c r="Y139" i="1"/>
  <c r="Z139" i="1" s="1"/>
  <c r="Y140" i="1"/>
  <c r="Z140" i="1" s="1"/>
  <c r="Y141" i="1"/>
  <c r="Z141" i="1" s="1"/>
  <c r="Y142" i="1"/>
  <c r="Z142" i="1" s="1"/>
  <c r="Y143" i="1"/>
  <c r="Z143" i="1" s="1"/>
  <c r="Y144" i="1"/>
  <c r="Z144" i="1" s="1"/>
  <c r="Y145" i="1"/>
  <c r="Z145" i="1" s="1"/>
  <c r="Y146" i="1"/>
  <c r="Z146" i="1" s="1"/>
  <c r="Y147" i="1"/>
  <c r="Z147" i="1" s="1"/>
  <c r="Y148" i="1"/>
  <c r="Z148" i="1" s="1"/>
  <c r="Y149" i="1"/>
  <c r="Z149" i="1" s="1"/>
  <c r="Y150" i="1"/>
  <c r="Z150" i="1" s="1"/>
  <c r="Y151" i="1"/>
  <c r="Z151" i="1" s="1"/>
  <c r="Y152" i="1"/>
  <c r="Z152" i="1" s="1"/>
  <c r="Y153" i="1"/>
  <c r="Z153" i="1" s="1"/>
  <c r="Y154" i="1"/>
  <c r="Z154" i="1" s="1"/>
  <c r="Y155" i="1"/>
  <c r="Z155" i="1" s="1"/>
  <c r="Y156" i="1"/>
  <c r="Z156" i="1" s="1"/>
  <c r="Y157" i="1"/>
  <c r="Z157" i="1" s="1"/>
  <c r="Y158" i="1"/>
  <c r="Z158" i="1" s="1"/>
  <c r="Y159" i="1"/>
  <c r="Z159" i="1" s="1"/>
  <c r="Y160" i="1"/>
  <c r="Z160" i="1" s="1"/>
  <c r="Y161" i="1"/>
  <c r="Z161" i="1" s="1"/>
  <c r="Y162" i="1"/>
  <c r="Z162" i="1" s="1"/>
  <c r="Y163" i="1"/>
  <c r="Z163" i="1" s="1"/>
  <c r="Y164" i="1"/>
  <c r="Z164" i="1" s="1"/>
  <c r="Y165" i="1"/>
  <c r="Z165" i="1" s="1"/>
  <c r="Y166" i="1"/>
  <c r="Z166" i="1" s="1"/>
  <c r="Y167" i="1"/>
  <c r="Z167" i="1" s="1"/>
  <c r="Y168" i="1"/>
  <c r="Z168" i="1" s="1"/>
  <c r="Y169" i="1"/>
  <c r="Z169" i="1" s="1"/>
  <c r="Y170" i="1"/>
  <c r="Z170" i="1" s="1"/>
  <c r="Y171" i="1"/>
  <c r="Z171" i="1" s="1"/>
  <c r="Y172" i="1"/>
  <c r="Z172" i="1" s="1"/>
  <c r="Y173" i="1"/>
  <c r="Z173" i="1" s="1"/>
  <c r="Y174" i="1"/>
  <c r="Z174" i="1" s="1"/>
  <c r="Y175" i="1"/>
  <c r="Z175" i="1" s="1"/>
  <c r="Y176" i="1"/>
  <c r="Z176" i="1" s="1"/>
  <c r="Y177" i="1"/>
  <c r="Z177" i="1" s="1"/>
  <c r="Y178" i="1"/>
  <c r="Z178" i="1" s="1"/>
  <c r="Y179" i="1"/>
  <c r="Z179" i="1" s="1"/>
  <c r="Y180" i="1"/>
  <c r="Z180" i="1" s="1"/>
  <c r="Y181" i="1"/>
  <c r="Z181" i="1" s="1"/>
  <c r="Y182" i="1"/>
  <c r="Z182" i="1" s="1"/>
  <c r="Y183" i="1"/>
  <c r="Z183" i="1" s="1"/>
  <c r="Y184" i="1"/>
  <c r="Z184" i="1" s="1"/>
  <c r="Y185" i="1"/>
  <c r="Z185" i="1" s="1"/>
  <c r="Y186" i="1"/>
  <c r="Z186" i="1" s="1"/>
  <c r="Y187" i="1"/>
  <c r="Z187" i="1" s="1"/>
  <c r="Y188" i="1"/>
  <c r="Z188" i="1" s="1"/>
  <c r="Y189" i="1"/>
  <c r="Z189" i="1" s="1"/>
  <c r="Y190" i="1"/>
  <c r="Z190" i="1" s="1"/>
  <c r="Y191" i="1"/>
  <c r="Z191" i="1" s="1"/>
  <c r="Y192" i="1"/>
  <c r="Z192" i="1" s="1"/>
  <c r="Y193" i="1"/>
  <c r="Z193" i="1" s="1"/>
  <c r="Y194" i="1"/>
  <c r="Z194" i="1" s="1"/>
  <c r="Y195" i="1"/>
  <c r="Z195" i="1" s="1"/>
  <c r="Y196" i="1"/>
  <c r="Z196" i="1" s="1"/>
  <c r="Y197" i="1"/>
  <c r="Z197" i="1" s="1"/>
  <c r="Y198" i="1"/>
  <c r="Z198" i="1" s="1"/>
  <c r="Y199" i="1"/>
  <c r="Z199" i="1" s="1"/>
  <c r="Y200" i="1"/>
  <c r="Z200" i="1" s="1"/>
  <c r="Y201" i="1"/>
  <c r="Z201" i="1" s="1"/>
  <c r="Y202" i="1"/>
  <c r="Z202" i="1" s="1"/>
  <c r="Y203" i="1"/>
  <c r="Z203" i="1" s="1"/>
  <c r="Y204" i="1"/>
  <c r="Z204" i="1" s="1"/>
  <c r="Y205" i="1"/>
  <c r="Z205" i="1" s="1"/>
  <c r="Y206" i="1"/>
  <c r="Z206" i="1" s="1"/>
  <c r="Y207" i="1"/>
  <c r="Z207" i="1" s="1"/>
  <c r="Y208" i="1"/>
  <c r="Z208" i="1" s="1"/>
  <c r="Y209" i="1"/>
  <c r="Z209" i="1" s="1"/>
  <c r="Y210" i="1"/>
  <c r="Z210" i="1" s="1"/>
  <c r="Y211" i="1"/>
  <c r="Z211" i="1" s="1"/>
  <c r="Y212" i="1"/>
  <c r="Z212" i="1" s="1"/>
  <c r="Y213" i="1"/>
  <c r="Z213" i="1" s="1"/>
  <c r="Y214" i="1"/>
  <c r="Z214" i="1" s="1"/>
  <c r="Y215" i="1"/>
  <c r="Z215" i="1" s="1"/>
  <c r="Y216" i="1"/>
  <c r="Z216" i="1" s="1"/>
  <c r="Y217" i="1"/>
  <c r="Z217" i="1" s="1"/>
  <c r="Y218" i="1"/>
  <c r="Z218" i="1" s="1"/>
  <c r="Y219" i="1"/>
  <c r="Z219" i="1" s="1"/>
  <c r="Y220" i="1"/>
  <c r="Z220" i="1" s="1"/>
  <c r="Y221" i="1"/>
  <c r="Z221" i="1" s="1"/>
  <c r="Y222" i="1"/>
  <c r="Z222" i="1" s="1"/>
  <c r="Y223" i="1"/>
  <c r="Z223" i="1" s="1"/>
  <c r="Y224" i="1"/>
  <c r="Z224" i="1" s="1"/>
  <c r="Y225" i="1"/>
  <c r="Z225" i="1" s="1"/>
  <c r="Y226" i="1"/>
  <c r="Z226" i="1" s="1"/>
  <c r="Y227" i="1"/>
  <c r="Z227" i="1" s="1"/>
  <c r="Y228" i="1"/>
  <c r="Z228" i="1" s="1"/>
  <c r="Y229" i="1"/>
  <c r="Z229" i="1" s="1"/>
  <c r="Y230" i="1"/>
  <c r="Z230" i="1" s="1"/>
  <c r="Y231" i="1"/>
  <c r="Z231" i="1" s="1"/>
  <c r="Y232" i="1"/>
  <c r="Z232" i="1" s="1"/>
  <c r="Y233" i="1"/>
  <c r="Z233" i="1" s="1"/>
  <c r="Y234" i="1"/>
  <c r="Z234" i="1" s="1"/>
  <c r="Y235" i="1"/>
  <c r="Z235" i="1" s="1"/>
  <c r="Y236" i="1"/>
  <c r="Z236" i="1" s="1"/>
  <c r="Y237" i="1"/>
  <c r="Z237" i="1" s="1"/>
  <c r="Y238" i="1"/>
  <c r="Z238" i="1" s="1"/>
  <c r="Y239" i="1"/>
  <c r="Z239" i="1" s="1"/>
  <c r="Y240" i="1"/>
  <c r="Z240" i="1" s="1"/>
  <c r="Y241" i="1"/>
  <c r="Z241" i="1" s="1"/>
  <c r="Y242" i="1"/>
  <c r="Z242" i="1" s="1"/>
  <c r="Y243" i="1"/>
  <c r="Z243" i="1" s="1"/>
  <c r="Y244" i="1"/>
  <c r="Z244" i="1" s="1"/>
  <c r="Y245" i="1"/>
  <c r="Z245" i="1" s="1"/>
  <c r="Y246" i="1"/>
  <c r="Z246" i="1" s="1"/>
  <c r="Y247" i="1"/>
  <c r="Z247" i="1" s="1"/>
  <c r="Y248" i="1"/>
  <c r="Z248" i="1" s="1"/>
  <c r="Y249" i="1"/>
  <c r="Z249" i="1" s="1"/>
  <c r="Y250" i="1"/>
  <c r="Z250" i="1" s="1"/>
  <c r="Y251" i="1"/>
  <c r="Z251" i="1" s="1"/>
  <c r="Y252" i="1"/>
  <c r="Z252" i="1" s="1"/>
  <c r="Y253" i="1"/>
  <c r="Z253" i="1" s="1"/>
  <c r="Y254" i="1"/>
  <c r="Z254" i="1" s="1"/>
  <c r="Y255" i="1"/>
  <c r="Z255" i="1" s="1"/>
  <c r="Y256" i="1"/>
  <c r="Z256" i="1" s="1"/>
  <c r="Y257" i="1"/>
  <c r="Z257" i="1" s="1"/>
  <c r="Y258" i="1"/>
  <c r="Z258" i="1" s="1"/>
  <c r="Y259" i="1"/>
  <c r="Z259" i="1" s="1"/>
  <c r="Y260" i="1"/>
  <c r="Z260" i="1" s="1"/>
  <c r="Y261" i="1"/>
  <c r="Z261" i="1" s="1"/>
  <c r="Y262" i="1"/>
  <c r="Z262" i="1" s="1"/>
  <c r="Y263" i="1"/>
  <c r="Z263" i="1" s="1"/>
  <c r="Y264" i="1"/>
  <c r="Z264" i="1" s="1"/>
  <c r="Y265" i="1"/>
  <c r="Z265" i="1" s="1"/>
  <c r="Y266" i="1"/>
  <c r="Z266" i="1" s="1"/>
  <c r="Y267" i="1"/>
  <c r="Z267" i="1" s="1"/>
  <c r="Y268" i="1"/>
  <c r="Z268" i="1" s="1"/>
  <c r="Y269" i="1"/>
  <c r="Z269" i="1" s="1"/>
  <c r="Y270" i="1"/>
  <c r="Z270" i="1" s="1"/>
  <c r="Y271" i="1"/>
  <c r="Z271" i="1" s="1"/>
  <c r="Y272" i="1"/>
  <c r="Z272" i="1" s="1"/>
  <c r="Y273" i="1"/>
  <c r="Z273" i="1" s="1"/>
  <c r="Y274" i="1"/>
  <c r="Z274" i="1" s="1"/>
  <c r="Y275" i="1"/>
  <c r="Z275" i="1" s="1"/>
  <c r="Y276" i="1"/>
  <c r="Z276" i="1" s="1"/>
  <c r="Y277" i="1"/>
  <c r="Z277" i="1" s="1"/>
  <c r="Y278" i="1"/>
  <c r="Z278" i="1" s="1"/>
  <c r="Y279" i="1"/>
  <c r="Z279" i="1" s="1"/>
  <c r="Y280" i="1"/>
  <c r="Z280" i="1" s="1"/>
  <c r="Y281" i="1"/>
  <c r="Z281" i="1" s="1"/>
  <c r="Y282" i="1"/>
  <c r="Z282" i="1" s="1"/>
  <c r="Y283" i="1"/>
  <c r="Z283" i="1" s="1"/>
  <c r="Y284" i="1"/>
  <c r="Z284" i="1" s="1"/>
  <c r="Y285" i="1"/>
  <c r="Z285" i="1" s="1"/>
  <c r="Y286" i="1"/>
  <c r="Z286" i="1" s="1"/>
  <c r="Y287" i="1"/>
  <c r="Z287" i="1" s="1"/>
  <c r="Y288" i="1"/>
  <c r="Z288" i="1" s="1"/>
  <c r="Y289" i="1"/>
  <c r="Z289" i="1" s="1"/>
  <c r="Y290" i="1"/>
  <c r="Z290" i="1" s="1"/>
  <c r="Y291" i="1"/>
  <c r="Z291" i="1" s="1"/>
  <c r="Y292" i="1"/>
  <c r="Z292" i="1" s="1"/>
  <c r="Y293" i="1"/>
  <c r="Z293" i="1" s="1"/>
  <c r="Y294" i="1"/>
  <c r="Z294" i="1" s="1"/>
  <c r="Y295" i="1"/>
  <c r="Z295" i="1" s="1"/>
  <c r="Y296" i="1"/>
  <c r="Z296" i="1" s="1"/>
  <c r="Y297" i="1"/>
  <c r="Z297" i="1" s="1"/>
  <c r="Y298" i="1"/>
  <c r="Z298" i="1" s="1"/>
  <c r="Y299" i="1"/>
  <c r="Z299" i="1" s="1"/>
  <c r="Y300" i="1"/>
  <c r="Z300" i="1" s="1"/>
  <c r="Y301" i="1"/>
  <c r="Z301" i="1" s="1"/>
  <c r="Y302" i="1"/>
  <c r="Z302" i="1" s="1"/>
  <c r="Y303" i="1"/>
  <c r="Z303" i="1" s="1"/>
  <c r="Y304" i="1"/>
  <c r="Z304" i="1" s="1"/>
  <c r="Y305" i="1"/>
  <c r="Z305" i="1" s="1"/>
  <c r="Y306" i="1"/>
  <c r="Z306" i="1" s="1"/>
  <c r="Y307" i="1"/>
  <c r="Z307" i="1" s="1"/>
  <c r="Y308" i="1"/>
  <c r="Z308" i="1" s="1"/>
  <c r="Y309" i="1"/>
  <c r="Z309" i="1" s="1"/>
  <c r="Y310" i="1"/>
  <c r="Z310" i="1" s="1"/>
  <c r="Y311" i="1"/>
  <c r="Z311" i="1" s="1"/>
  <c r="Y312" i="1"/>
  <c r="Z312" i="1" s="1"/>
  <c r="Y313" i="1"/>
  <c r="Z313" i="1" s="1"/>
  <c r="Y314" i="1"/>
  <c r="Z314" i="1" s="1"/>
  <c r="Y315" i="1"/>
  <c r="Z315" i="1" s="1"/>
  <c r="Y316" i="1"/>
  <c r="Z316" i="1" s="1"/>
  <c r="Y317" i="1"/>
  <c r="Z317" i="1" s="1"/>
  <c r="Y318" i="1"/>
  <c r="Z318" i="1" s="1"/>
  <c r="Y319" i="1"/>
  <c r="Z319" i="1" s="1"/>
  <c r="Y320" i="1"/>
  <c r="Z320" i="1" s="1"/>
  <c r="Y321" i="1"/>
  <c r="Z321" i="1" s="1"/>
  <c r="Y322" i="1"/>
  <c r="Z322" i="1" s="1"/>
  <c r="Y323" i="1"/>
  <c r="Z323" i="1" s="1"/>
  <c r="Y324" i="1"/>
  <c r="Z324" i="1" s="1"/>
  <c r="Y325" i="1"/>
  <c r="Z325" i="1" s="1"/>
  <c r="Y326" i="1"/>
  <c r="Z326" i="1" s="1"/>
  <c r="Y327" i="1"/>
  <c r="Z327" i="1" s="1"/>
  <c r="Y328" i="1"/>
  <c r="Z328" i="1" s="1"/>
  <c r="Y329" i="1"/>
  <c r="Z329" i="1" s="1"/>
  <c r="Y330" i="1"/>
  <c r="Z330" i="1" s="1"/>
  <c r="Y331" i="1"/>
  <c r="Z331" i="1" s="1"/>
  <c r="Y332" i="1"/>
  <c r="Z332" i="1" s="1"/>
  <c r="Y333" i="1"/>
  <c r="Z333" i="1" s="1"/>
  <c r="Y334" i="1"/>
  <c r="Z334" i="1" s="1"/>
  <c r="Y335" i="1"/>
  <c r="Z335" i="1" s="1"/>
  <c r="Y336" i="1"/>
  <c r="Z336" i="1" s="1"/>
  <c r="Y337" i="1"/>
  <c r="Z337" i="1" s="1"/>
  <c r="Y338" i="1"/>
  <c r="Z338" i="1" s="1"/>
  <c r="Y339" i="1"/>
  <c r="Z339" i="1" s="1"/>
  <c r="Y340" i="1"/>
  <c r="Z340" i="1" s="1"/>
  <c r="Y341" i="1"/>
  <c r="Z341" i="1" s="1"/>
  <c r="Y342" i="1"/>
  <c r="Z342" i="1" s="1"/>
  <c r="Y343" i="1"/>
  <c r="Z343" i="1" s="1"/>
  <c r="Y344" i="1"/>
  <c r="Z344" i="1" s="1"/>
  <c r="Y345" i="1"/>
  <c r="Z345" i="1" s="1"/>
  <c r="Y346" i="1"/>
  <c r="Z346" i="1" s="1"/>
  <c r="Y347" i="1"/>
  <c r="Z347" i="1" s="1"/>
  <c r="Y348" i="1"/>
  <c r="Z348" i="1" s="1"/>
  <c r="Y349" i="1"/>
  <c r="Z349" i="1" s="1"/>
  <c r="Y350" i="1"/>
  <c r="Z350" i="1" s="1"/>
  <c r="Y351" i="1"/>
  <c r="Z351" i="1" s="1"/>
  <c r="Y352" i="1"/>
  <c r="Z352" i="1" s="1"/>
  <c r="Y353" i="1"/>
  <c r="Z353" i="1" s="1"/>
  <c r="Y354" i="1"/>
  <c r="Z354" i="1" s="1"/>
  <c r="Y355" i="1"/>
  <c r="Z355" i="1" s="1"/>
  <c r="Y356" i="1"/>
  <c r="Z356" i="1" s="1"/>
  <c r="Y357" i="1"/>
  <c r="Z357" i="1" s="1"/>
  <c r="Y358" i="1"/>
  <c r="Z358" i="1" s="1"/>
  <c r="Y359" i="1"/>
  <c r="Z359" i="1" s="1"/>
  <c r="Y360" i="1"/>
  <c r="Z360" i="1" s="1"/>
  <c r="Y361" i="1"/>
  <c r="Z361" i="1" s="1"/>
  <c r="Y362" i="1"/>
  <c r="Z362" i="1" s="1"/>
  <c r="Y363" i="1"/>
  <c r="Z363" i="1" s="1"/>
  <c r="Y364" i="1"/>
  <c r="Z364" i="1" s="1"/>
  <c r="Y365" i="1"/>
  <c r="Z365" i="1" s="1"/>
  <c r="Y366" i="1"/>
  <c r="Z366" i="1" s="1"/>
  <c r="Y367" i="1"/>
  <c r="Z367" i="1" s="1"/>
  <c r="Y368" i="1"/>
  <c r="Z368" i="1" s="1"/>
  <c r="Y369" i="1"/>
  <c r="Z369" i="1" s="1"/>
  <c r="Y370" i="1"/>
  <c r="Z370" i="1" s="1"/>
  <c r="Y371" i="1"/>
  <c r="Z371" i="1" s="1"/>
  <c r="Y372" i="1"/>
  <c r="Z372" i="1" s="1"/>
  <c r="Y373" i="1"/>
  <c r="Z373" i="1" s="1"/>
  <c r="Y374" i="1"/>
  <c r="Z374" i="1" s="1"/>
  <c r="Y375" i="1"/>
  <c r="Z375" i="1" s="1"/>
  <c r="Y376" i="1"/>
  <c r="Z376" i="1" s="1"/>
  <c r="Y377" i="1"/>
  <c r="Z377" i="1" s="1"/>
  <c r="Y378" i="1"/>
  <c r="Z378" i="1" s="1"/>
  <c r="Y379" i="1"/>
  <c r="Z379" i="1" s="1"/>
  <c r="Y380" i="1"/>
  <c r="Z380" i="1" s="1"/>
  <c r="Y381" i="1"/>
  <c r="Z381" i="1" s="1"/>
  <c r="Y382" i="1"/>
  <c r="Z382" i="1" s="1"/>
  <c r="Y383" i="1"/>
  <c r="Z383" i="1" s="1"/>
  <c r="Y384" i="1"/>
  <c r="Z384" i="1" s="1"/>
  <c r="Y385" i="1"/>
  <c r="Z385" i="1" s="1"/>
  <c r="Y386" i="1"/>
  <c r="Z386" i="1" s="1"/>
  <c r="Y387" i="1"/>
  <c r="Z387" i="1" s="1"/>
  <c r="Y388" i="1"/>
  <c r="Z388" i="1" s="1"/>
  <c r="Y389" i="1"/>
  <c r="Z389" i="1" s="1"/>
  <c r="Y390" i="1"/>
  <c r="Z390" i="1" s="1"/>
  <c r="Y391" i="1"/>
  <c r="Z391" i="1" s="1"/>
  <c r="Y392" i="1"/>
  <c r="Z392" i="1" s="1"/>
  <c r="Y393" i="1"/>
  <c r="Z393" i="1" s="1"/>
  <c r="Y394" i="1"/>
  <c r="Z394" i="1" s="1"/>
  <c r="Y395" i="1"/>
  <c r="Z395" i="1" s="1"/>
  <c r="Y396" i="1"/>
  <c r="Z396" i="1" s="1"/>
  <c r="Y397" i="1"/>
  <c r="Z397" i="1" s="1"/>
  <c r="Y398" i="1"/>
  <c r="Z398" i="1" s="1"/>
  <c r="Y399" i="1"/>
  <c r="Z399" i="1" s="1"/>
  <c r="Y400" i="1"/>
  <c r="Z400" i="1" s="1"/>
  <c r="C14" i="1" l="1"/>
  <c r="O13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15" i="1" l="1"/>
  <c r="O14" i="1"/>
  <c r="O392" i="1"/>
  <c r="X392" i="1"/>
  <c r="O380" i="1"/>
  <c r="X380" i="1"/>
  <c r="O368" i="1"/>
  <c r="X368" i="1"/>
  <c r="O356" i="1"/>
  <c r="X356" i="1"/>
  <c r="O344" i="1"/>
  <c r="X344" i="1"/>
  <c r="O399" i="1"/>
  <c r="X399" i="1"/>
  <c r="O387" i="1"/>
  <c r="X387" i="1"/>
  <c r="O383" i="1"/>
  <c r="X383" i="1"/>
  <c r="O379" i="1"/>
  <c r="X379" i="1"/>
  <c r="O375" i="1"/>
  <c r="X375" i="1"/>
  <c r="O371" i="1"/>
  <c r="X371" i="1"/>
  <c r="O367" i="1"/>
  <c r="X367" i="1"/>
  <c r="O363" i="1"/>
  <c r="X363" i="1"/>
  <c r="O359" i="1"/>
  <c r="X359" i="1"/>
  <c r="O355" i="1"/>
  <c r="X355" i="1"/>
  <c r="O351" i="1"/>
  <c r="X351" i="1"/>
  <c r="O347" i="1"/>
  <c r="X347" i="1"/>
  <c r="O343" i="1"/>
  <c r="X343" i="1"/>
  <c r="O339" i="1"/>
  <c r="X339" i="1"/>
  <c r="O335" i="1"/>
  <c r="X335" i="1"/>
  <c r="O331" i="1"/>
  <c r="X331" i="1"/>
  <c r="O400" i="1"/>
  <c r="X400" i="1"/>
  <c r="O388" i="1"/>
  <c r="X388" i="1"/>
  <c r="O376" i="1"/>
  <c r="X376" i="1"/>
  <c r="O364" i="1"/>
  <c r="X364" i="1"/>
  <c r="O352" i="1"/>
  <c r="X352" i="1"/>
  <c r="O336" i="1"/>
  <c r="X336" i="1"/>
  <c r="O395" i="1"/>
  <c r="X395" i="1"/>
  <c r="O398" i="1"/>
  <c r="X398" i="1"/>
  <c r="O390" i="1"/>
  <c r="X390" i="1"/>
  <c r="O378" i="1"/>
  <c r="X378" i="1"/>
  <c r="O374" i="1"/>
  <c r="X374" i="1"/>
  <c r="O370" i="1"/>
  <c r="X370" i="1"/>
  <c r="O366" i="1"/>
  <c r="X366" i="1"/>
  <c r="O362" i="1"/>
  <c r="X362" i="1"/>
  <c r="O358" i="1"/>
  <c r="X358" i="1"/>
  <c r="O354" i="1"/>
  <c r="X354" i="1"/>
  <c r="O350" i="1"/>
  <c r="X350" i="1"/>
  <c r="O346" i="1"/>
  <c r="X346" i="1"/>
  <c r="O342" i="1"/>
  <c r="X342" i="1"/>
  <c r="O338" i="1"/>
  <c r="X338" i="1"/>
  <c r="O334" i="1"/>
  <c r="X334" i="1"/>
  <c r="O330" i="1"/>
  <c r="X330" i="1"/>
  <c r="O396" i="1"/>
  <c r="X396" i="1"/>
  <c r="O384" i="1"/>
  <c r="X384" i="1"/>
  <c r="O372" i="1"/>
  <c r="X372" i="1"/>
  <c r="O360" i="1"/>
  <c r="X360" i="1"/>
  <c r="O348" i="1"/>
  <c r="X348" i="1"/>
  <c r="O340" i="1"/>
  <c r="X340" i="1"/>
  <c r="O391" i="1"/>
  <c r="X391" i="1"/>
  <c r="O394" i="1"/>
  <c r="X394" i="1"/>
  <c r="O386" i="1"/>
  <c r="X386" i="1"/>
  <c r="O382" i="1"/>
  <c r="X382" i="1"/>
  <c r="O397" i="1"/>
  <c r="X397" i="1"/>
  <c r="O393" i="1"/>
  <c r="X393" i="1"/>
  <c r="O389" i="1"/>
  <c r="X389" i="1"/>
  <c r="O385" i="1"/>
  <c r="X385" i="1"/>
  <c r="O381" i="1"/>
  <c r="X381" i="1"/>
  <c r="O377" i="1"/>
  <c r="X377" i="1"/>
  <c r="O373" i="1"/>
  <c r="X373" i="1"/>
  <c r="O369" i="1"/>
  <c r="X369" i="1"/>
  <c r="O365" i="1"/>
  <c r="X365" i="1"/>
  <c r="O361" i="1"/>
  <c r="X361" i="1"/>
  <c r="O357" i="1"/>
  <c r="X357" i="1"/>
  <c r="O353" i="1"/>
  <c r="X353" i="1"/>
  <c r="O349" i="1"/>
  <c r="X349" i="1"/>
  <c r="O345" i="1"/>
  <c r="X345" i="1"/>
  <c r="O341" i="1"/>
  <c r="X341" i="1"/>
  <c r="O337" i="1"/>
  <c r="X337" i="1"/>
  <c r="O333" i="1"/>
  <c r="X333" i="1"/>
  <c r="O329" i="1"/>
  <c r="X329" i="1"/>
  <c r="O332" i="1"/>
  <c r="X332" i="1"/>
  <c r="AF17" i="1"/>
  <c r="C16" i="1" l="1"/>
  <c r="O15" i="1"/>
  <c r="B11" i="1"/>
  <c r="B12" i="1" s="1"/>
  <c r="B13" i="1" s="1"/>
  <c r="B14" i="1" s="1"/>
  <c r="B15" i="1" s="1"/>
  <c r="B16" i="1" l="1"/>
  <c r="C17" i="1"/>
  <c r="X17" i="1" s="1"/>
  <c r="O16" i="1"/>
  <c r="AB10" i="1"/>
  <c r="AB11" i="1" s="1"/>
  <c r="AB5" i="1"/>
  <c r="X12" i="1"/>
  <c r="X13" i="1"/>
  <c r="X14" i="1"/>
  <c r="X15" i="1"/>
  <c r="X16" i="1"/>
  <c r="X11" i="1"/>
  <c r="Y12" i="1"/>
  <c r="Z12" i="1" s="1"/>
  <c r="Y13" i="1"/>
  <c r="Z13" i="1" s="1"/>
  <c r="Y14" i="1"/>
  <c r="Z14" i="1" s="1"/>
  <c r="Y15" i="1"/>
  <c r="Z15" i="1" s="1"/>
  <c r="Y16" i="1"/>
  <c r="Z16" i="1" s="1"/>
  <c r="Y17" i="1"/>
  <c r="Z17" i="1" s="1"/>
  <c r="Y18" i="1"/>
  <c r="Z18" i="1" s="1"/>
  <c r="Y19" i="1"/>
  <c r="Z19" i="1" s="1"/>
  <c r="Y20" i="1"/>
  <c r="Z20" i="1" s="1"/>
  <c r="Y21" i="1"/>
  <c r="Z21" i="1" s="1"/>
  <c r="Y22" i="1"/>
  <c r="Z22" i="1" s="1"/>
  <c r="Y23" i="1"/>
  <c r="Z23" i="1" s="1"/>
  <c r="Y24" i="1"/>
  <c r="Z24" i="1" s="1"/>
  <c r="Y25" i="1"/>
  <c r="Z25" i="1" s="1"/>
  <c r="Y26" i="1"/>
  <c r="Z26" i="1" s="1"/>
  <c r="Y27" i="1"/>
  <c r="Z27" i="1" s="1"/>
  <c r="Y28" i="1"/>
  <c r="Z28" i="1" s="1"/>
  <c r="Y29" i="1"/>
  <c r="Z29" i="1" s="1"/>
  <c r="Y30" i="1"/>
  <c r="Z30" i="1" s="1"/>
  <c r="Y31" i="1"/>
  <c r="Z31" i="1" s="1"/>
  <c r="Y32" i="1"/>
  <c r="Z32" i="1" s="1"/>
  <c r="Y33" i="1"/>
  <c r="Z33" i="1" s="1"/>
  <c r="Y34" i="1"/>
  <c r="Z34" i="1" s="1"/>
  <c r="Y35" i="1"/>
  <c r="Z35" i="1" s="1"/>
  <c r="Y36" i="1"/>
  <c r="Z36" i="1" s="1"/>
  <c r="Y37" i="1"/>
  <c r="Z37" i="1" s="1"/>
  <c r="Y38" i="1"/>
  <c r="Z38" i="1" s="1"/>
  <c r="Y39" i="1"/>
  <c r="Z39" i="1" s="1"/>
  <c r="Y40" i="1"/>
  <c r="Z40" i="1" s="1"/>
  <c r="Y41" i="1"/>
  <c r="Z41" i="1" s="1"/>
  <c r="Y42" i="1"/>
  <c r="Z42" i="1" s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1" i="1"/>
  <c r="Z11" i="1" s="1"/>
  <c r="Z9" i="1" l="1"/>
  <c r="F5" i="1" s="1"/>
  <c r="C18" i="1"/>
  <c r="O17" i="1"/>
  <c r="B17" i="1"/>
  <c r="Y9" i="1"/>
  <c r="G5" i="1" s="1"/>
  <c r="Y3" i="1" s="1"/>
  <c r="B18" i="1" l="1"/>
  <c r="C19" i="1"/>
  <c r="O18" i="1"/>
  <c r="X18" i="1"/>
  <c r="F6" i="1"/>
  <c r="C20" i="1" l="1"/>
  <c r="O19" i="1"/>
  <c r="X19" i="1"/>
  <c r="B19" i="1"/>
  <c r="B20" i="1" l="1"/>
  <c r="C21" i="1"/>
  <c r="O20" i="1"/>
  <c r="X20" i="1"/>
  <c r="O21" i="1" l="1"/>
  <c r="C22" i="1"/>
  <c r="X21" i="1"/>
  <c r="B21" i="1"/>
  <c r="O22" i="1" l="1"/>
  <c r="B22" i="1"/>
  <c r="X22" i="1"/>
  <c r="C23" i="1"/>
  <c r="C24" i="1" l="1"/>
  <c r="O23" i="1"/>
  <c r="X23" i="1"/>
  <c r="B23" i="1"/>
  <c r="R12" i="1"/>
  <c r="R13" i="1"/>
  <c r="R14" i="1"/>
  <c r="R15" i="1"/>
  <c r="U18" i="1"/>
  <c r="U17" i="1"/>
  <c r="U16" i="1"/>
  <c r="U13" i="1"/>
  <c r="U15" i="1"/>
  <c r="U14" i="1"/>
  <c r="B24" i="1" l="1"/>
  <c r="X24" i="1"/>
  <c r="O24" i="1"/>
  <c r="C25" i="1"/>
  <c r="R11" i="1"/>
  <c r="U11" i="1"/>
  <c r="C26" i="1" l="1"/>
  <c r="O25" i="1"/>
  <c r="X25" i="1"/>
  <c r="B25" i="1"/>
  <c r="B26" i="1" l="1"/>
  <c r="O26" i="1"/>
  <c r="C27" i="1"/>
  <c r="X26" i="1"/>
  <c r="O27" i="1" l="1"/>
  <c r="C28" i="1"/>
  <c r="B27" i="1"/>
  <c r="X27" i="1"/>
  <c r="O28" i="1" l="1"/>
  <c r="B28" i="1"/>
  <c r="X28" i="1"/>
  <c r="C29" i="1"/>
  <c r="C30" i="1" l="1"/>
  <c r="O29" i="1"/>
  <c r="X29" i="1"/>
  <c r="B29" i="1"/>
  <c r="B30" i="1" l="1"/>
  <c r="O30" i="1"/>
  <c r="C31" i="1"/>
  <c r="X30" i="1"/>
  <c r="O31" i="1" l="1"/>
  <c r="B31" i="1"/>
  <c r="C32" i="1"/>
  <c r="X31" i="1"/>
  <c r="O32" i="1" l="1"/>
  <c r="C33" i="1"/>
  <c r="X32" i="1"/>
  <c r="B32" i="1"/>
  <c r="O33" i="1" l="1"/>
  <c r="B33" i="1"/>
  <c r="C34" i="1"/>
  <c r="X33" i="1"/>
  <c r="O34" i="1" l="1"/>
  <c r="C35" i="1"/>
  <c r="X34" i="1"/>
  <c r="B34" i="1"/>
  <c r="O35" i="1" l="1"/>
  <c r="B35" i="1"/>
  <c r="X35" i="1"/>
  <c r="C36" i="1"/>
  <c r="B36" i="1" l="1"/>
  <c r="X36" i="1"/>
  <c r="C37" i="1"/>
  <c r="O36" i="1"/>
  <c r="O37" i="1" l="1"/>
  <c r="B37" i="1"/>
  <c r="C38" i="1"/>
  <c r="X37" i="1"/>
  <c r="O38" i="1" l="1"/>
  <c r="C39" i="1"/>
  <c r="X38" i="1"/>
  <c r="B38" i="1"/>
  <c r="O39" i="1" l="1"/>
  <c r="B39" i="1"/>
  <c r="C40" i="1"/>
  <c r="X39" i="1"/>
  <c r="O40" i="1" l="1"/>
  <c r="B40" i="1"/>
  <c r="C41" i="1"/>
  <c r="X40" i="1"/>
  <c r="C42" i="1" l="1"/>
  <c r="O41" i="1"/>
  <c r="B41" i="1"/>
  <c r="X41" i="1"/>
  <c r="B42" i="1" l="1"/>
  <c r="O42" i="1"/>
  <c r="X42" i="1"/>
  <c r="C43" i="1"/>
  <c r="O43" i="1" l="1"/>
  <c r="X43" i="1"/>
  <c r="B43" i="1"/>
  <c r="C44" i="1"/>
  <c r="O44" i="1" l="1"/>
  <c r="X44" i="1"/>
  <c r="B44" i="1"/>
  <c r="C45" i="1"/>
  <c r="O45" i="1" l="1"/>
  <c r="C46" i="1"/>
  <c r="B45" i="1"/>
  <c r="X45" i="1"/>
  <c r="O46" i="1" l="1"/>
  <c r="B46" i="1"/>
  <c r="C47" i="1"/>
  <c r="X46" i="1"/>
  <c r="O47" i="1" l="1"/>
  <c r="C48" i="1"/>
  <c r="B47" i="1"/>
  <c r="X47" i="1"/>
  <c r="O48" i="1" l="1"/>
  <c r="B48" i="1"/>
  <c r="X48" i="1"/>
  <c r="C49" i="1"/>
  <c r="O49" i="1" l="1"/>
  <c r="B49" i="1"/>
  <c r="C50" i="1"/>
  <c r="X49" i="1"/>
  <c r="O50" i="1" l="1"/>
  <c r="B50" i="1"/>
  <c r="C51" i="1"/>
  <c r="X50" i="1"/>
  <c r="O51" i="1" l="1"/>
  <c r="C52" i="1"/>
  <c r="X51" i="1"/>
  <c r="B51" i="1"/>
  <c r="O52" i="1" l="1"/>
  <c r="B52" i="1"/>
  <c r="C53" i="1"/>
  <c r="X52" i="1"/>
  <c r="O53" i="1" l="1"/>
  <c r="B53" i="1"/>
  <c r="C54" i="1"/>
  <c r="X53" i="1"/>
  <c r="O54" i="1" l="1"/>
  <c r="B54" i="1"/>
  <c r="C55" i="1"/>
  <c r="X54" i="1"/>
  <c r="O55" i="1" l="1"/>
  <c r="B55" i="1"/>
  <c r="X55" i="1"/>
  <c r="C56" i="1"/>
  <c r="O56" i="1" l="1"/>
  <c r="B56" i="1"/>
  <c r="C57" i="1"/>
  <c r="X56" i="1"/>
  <c r="O57" i="1" l="1"/>
  <c r="B57" i="1"/>
  <c r="X57" i="1"/>
  <c r="C58" i="1"/>
  <c r="O58" i="1" l="1"/>
  <c r="B58" i="1"/>
  <c r="C59" i="1"/>
  <c r="X58" i="1"/>
  <c r="O59" i="1" l="1"/>
  <c r="B59" i="1"/>
  <c r="C60" i="1"/>
  <c r="X59" i="1"/>
  <c r="O60" i="1" l="1"/>
  <c r="B60" i="1"/>
  <c r="X60" i="1"/>
  <c r="C61" i="1"/>
  <c r="O61" i="1" l="1"/>
  <c r="B61" i="1"/>
  <c r="C62" i="1"/>
  <c r="X61" i="1"/>
  <c r="O62" i="1" l="1"/>
  <c r="B62" i="1"/>
  <c r="C63" i="1"/>
  <c r="X62" i="1"/>
  <c r="O63" i="1" l="1"/>
  <c r="B63" i="1"/>
  <c r="C64" i="1"/>
  <c r="X63" i="1"/>
  <c r="O64" i="1" l="1"/>
  <c r="B64" i="1"/>
  <c r="X64" i="1"/>
  <c r="C65" i="1"/>
  <c r="O65" i="1" l="1"/>
  <c r="B65" i="1"/>
  <c r="X65" i="1"/>
  <c r="C66" i="1"/>
  <c r="C67" i="1" l="1"/>
  <c r="O66" i="1"/>
  <c r="B66" i="1"/>
  <c r="X66" i="1"/>
  <c r="B67" i="1" l="1"/>
  <c r="O67" i="1"/>
  <c r="C68" i="1"/>
  <c r="X67" i="1"/>
  <c r="C69" i="1" l="1"/>
  <c r="O68" i="1"/>
  <c r="B68" i="1"/>
  <c r="X68" i="1"/>
  <c r="B69" i="1" l="1"/>
  <c r="O69" i="1"/>
  <c r="C70" i="1"/>
  <c r="X69" i="1"/>
  <c r="O70" i="1" l="1"/>
  <c r="B70" i="1"/>
  <c r="C71" i="1"/>
  <c r="X70" i="1"/>
  <c r="O71" i="1" l="1"/>
  <c r="B71" i="1"/>
  <c r="X71" i="1"/>
  <c r="C72" i="1"/>
  <c r="O72" i="1" l="1"/>
  <c r="B72" i="1"/>
  <c r="C73" i="1"/>
  <c r="X72" i="1"/>
  <c r="O73" i="1" l="1"/>
  <c r="B73" i="1"/>
  <c r="X73" i="1"/>
  <c r="C74" i="1"/>
  <c r="O74" i="1" l="1"/>
  <c r="B74" i="1"/>
  <c r="C75" i="1"/>
  <c r="X74" i="1"/>
  <c r="O75" i="1" l="1"/>
  <c r="B75" i="1"/>
  <c r="C76" i="1"/>
  <c r="X75" i="1"/>
  <c r="O76" i="1" l="1"/>
  <c r="B76" i="1"/>
  <c r="X76" i="1"/>
  <c r="C77" i="1"/>
  <c r="O77" i="1" l="1"/>
  <c r="B77" i="1"/>
  <c r="X77" i="1"/>
  <c r="C78" i="1"/>
  <c r="O78" i="1" l="1"/>
  <c r="C79" i="1"/>
  <c r="X78" i="1"/>
  <c r="B78" i="1"/>
  <c r="O79" i="1" l="1"/>
  <c r="B79" i="1"/>
  <c r="C80" i="1"/>
  <c r="X79" i="1"/>
  <c r="O80" i="1" l="1"/>
  <c r="X80" i="1"/>
  <c r="B80" i="1"/>
  <c r="C81" i="1"/>
  <c r="O81" i="1" l="1"/>
  <c r="B81" i="1"/>
  <c r="C82" i="1"/>
  <c r="X81" i="1"/>
  <c r="O82" i="1" l="1"/>
  <c r="B82" i="1"/>
  <c r="X82" i="1"/>
  <c r="C83" i="1"/>
  <c r="O83" i="1" l="1"/>
  <c r="B83" i="1"/>
  <c r="C84" i="1"/>
  <c r="X83" i="1"/>
  <c r="O84" i="1" l="1"/>
  <c r="B84" i="1"/>
  <c r="X84" i="1"/>
  <c r="C85" i="1"/>
  <c r="O85" i="1" l="1"/>
  <c r="B85" i="1"/>
  <c r="C86" i="1"/>
  <c r="X85" i="1"/>
  <c r="O86" i="1" l="1"/>
  <c r="C87" i="1"/>
  <c r="B86" i="1"/>
  <c r="X86" i="1"/>
  <c r="O87" i="1" l="1"/>
  <c r="B87" i="1"/>
  <c r="C88" i="1"/>
  <c r="X87" i="1"/>
  <c r="O88" i="1" l="1"/>
  <c r="B88" i="1"/>
  <c r="C89" i="1"/>
  <c r="X88" i="1"/>
  <c r="O89" i="1" l="1"/>
  <c r="B89" i="1"/>
  <c r="C90" i="1"/>
  <c r="C91" i="1" s="1"/>
  <c r="X89" i="1"/>
  <c r="O91" i="1" l="1"/>
  <c r="C92" i="1"/>
  <c r="X91" i="1"/>
  <c r="O90" i="1"/>
  <c r="B90" i="1"/>
  <c r="B91" i="1" s="1"/>
  <c r="X90" i="1"/>
  <c r="O92" i="1" l="1"/>
  <c r="C93" i="1"/>
  <c r="X92" i="1"/>
  <c r="B92" i="1"/>
  <c r="O93" i="1" l="1"/>
  <c r="X93" i="1"/>
  <c r="B93" i="1"/>
  <c r="C94" i="1"/>
  <c r="O94" i="1" l="1"/>
  <c r="C95" i="1"/>
  <c r="B94" i="1"/>
  <c r="X94" i="1"/>
  <c r="O95" i="1" l="1"/>
  <c r="B95" i="1"/>
  <c r="C96" i="1"/>
  <c r="X95" i="1"/>
  <c r="O96" i="1" l="1"/>
  <c r="C97" i="1"/>
  <c r="X96" i="1"/>
  <c r="B96" i="1"/>
  <c r="O97" i="1" l="1"/>
  <c r="B97" i="1"/>
  <c r="X97" i="1"/>
  <c r="C98" i="1"/>
  <c r="O98" i="1" l="1"/>
  <c r="C99" i="1"/>
  <c r="B98" i="1"/>
  <c r="X98" i="1"/>
  <c r="O99" i="1" l="1"/>
  <c r="B99" i="1"/>
  <c r="C100" i="1"/>
  <c r="X99" i="1"/>
  <c r="O100" i="1" l="1"/>
  <c r="X100" i="1"/>
  <c r="X9" i="1" s="1"/>
  <c r="G4" i="1" s="1"/>
  <c r="B100" i="1"/>
  <c r="C101" i="1"/>
  <c r="X101" i="1" l="1"/>
  <c r="C102" i="1"/>
  <c r="O101" i="1"/>
  <c r="G8" i="1"/>
  <c r="F8" i="1" s="1"/>
  <c r="X3" i="1"/>
  <c r="Z3" i="1" s="1"/>
  <c r="X4" i="1" s="1"/>
  <c r="H5" i="1" s="1"/>
  <c r="X5" i="1" s="1"/>
  <c r="H6" i="1" s="1"/>
  <c r="G7" i="1"/>
  <c r="F7" i="1" s="1"/>
  <c r="X102" i="1" l="1"/>
  <c r="O102" i="1"/>
  <c r="C103" i="1"/>
  <c r="O103" i="1" l="1"/>
  <c r="X103" i="1"/>
  <c r="C104" i="1"/>
  <c r="O104" i="1" l="1"/>
  <c r="X104" i="1"/>
  <c r="C105" i="1"/>
  <c r="X105" i="1" l="1"/>
  <c r="O105" i="1"/>
  <c r="C106" i="1"/>
  <c r="X106" i="1" l="1"/>
  <c r="O106" i="1"/>
  <c r="C107" i="1"/>
  <c r="C108" i="1" l="1"/>
  <c r="O107" i="1"/>
  <c r="X107" i="1"/>
  <c r="O108" i="1" l="1"/>
  <c r="C109" i="1"/>
  <c r="X108" i="1"/>
  <c r="O109" i="1" l="1"/>
  <c r="C110" i="1"/>
  <c r="X109" i="1"/>
  <c r="O110" i="1" l="1"/>
  <c r="C111" i="1"/>
  <c r="X110" i="1"/>
  <c r="C112" i="1" l="1"/>
  <c r="X111" i="1"/>
  <c r="O111" i="1"/>
  <c r="C113" i="1" l="1"/>
  <c r="X112" i="1"/>
  <c r="O112" i="1"/>
  <c r="O113" i="1" l="1"/>
  <c r="C114" i="1"/>
  <c r="X113" i="1"/>
  <c r="O114" i="1" l="1"/>
  <c r="X114" i="1"/>
  <c r="C115" i="1"/>
  <c r="O115" i="1" l="1"/>
  <c r="C116" i="1"/>
  <c r="X115" i="1"/>
  <c r="O116" i="1" l="1"/>
  <c r="C117" i="1"/>
  <c r="X116" i="1"/>
  <c r="O117" i="1" l="1"/>
  <c r="X117" i="1"/>
  <c r="C118" i="1"/>
  <c r="O118" i="1" l="1"/>
  <c r="X118" i="1"/>
  <c r="C119" i="1"/>
  <c r="C120" i="1" s="1"/>
  <c r="O120" i="1" l="1"/>
  <c r="C121" i="1"/>
  <c r="X120" i="1"/>
  <c r="X119" i="1"/>
  <c r="O119" i="1"/>
  <c r="O121" i="1" l="1"/>
  <c r="C122" i="1"/>
  <c r="X121" i="1"/>
  <c r="O122" i="1" l="1"/>
  <c r="C123" i="1"/>
  <c r="X122" i="1"/>
  <c r="O123" i="1" l="1"/>
  <c r="C124" i="1"/>
  <c r="X123" i="1"/>
  <c r="O124" i="1" l="1"/>
  <c r="X124" i="1"/>
  <c r="C125" i="1"/>
  <c r="O125" i="1" l="1"/>
  <c r="C126" i="1"/>
  <c r="X125" i="1"/>
  <c r="O126" i="1" l="1"/>
  <c r="C127" i="1"/>
  <c r="X126" i="1"/>
  <c r="O127" i="1" l="1"/>
  <c r="C128" i="1"/>
  <c r="X127" i="1"/>
  <c r="O128" i="1" l="1"/>
  <c r="C129" i="1"/>
  <c r="X128" i="1"/>
  <c r="O129" i="1" l="1"/>
  <c r="C130" i="1"/>
  <c r="X129" i="1"/>
  <c r="O130" i="1" l="1"/>
  <c r="X130" i="1"/>
  <c r="C131" i="1"/>
  <c r="O131" i="1" l="1"/>
  <c r="X131" i="1"/>
  <c r="C132" i="1"/>
  <c r="O132" i="1" l="1"/>
  <c r="X132" i="1"/>
  <c r="C133" i="1"/>
  <c r="O133" i="1" l="1"/>
  <c r="C134" i="1"/>
  <c r="X133" i="1"/>
  <c r="O134" i="1" l="1"/>
  <c r="C135" i="1"/>
  <c r="X134" i="1"/>
  <c r="O135" i="1" l="1"/>
  <c r="C136" i="1"/>
  <c r="X135" i="1"/>
  <c r="O136" i="1" l="1"/>
  <c r="C137" i="1"/>
  <c r="X136" i="1"/>
  <c r="O137" i="1" l="1"/>
  <c r="C138" i="1"/>
  <c r="X137" i="1"/>
  <c r="O138" i="1" l="1"/>
  <c r="C139" i="1"/>
  <c r="X138" i="1"/>
  <c r="O139" i="1" l="1"/>
  <c r="C140" i="1"/>
  <c r="X139" i="1"/>
  <c r="O140" i="1" l="1"/>
  <c r="X140" i="1"/>
  <c r="C141" i="1"/>
  <c r="O141" i="1" l="1"/>
  <c r="C142" i="1"/>
  <c r="X141" i="1"/>
  <c r="O142" i="1" l="1"/>
  <c r="X142" i="1"/>
  <c r="C143" i="1"/>
  <c r="O143" i="1" l="1"/>
  <c r="X143" i="1"/>
  <c r="C144" i="1"/>
  <c r="O144" i="1" l="1"/>
  <c r="X144" i="1"/>
  <c r="C145" i="1"/>
  <c r="O145" i="1" l="1"/>
  <c r="C146" i="1"/>
  <c r="X145" i="1"/>
  <c r="O146" i="1" l="1"/>
  <c r="X146" i="1"/>
  <c r="C147" i="1"/>
  <c r="O147" i="1" l="1"/>
  <c r="C148" i="1"/>
  <c r="X147" i="1"/>
  <c r="O148" i="1" l="1"/>
  <c r="C149" i="1"/>
  <c r="X148" i="1"/>
  <c r="O149" i="1" l="1"/>
  <c r="X149" i="1"/>
  <c r="C150" i="1"/>
  <c r="O150" i="1" l="1"/>
  <c r="X150" i="1"/>
  <c r="C151" i="1"/>
  <c r="O151" i="1" l="1"/>
  <c r="X151" i="1"/>
  <c r="C152" i="1"/>
  <c r="O152" i="1" l="1"/>
  <c r="X152" i="1"/>
  <c r="C153" i="1"/>
  <c r="O153" i="1" l="1"/>
  <c r="X153" i="1"/>
  <c r="C154" i="1"/>
  <c r="O154" i="1" l="1"/>
  <c r="X154" i="1"/>
  <c r="C155" i="1"/>
  <c r="O155" i="1" l="1"/>
  <c r="C156" i="1"/>
  <c r="X155" i="1"/>
  <c r="O156" i="1" l="1"/>
  <c r="X156" i="1"/>
  <c r="C157" i="1"/>
  <c r="O157" i="1" l="1"/>
  <c r="X157" i="1"/>
  <c r="C158" i="1"/>
  <c r="O158" i="1" l="1"/>
  <c r="X158" i="1"/>
  <c r="C159" i="1"/>
  <c r="O159" i="1" l="1"/>
  <c r="X159" i="1"/>
  <c r="C160" i="1"/>
  <c r="O160" i="1" l="1"/>
  <c r="C161" i="1"/>
  <c r="X160" i="1"/>
  <c r="O161" i="1" l="1"/>
  <c r="C162" i="1"/>
  <c r="X161" i="1"/>
  <c r="O162" i="1" l="1"/>
  <c r="X162" i="1"/>
  <c r="C163" i="1"/>
  <c r="O163" i="1" l="1"/>
  <c r="X163" i="1"/>
  <c r="C164" i="1"/>
  <c r="O164" i="1" l="1"/>
  <c r="X164" i="1"/>
  <c r="C165" i="1"/>
  <c r="O165" i="1" l="1"/>
  <c r="X165" i="1"/>
  <c r="C166" i="1"/>
  <c r="O166" i="1" l="1"/>
  <c r="X166" i="1"/>
  <c r="C167" i="1"/>
  <c r="O167" i="1" l="1"/>
  <c r="X167" i="1"/>
  <c r="C168" i="1"/>
  <c r="O168" i="1" l="1"/>
  <c r="X168" i="1"/>
  <c r="C169" i="1"/>
  <c r="O169" i="1" l="1"/>
  <c r="C170" i="1"/>
  <c r="X169" i="1"/>
  <c r="C171" i="1" l="1"/>
  <c r="O170" i="1"/>
  <c r="X170" i="1"/>
  <c r="O171" i="1" l="1"/>
  <c r="C172" i="1"/>
  <c r="X171" i="1"/>
  <c r="C173" i="1" l="1"/>
  <c r="O172" i="1"/>
  <c r="X172" i="1"/>
  <c r="O173" i="1" l="1"/>
  <c r="C174" i="1"/>
  <c r="X173" i="1"/>
  <c r="O174" i="1" l="1"/>
  <c r="C175" i="1"/>
  <c r="X174" i="1"/>
  <c r="O175" i="1" l="1"/>
  <c r="X175" i="1"/>
  <c r="C176" i="1"/>
  <c r="O176" i="1" l="1"/>
  <c r="X176" i="1"/>
  <c r="C177" i="1"/>
  <c r="O177" i="1" l="1"/>
  <c r="X177" i="1"/>
  <c r="C178" i="1"/>
  <c r="O178" i="1" l="1"/>
  <c r="X178" i="1"/>
  <c r="C179" i="1"/>
  <c r="O179" i="1" l="1"/>
  <c r="C180" i="1"/>
  <c r="X179" i="1"/>
  <c r="O180" i="1" l="1"/>
  <c r="X180" i="1"/>
  <c r="C181" i="1"/>
  <c r="O181" i="1" l="1"/>
  <c r="X181" i="1"/>
  <c r="C182" i="1"/>
  <c r="O182" i="1" l="1"/>
  <c r="X182" i="1"/>
  <c r="C183" i="1"/>
  <c r="O183" i="1" l="1"/>
  <c r="X183" i="1"/>
  <c r="C184" i="1"/>
  <c r="O184" i="1" l="1"/>
  <c r="X184" i="1"/>
  <c r="C185" i="1"/>
  <c r="O185" i="1" l="1"/>
  <c r="X185" i="1"/>
  <c r="C186" i="1"/>
  <c r="O186" i="1" l="1"/>
  <c r="X186" i="1"/>
  <c r="C187" i="1"/>
  <c r="O187" i="1" l="1"/>
  <c r="X187" i="1"/>
  <c r="C188" i="1"/>
  <c r="O188" i="1" l="1"/>
  <c r="C189" i="1"/>
  <c r="C190" i="1" s="1"/>
  <c r="C191" i="1" s="1"/>
  <c r="X188" i="1"/>
  <c r="O191" i="1" l="1"/>
  <c r="X191" i="1"/>
  <c r="C192" i="1"/>
  <c r="O190" i="1"/>
  <c r="X190" i="1"/>
  <c r="O189" i="1"/>
  <c r="X189" i="1"/>
  <c r="O192" i="1" l="1"/>
  <c r="X192" i="1"/>
  <c r="C193" i="1"/>
  <c r="O193" i="1" l="1"/>
  <c r="X193" i="1"/>
  <c r="C194" i="1"/>
  <c r="O194" i="1" l="1"/>
  <c r="X194" i="1"/>
  <c r="C195" i="1"/>
  <c r="C196" i="1" s="1"/>
  <c r="C197" i="1" s="1"/>
  <c r="C198" i="1" s="1"/>
  <c r="C199" i="1" s="1"/>
  <c r="O199" i="1" l="1"/>
  <c r="C200" i="1"/>
  <c r="C201" i="1" s="1"/>
  <c r="X199" i="1"/>
  <c r="O198" i="1"/>
  <c r="X198" i="1"/>
  <c r="O197" i="1"/>
  <c r="X197" i="1"/>
  <c r="O196" i="1"/>
  <c r="X196" i="1"/>
  <c r="O195" i="1"/>
  <c r="X195" i="1"/>
  <c r="O201" i="1" l="1"/>
  <c r="X201" i="1"/>
  <c r="C202" i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O200" i="1"/>
  <c r="X200" i="1"/>
  <c r="C238" i="1" l="1"/>
  <c r="X237" i="1"/>
  <c r="O237" i="1"/>
  <c r="O205" i="1"/>
  <c r="X205" i="1"/>
  <c r="O204" i="1"/>
  <c r="X204" i="1"/>
  <c r="O203" i="1"/>
  <c r="X203" i="1"/>
  <c r="O202" i="1"/>
  <c r="X202" i="1"/>
  <c r="C239" i="1" l="1"/>
  <c r="O238" i="1"/>
  <c r="X238" i="1"/>
  <c r="O206" i="1"/>
  <c r="X206" i="1"/>
  <c r="C240" i="1" l="1"/>
  <c r="O239" i="1"/>
  <c r="X239" i="1"/>
  <c r="O207" i="1"/>
  <c r="X207" i="1"/>
  <c r="C241" i="1" l="1"/>
  <c r="X240" i="1"/>
  <c r="O240" i="1"/>
  <c r="O208" i="1"/>
  <c r="X208" i="1"/>
  <c r="C242" i="1" l="1"/>
  <c r="O241" i="1"/>
  <c r="X241" i="1"/>
  <c r="O209" i="1"/>
  <c r="X209" i="1"/>
  <c r="C243" i="1" l="1"/>
  <c r="O242" i="1"/>
  <c r="X242" i="1"/>
  <c r="O210" i="1"/>
  <c r="X210" i="1"/>
  <c r="C244" i="1" l="1"/>
  <c r="O243" i="1"/>
  <c r="X243" i="1"/>
  <c r="O211" i="1"/>
  <c r="X211" i="1"/>
  <c r="C245" i="1" l="1"/>
  <c r="O244" i="1"/>
  <c r="X244" i="1"/>
  <c r="O212" i="1"/>
  <c r="X212" i="1"/>
  <c r="C246" i="1" l="1"/>
  <c r="X245" i="1"/>
  <c r="O245" i="1"/>
  <c r="O213" i="1"/>
  <c r="X213" i="1"/>
  <c r="C247" i="1" l="1"/>
  <c r="O246" i="1"/>
  <c r="X246" i="1"/>
  <c r="O214" i="1"/>
  <c r="X214" i="1"/>
  <c r="C248" i="1" l="1"/>
  <c r="O247" i="1"/>
  <c r="X247" i="1"/>
  <c r="O215" i="1"/>
  <c r="X215" i="1"/>
  <c r="C249" i="1" l="1"/>
  <c r="X248" i="1"/>
  <c r="O248" i="1"/>
  <c r="O216" i="1"/>
  <c r="X216" i="1"/>
  <c r="C250" i="1" l="1"/>
  <c r="O249" i="1"/>
  <c r="X249" i="1"/>
  <c r="O217" i="1"/>
  <c r="X217" i="1"/>
  <c r="C251" i="1" l="1"/>
  <c r="O250" i="1"/>
  <c r="X250" i="1"/>
  <c r="O218" i="1"/>
  <c r="X218" i="1"/>
  <c r="C252" i="1" l="1"/>
  <c r="O251" i="1"/>
  <c r="X251" i="1"/>
  <c r="O219" i="1"/>
  <c r="X219" i="1"/>
  <c r="C253" i="1" l="1"/>
  <c r="O252" i="1"/>
  <c r="X252" i="1"/>
  <c r="O220" i="1"/>
  <c r="X220" i="1"/>
  <c r="C254" i="1" l="1"/>
  <c r="X253" i="1"/>
  <c r="O253" i="1"/>
  <c r="O221" i="1"/>
  <c r="X221" i="1"/>
  <c r="C255" i="1" l="1"/>
  <c r="O254" i="1"/>
  <c r="X254" i="1"/>
  <c r="O222" i="1"/>
  <c r="X222" i="1"/>
  <c r="C256" i="1" l="1"/>
  <c r="O255" i="1"/>
  <c r="X255" i="1"/>
  <c r="O223" i="1"/>
  <c r="X223" i="1"/>
  <c r="C257" i="1" l="1"/>
  <c r="X256" i="1"/>
  <c r="O256" i="1"/>
  <c r="O224" i="1"/>
  <c r="X224" i="1"/>
  <c r="X230" i="1"/>
  <c r="O230" i="1"/>
  <c r="C258" i="1" l="1"/>
  <c r="O257" i="1"/>
  <c r="X257" i="1"/>
  <c r="O225" i="1"/>
  <c r="X225" i="1"/>
  <c r="O231" i="1"/>
  <c r="X231" i="1"/>
  <c r="C259" i="1" l="1"/>
  <c r="O258" i="1"/>
  <c r="X258" i="1"/>
  <c r="O226" i="1"/>
  <c r="X226" i="1"/>
  <c r="O232" i="1"/>
  <c r="X232" i="1"/>
  <c r="C260" i="1" l="1"/>
  <c r="O259" i="1"/>
  <c r="X259" i="1"/>
  <c r="O227" i="1"/>
  <c r="X227" i="1"/>
  <c r="X233" i="1"/>
  <c r="O233" i="1"/>
  <c r="C261" i="1" l="1"/>
  <c r="C262" i="1" s="1"/>
  <c r="O260" i="1"/>
  <c r="X260" i="1"/>
  <c r="O229" i="1"/>
  <c r="X229" i="1"/>
  <c r="O228" i="1"/>
  <c r="X228" i="1"/>
  <c r="O234" i="1"/>
  <c r="X234" i="1"/>
  <c r="U12" i="1"/>
  <c r="C263" i="1" l="1"/>
  <c r="O262" i="1"/>
  <c r="X262" i="1"/>
  <c r="U5" i="1"/>
  <c r="O261" i="1"/>
  <c r="X261" i="1"/>
  <c r="O235" i="1"/>
  <c r="X235" i="1"/>
  <c r="C264" i="1" l="1"/>
  <c r="O263" i="1"/>
  <c r="X263" i="1"/>
  <c r="X236" i="1"/>
  <c r="O236" i="1"/>
  <c r="C265" i="1" l="1"/>
  <c r="O264" i="1"/>
  <c r="X264" i="1"/>
  <c r="C266" i="1" l="1"/>
  <c r="O265" i="1"/>
  <c r="X265" i="1"/>
  <c r="C267" i="1" l="1"/>
  <c r="O266" i="1"/>
  <c r="X266" i="1"/>
  <c r="C268" i="1" l="1"/>
  <c r="O267" i="1"/>
  <c r="X267" i="1"/>
  <c r="C269" i="1" l="1"/>
  <c r="O268" i="1"/>
  <c r="X268" i="1"/>
  <c r="C270" i="1" l="1"/>
  <c r="O269" i="1"/>
  <c r="X269" i="1"/>
  <c r="C271" i="1" l="1"/>
  <c r="O270" i="1"/>
  <c r="X270" i="1"/>
  <c r="C272" i="1" l="1"/>
  <c r="O271" i="1"/>
  <c r="X271" i="1"/>
  <c r="C273" i="1" l="1"/>
  <c r="O272" i="1"/>
  <c r="X272" i="1"/>
  <c r="C274" i="1" l="1"/>
  <c r="O273" i="1"/>
  <c r="X273" i="1"/>
  <c r="C275" i="1" l="1"/>
  <c r="O274" i="1"/>
  <c r="X274" i="1"/>
  <c r="C276" i="1" l="1"/>
  <c r="O275" i="1"/>
  <c r="X275" i="1"/>
  <c r="C277" i="1" l="1"/>
  <c r="O276" i="1"/>
  <c r="X276" i="1"/>
  <c r="C278" i="1" l="1"/>
  <c r="O277" i="1"/>
  <c r="X277" i="1"/>
  <c r="C279" i="1" l="1"/>
  <c r="O278" i="1"/>
  <c r="X278" i="1"/>
  <c r="C280" i="1" l="1"/>
  <c r="O279" i="1"/>
  <c r="X279" i="1"/>
  <c r="C281" i="1" l="1"/>
  <c r="O280" i="1"/>
  <c r="X280" i="1"/>
  <c r="C282" i="1" l="1"/>
  <c r="O281" i="1"/>
  <c r="X281" i="1"/>
  <c r="C283" i="1" l="1"/>
  <c r="O282" i="1"/>
  <c r="X282" i="1"/>
  <c r="C284" i="1" l="1"/>
  <c r="O283" i="1"/>
  <c r="X283" i="1"/>
  <c r="C285" i="1" l="1"/>
  <c r="O284" i="1"/>
  <c r="X284" i="1"/>
  <c r="C286" i="1" l="1"/>
  <c r="O285" i="1"/>
  <c r="X285" i="1"/>
  <c r="C287" i="1" l="1"/>
  <c r="O286" i="1"/>
  <c r="X286" i="1"/>
  <c r="C288" i="1" l="1"/>
  <c r="O287" i="1"/>
  <c r="X287" i="1"/>
  <c r="C289" i="1" l="1"/>
  <c r="O288" i="1"/>
  <c r="X288" i="1"/>
  <c r="C290" i="1" l="1"/>
  <c r="O289" i="1"/>
  <c r="X289" i="1"/>
  <c r="C291" i="1" l="1"/>
  <c r="O290" i="1"/>
  <c r="X290" i="1"/>
  <c r="C292" i="1" l="1"/>
  <c r="O291" i="1"/>
  <c r="X291" i="1"/>
  <c r="C293" i="1" l="1"/>
  <c r="O292" i="1"/>
  <c r="X292" i="1"/>
  <c r="C294" i="1" l="1"/>
  <c r="O293" i="1"/>
  <c r="X293" i="1"/>
  <c r="C295" i="1" l="1"/>
  <c r="O294" i="1"/>
  <c r="X294" i="1"/>
  <c r="C296" i="1" l="1"/>
  <c r="O295" i="1"/>
  <c r="X295" i="1"/>
  <c r="C297" i="1" l="1"/>
  <c r="O296" i="1"/>
  <c r="X296" i="1"/>
  <c r="C298" i="1" l="1"/>
  <c r="O297" i="1"/>
  <c r="X297" i="1"/>
  <c r="C299" i="1" l="1"/>
  <c r="O298" i="1"/>
  <c r="X298" i="1"/>
  <c r="C300" i="1" l="1"/>
  <c r="O299" i="1"/>
  <c r="X299" i="1"/>
  <c r="C301" i="1" l="1"/>
  <c r="O300" i="1"/>
  <c r="X300" i="1"/>
  <c r="C302" i="1" l="1"/>
  <c r="O301" i="1"/>
  <c r="X301" i="1"/>
  <c r="C303" i="1" l="1"/>
  <c r="O302" i="1"/>
  <c r="X302" i="1"/>
  <c r="C304" i="1" l="1"/>
  <c r="O303" i="1"/>
  <c r="X303" i="1"/>
  <c r="C305" i="1" l="1"/>
  <c r="O304" i="1"/>
  <c r="X304" i="1"/>
  <c r="C306" i="1" l="1"/>
  <c r="O305" i="1"/>
  <c r="X305" i="1"/>
  <c r="C307" i="1" l="1"/>
  <c r="O306" i="1"/>
  <c r="X306" i="1"/>
  <c r="C308" i="1" l="1"/>
  <c r="O307" i="1"/>
  <c r="X307" i="1"/>
  <c r="C309" i="1" l="1"/>
  <c r="O308" i="1"/>
  <c r="X308" i="1"/>
  <c r="C310" i="1" l="1"/>
  <c r="O309" i="1"/>
  <c r="X309" i="1"/>
  <c r="C311" i="1" l="1"/>
  <c r="O310" i="1"/>
  <c r="X310" i="1"/>
  <c r="C312" i="1" l="1"/>
  <c r="O311" i="1"/>
  <c r="X311" i="1"/>
  <c r="C313" i="1" l="1"/>
  <c r="O312" i="1"/>
  <c r="X312" i="1"/>
  <c r="C314" i="1" l="1"/>
  <c r="O313" i="1"/>
  <c r="X313" i="1"/>
  <c r="C315" i="1" l="1"/>
  <c r="O314" i="1"/>
  <c r="X314" i="1"/>
  <c r="C316" i="1" l="1"/>
  <c r="O315" i="1"/>
  <c r="X315" i="1"/>
  <c r="C317" i="1" l="1"/>
  <c r="O316" i="1"/>
  <c r="X316" i="1"/>
  <c r="C318" i="1" l="1"/>
  <c r="O317" i="1"/>
  <c r="X317" i="1"/>
  <c r="C319" i="1" l="1"/>
  <c r="O318" i="1"/>
  <c r="X318" i="1"/>
  <c r="C320" i="1" l="1"/>
  <c r="O319" i="1"/>
  <c r="X319" i="1"/>
  <c r="C321" i="1" l="1"/>
  <c r="O320" i="1"/>
  <c r="X320" i="1"/>
  <c r="C322" i="1" l="1"/>
  <c r="O321" i="1"/>
  <c r="X321" i="1"/>
  <c r="C323" i="1" l="1"/>
  <c r="O322" i="1"/>
  <c r="X322" i="1"/>
  <c r="C324" i="1" l="1"/>
  <c r="O323" i="1"/>
  <c r="X323" i="1"/>
  <c r="C325" i="1" l="1"/>
  <c r="O324" i="1"/>
  <c r="X324" i="1"/>
  <c r="C326" i="1" l="1"/>
  <c r="O325" i="1"/>
  <c r="X325" i="1"/>
  <c r="C327" i="1" l="1"/>
  <c r="O326" i="1"/>
  <c r="X326" i="1"/>
  <c r="C328" i="1" l="1"/>
  <c r="O327" i="1"/>
  <c r="X327" i="1"/>
  <c r="O328" i="1" l="1"/>
  <c r="L6" i="1" s="1"/>
  <c r="L7" i="1" s="1"/>
  <c r="L8" i="1" s="1"/>
  <c r="X328" i="1"/>
</calcChain>
</file>

<file path=xl/sharedStrings.xml><?xml version="1.0" encoding="utf-8"?>
<sst xmlns="http://schemas.openxmlformats.org/spreadsheetml/2006/main" count="112" uniqueCount="105">
  <si>
    <t>N°Facture</t>
  </si>
  <si>
    <t>Chantier</t>
  </si>
  <si>
    <t>Département</t>
  </si>
  <si>
    <t>Ville</t>
  </si>
  <si>
    <t>date chantier</t>
  </si>
  <si>
    <t>date facture</t>
  </si>
  <si>
    <t>N° OT</t>
  </si>
  <si>
    <t>Montant HT</t>
  </si>
  <si>
    <t xml:space="preserve">Donneur </t>
  </si>
  <si>
    <t>Payé</t>
  </si>
  <si>
    <t>reglement</t>
  </si>
  <si>
    <t>Nbre Facture</t>
  </si>
  <si>
    <t>Recu</t>
  </si>
  <si>
    <t>Total Facturé</t>
  </si>
  <si>
    <t>Total Réglé</t>
  </si>
  <si>
    <t>Total Dû</t>
  </si>
  <si>
    <t>Element</t>
  </si>
  <si>
    <t>Lig</t>
  </si>
  <si>
    <t>Col</t>
  </si>
  <si>
    <t>Valeur</t>
  </si>
  <si>
    <t>Emplacement Modele Facture</t>
  </si>
  <si>
    <t>Emplacement Facture Créée</t>
  </si>
  <si>
    <t>Etat</t>
  </si>
  <si>
    <t>Sur Facturé</t>
  </si>
  <si>
    <t>Nbre Case Vide</t>
  </si>
  <si>
    <t>% Case Vide</t>
  </si>
  <si>
    <t>% Remplissage</t>
  </si>
  <si>
    <t>Numéro de la Factue à Editer</t>
  </si>
  <si>
    <t>Nom d'enregistrement de la Facture</t>
  </si>
  <si>
    <t>AIDE</t>
  </si>
  <si>
    <t>de la feuille de suivi pour paramétrer :</t>
  </si>
  <si>
    <t>1)</t>
  </si>
  <si>
    <t>2)</t>
  </si>
  <si>
    <t>NB)</t>
  </si>
  <si>
    <t>Le chemin du fichier modèle de facture</t>
  </si>
  <si>
    <t>Le chemin d'enregistrement pour les factures</t>
  </si>
  <si>
    <t>Le tableau "bleu" ci contre sert au paramétrage</t>
  </si>
  <si>
    <t>des emplacements des "cases" à remplir dans</t>
  </si>
  <si>
    <t>le modèle de facture</t>
  </si>
  <si>
    <t>Si ces emplacements changent dans le modèle</t>
  </si>
  <si>
    <t>il faut effectuer ces mêmes changements dans</t>
  </si>
  <si>
    <t>ce tableau en renseignant les LIG et COL</t>
  </si>
  <si>
    <t>3)</t>
  </si>
  <si>
    <t>Une fois ces réglages effectués le travail peut</t>
  </si>
  <si>
    <t>commencer en appuyant</t>
  </si>
  <si>
    <t>sur le bouton</t>
  </si>
  <si>
    <r>
      <rPr>
        <b/>
        <sz val="11"/>
        <color rgb="FFFF0000"/>
        <rFont val="Calibri"/>
        <family val="2"/>
        <scheme val="minor"/>
      </rPr>
      <t>Avant de commencer</t>
    </r>
    <r>
      <rPr>
        <sz val="11"/>
        <color theme="1"/>
        <rFont val="Calibri"/>
        <family val="2"/>
        <scheme val="minor"/>
      </rPr>
      <t xml:space="preserve"> il est nécessaire d'utiliser le bouton</t>
    </r>
  </si>
  <si>
    <t>Comment utiliser le logiciel ?</t>
  </si>
  <si>
    <t xml:space="preserve">Pour pouvoir se déplacer dans ce tableau il faut  </t>
  </si>
  <si>
    <t>1.1)</t>
  </si>
  <si>
    <t>soit cliquer sur la cellule à remplir et la saisir et ou la modifier</t>
  </si>
  <si>
    <t>1.2)</t>
  </si>
  <si>
    <t>soit utiliser la touche TAB pour ne se déplacer qu'à l'intérieur du tableau</t>
  </si>
  <si>
    <t>Le tableau ci-contre</t>
  </si>
  <si>
    <t>n'est qu'un exemple de formules</t>
  </si>
  <si>
    <t>utilisables et largement simplifiées grâce à l'utilisation des tableaux automatiques d'Excel (cf 1) - le tableau de saisie des suivs de facturation</t>
  </si>
  <si>
    <t>Permet de réaliser la saisie au fur et à mesure des "arrivées" des informations de facturation</t>
  </si>
  <si>
    <t>Elles sont couplées avec le petit visuel Case Vides/Remplies sous forme d'histogramme jaune</t>
  </si>
  <si>
    <t>cette touche TAB permet lorsque qu'une nouvelle ligne doit être ajouté</t>
  </si>
  <si>
    <r>
      <t xml:space="preserve"> de </t>
    </r>
    <r>
      <rPr>
        <b/>
        <sz val="11"/>
        <color theme="1"/>
        <rFont val="Calibri"/>
        <family val="2"/>
        <scheme val="minor"/>
      </rPr>
      <t>l'ajouter automatiquement</t>
    </r>
  </si>
  <si>
    <t>4)</t>
  </si>
  <si>
    <t>Pour créer une facture il sufiit de cliquer sur le bouton bleu</t>
  </si>
  <si>
    <t>Le tableau de "nombres" ci-dessus situé juste au dessus du tableau de saisie</t>
  </si>
  <si>
    <t>5)</t>
  </si>
  <si>
    <t>Dans la "facture modèle" je n'ai rien changé</t>
  </si>
  <si>
    <t>elle est remplie automatiquement à chaque appui sur</t>
  </si>
  <si>
    <t>et également enregistrée automatiquement au format "AnneeMoisJour NumeroFacture"</t>
  </si>
  <si>
    <t>Les cellules en rouge représentent les cellules pour lesquelles il n'y a pas de saisie, ce qui offre d'ergonomie visuelle immédiat sur les données manquantes</t>
  </si>
  <si>
    <t>Imprimer</t>
  </si>
  <si>
    <t>6)</t>
  </si>
  <si>
    <t>Deux boutons bleus</t>
  </si>
  <si>
    <t>garde la même fonction que l'ancien</t>
  </si>
  <si>
    <t>fait exactement la même chose que le premier</t>
  </si>
  <si>
    <t>Le premier</t>
  </si>
  <si>
    <t>Le deuxième</t>
  </si>
  <si>
    <t>en faisant juste une pause (après enregistrement) sur Aperçu avant impression pour permettre justement l'impression</t>
  </si>
  <si>
    <t>VILLE</t>
  </si>
  <si>
    <t>E.Geniesse</t>
  </si>
  <si>
    <t>Montigny les Cormeilles</t>
  </si>
  <si>
    <t>Draveil</t>
  </si>
  <si>
    <t>SU3</t>
  </si>
  <si>
    <t xml:space="preserve">n° devis </t>
  </si>
  <si>
    <t xml:space="preserve">Chantier </t>
  </si>
  <si>
    <t xml:space="preserve">code postale </t>
  </si>
  <si>
    <t>Montant</t>
  </si>
  <si>
    <t>College Justice</t>
  </si>
  <si>
    <t xml:space="preserve">Cergy </t>
  </si>
  <si>
    <t>Ecole Paul Bert</t>
  </si>
  <si>
    <t>Lycée Clément Ader</t>
  </si>
  <si>
    <t xml:space="preserve">Tournan en Brie </t>
  </si>
  <si>
    <t xml:space="preserve">Apajh95 </t>
  </si>
  <si>
    <t>Soissy sous motmenrency</t>
  </si>
  <si>
    <t>date</t>
  </si>
  <si>
    <t>Chu Pre Saint Gervais</t>
  </si>
  <si>
    <t>Le Pré saint Gervais</t>
  </si>
  <si>
    <t>Centre Enfants sourds</t>
  </si>
  <si>
    <t>Noisy le Grand</t>
  </si>
  <si>
    <t>Lycée La Bruyere</t>
  </si>
  <si>
    <t>Versailles</t>
  </si>
  <si>
    <t>Mdr Les Bergeries</t>
  </si>
  <si>
    <t>Asnieres</t>
  </si>
  <si>
    <t>EEAP Clairefontaine</t>
  </si>
  <si>
    <t xml:space="preserve">Arbonnes Les Bois </t>
  </si>
  <si>
    <t>C:\dossier excel\</t>
  </si>
  <si>
    <t>C:\dossier excel\facture\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</si>
</sst>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.00_);_(&quot;€&quot;* \(#,##0.00\);_(&quot;€&quot;* &quot;-&quot;??_);_(@_)"/>
    <numFmt numFmtId="165" formatCode="#,##0.00\ &quot;€&quot;"/>
    <numFmt numFmtId="166" formatCode="00"/>
    <numFmt numFmtId="167" formatCode="[$-40C]d\-mmm\-yy;@"/>
    <numFmt numFmtId="168" formatCode="[$-40C]dd\-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1"/>
      <name val="Georgia"/>
      <family val="1"/>
    </font>
    <font>
      <sz val="10"/>
      <color rgb="FF26282A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darkGray">
        <bgColor theme="4" tint="0.59999389629810485"/>
      </patternFill>
    </fill>
    <fill>
      <patternFill patternType="darkGray">
        <bgColor theme="4" tint="0.39997558519241921"/>
      </patternFill>
    </fill>
    <fill>
      <patternFill patternType="solid">
        <fgColor theme="0" tint="-0.14999847407452621"/>
        <bgColor theme="0" tint="-0.14999847407452621"/>
      </patternFill>
    </fill>
  </fills>
  <borders count="12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14" fontId="0" fillId="0" borderId="0" xfId="0" applyNumberFormat="1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0" borderId="1" xfId="0" applyFont="1" applyBorder="1"/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164" fontId="0" fillId="0" borderId="0" xfId="0" applyNumberFormat="1"/>
    <xf numFmtId="0" fontId="0" fillId="2" borderId="0" xfId="0" applyFill="1" applyAlignment="1">
      <alignment horizontal="center"/>
    </xf>
    <xf numFmtId="0" fontId="0" fillId="5" borderId="0" xfId="0" applyFill="1" applyAlignment="1">
      <alignment horizontal="center"/>
    </xf>
    <xf numFmtId="10" fontId="0" fillId="4" borderId="0" xfId="0" applyNumberFormat="1" applyFill="1" applyAlignment="1">
      <alignment horizontal="center"/>
    </xf>
    <xf numFmtId="10" fontId="0" fillId="3" borderId="0" xfId="0" applyNumberFormat="1" applyFill="1" applyAlignment="1">
      <alignment horizontal="center"/>
    </xf>
    <xf numFmtId="10" fontId="0" fillId="0" borderId="0" xfId="0" applyNumberFormat="1"/>
    <xf numFmtId="0" fontId="1" fillId="2" borderId="2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0" fillId="0" borderId="0" xfId="0" applyAlignment="1" applyProtection="1">
      <alignment horizontal="left"/>
      <protection locked="0"/>
    </xf>
    <xf numFmtId="9" fontId="0" fillId="3" borderId="0" xfId="0" applyNumberFormat="1" applyFill="1" applyAlignment="1">
      <alignment horizontal="center"/>
    </xf>
    <xf numFmtId="9" fontId="0" fillId="0" borderId="0" xfId="0" applyNumberFormat="1"/>
    <xf numFmtId="164" fontId="0" fillId="0" borderId="3" xfId="0" applyNumberFormat="1" applyBorder="1"/>
    <xf numFmtId="0" fontId="0" fillId="0" borderId="3" xfId="0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3" xfId="0" applyBorder="1" applyAlignment="1" applyProtection="1">
      <alignment horizontal="left"/>
      <protection locked="0"/>
    </xf>
    <xf numFmtId="167" fontId="0" fillId="0" borderId="3" xfId="0" applyNumberFormat="1" applyBorder="1" applyProtection="1">
      <protection locked="0"/>
    </xf>
    <xf numFmtId="3" fontId="0" fillId="0" borderId="3" xfId="0" applyNumberFormat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right"/>
      <protection locked="0"/>
    </xf>
    <xf numFmtId="168" fontId="0" fillId="0" borderId="0" xfId="0" applyNumberFormat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168" fontId="6" fillId="0" borderId="5" xfId="0" applyNumberFormat="1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168" fontId="0" fillId="0" borderId="3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168" fontId="6" fillId="0" borderId="3" xfId="0" applyNumberFormat="1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168" fontId="6" fillId="0" borderId="10" xfId="0" applyNumberFormat="1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0" fillId="0" borderId="3" xfId="0" applyFont="1" applyBorder="1"/>
    <xf numFmtId="0" fontId="0" fillId="7" borderId="3" xfId="0" applyFont="1" applyFill="1" applyBorder="1"/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39">
    <dxf>
      <fill>
        <patternFill patternType="mediumGray">
          <fgColor rgb="FFFF0000"/>
        </patternFill>
      </fill>
    </dxf>
    <dxf>
      <font>
        <u val="none"/>
        <color theme="1"/>
      </font>
      <fill>
        <patternFill>
          <bgColor rgb="FFFF0000"/>
        </patternFill>
      </fill>
    </dxf>
    <dxf>
      <fill>
        <patternFill patternType="mediumGray">
          <fgColor rgb="FFFF0000"/>
        </patternFill>
      </fill>
    </dxf>
    <dxf>
      <font>
        <u val="none"/>
        <color theme="1"/>
      </font>
      <fill>
        <patternFill>
          <bgColor rgb="FFFF0000"/>
        </patternFill>
      </fill>
    </dxf>
    <dxf>
      <fill>
        <patternFill patternType="mediumGray">
          <fgColor rgb="FFFF0000"/>
        </patternFill>
      </fill>
    </dxf>
    <dxf>
      <font>
        <u val="none"/>
        <color theme="1"/>
      </font>
      <fill>
        <patternFill>
          <bgColor rgb="FFFF0000"/>
        </patternFill>
      </fill>
    </dxf>
    <dxf>
      <fill>
        <patternFill patternType="mediumGray">
          <fgColor rgb="FFFF0000"/>
        </patternFill>
      </fill>
    </dxf>
    <dxf>
      <font>
        <u val="none"/>
        <color theme="1"/>
      </font>
      <fill>
        <patternFill>
          <bgColor rgb="FFFF0000"/>
        </patternFill>
      </fill>
    </dxf>
    <dxf>
      <font>
        <u val="none"/>
        <color theme="1"/>
      </font>
      <fill>
        <patternFill>
          <bgColor rgb="FFFF0000"/>
        </patternFill>
      </fill>
    </dxf>
    <dxf>
      <fill>
        <patternFill patternType="mediumGray">
          <fgColor rgb="FFFF0000"/>
        </patternFill>
      </fill>
    </dxf>
    <dxf>
      <font>
        <u val="none"/>
        <color theme="1"/>
      </font>
      <fill>
        <patternFill>
          <bgColor rgb="FFFF0000"/>
        </patternFill>
      </fill>
    </dxf>
    <dxf>
      <fill>
        <patternFill patternType="mediumGray">
          <fgColor rgb="FFFF0000"/>
        </patternFill>
      </fill>
    </dxf>
    <dxf>
      <font>
        <u val="none"/>
        <color theme="1"/>
      </font>
      <fill>
        <patternFill>
          <bgColor rgb="FFFF0000"/>
        </patternFill>
      </fill>
    </dxf>
    <dxf>
      <fill>
        <patternFill patternType="mediumGray">
          <fgColor rgb="FFFF0000"/>
        </patternFill>
      </fill>
    </dxf>
    <dxf>
      <fill>
        <patternFill patternType="mediumGray">
          <fgColor rgb="FFFF0000"/>
        </patternFill>
      </fill>
    </dxf>
    <dxf>
      <font>
        <u val="none"/>
        <color theme="1"/>
      </font>
      <fill>
        <patternFill>
          <bgColor rgb="FFFF0000"/>
        </patternFill>
      </fill>
    </dxf>
    <dxf>
      <fill>
        <patternFill patternType="mediumGray">
          <fgColor rgb="FFFF0000"/>
        </patternFill>
      </fill>
    </dxf>
    <dxf>
      <fill>
        <patternFill patternType="mediumGray">
          <f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mediumGray">
          <f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67" formatCode="[$-40C]d\-mmm\-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67" formatCode="[$-40C]d\-mmm\-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69" formatCode="m/d/yyyy"/>
    </dxf>
    <dxf>
      <protection locked="1" hidden="0"/>
    </dxf>
    <dxf>
      <numFmt numFmtId="0" formatCode="General"/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protection locked="0" hidden="0"/>
    </dxf>
    <dxf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IDE!L1C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hyperlink" Target="#Feuil1!L1C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104775</xdr:colOff>
      <xdr:row>27</xdr:row>
      <xdr:rowOff>133350</xdr:rowOff>
    </xdr:from>
    <xdr:to>
      <xdr:col>30</xdr:col>
      <xdr:colOff>95250</xdr:colOff>
      <xdr:row>29</xdr:row>
      <xdr:rowOff>133350</xdr:rowOff>
    </xdr:to>
    <xdr:sp macro="[0]!CreerFacture" textlink="">
      <xdr:nvSpPr>
        <xdr:cNvPr id="2" name="Pentagon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925050" y="5295900"/>
          <a:ext cx="742950" cy="38100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Créer</a:t>
          </a:r>
          <a:r>
            <a:rPr lang="fr-FR" sz="1400" b="1" i="1" baseline="0"/>
            <a:t> la Facture</a:t>
          </a:r>
          <a:endParaRPr lang="fr-FR" sz="1400" b="1" i="1"/>
        </a:p>
      </xdr:txBody>
    </xdr:sp>
    <xdr:clientData/>
  </xdr:twoCellAnchor>
  <xdr:twoCellAnchor>
    <xdr:from>
      <xdr:col>13</xdr:col>
      <xdr:colOff>0</xdr:colOff>
      <xdr:row>1</xdr:row>
      <xdr:rowOff>0</xdr:rowOff>
    </xdr:from>
    <xdr:to>
      <xdr:col>15</xdr:col>
      <xdr:colOff>0</xdr:colOff>
      <xdr:row>2</xdr:row>
      <xdr:rowOff>190500</xdr:rowOff>
    </xdr:to>
    <xdr:sp macro="" textlink="">
      <xdr:nvSpPr>
        <xdr:cNvPr id="3" name="Pentagon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029825" y="190500"/>
          <a:ext cx="952500" cy="381000"/>
        </a:xfrm>
        <a:prstGeom prst="homePlate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Aide</a:t>
          </a:r>
        </a:p>
      </xdr:txBody>
    </xdr:sp>
    <xdr:clientData/>
  </xdr:twoCellAnchor>
  <xdr:twoCellAnchor>
    <xdr:from>
      <xdr:col>13</xdr:col>
      <xdr:colOff>0</xdr:colOff>
      <xdr:row>4</xdr:row>
      <xdr:rowOff>0</xdr:rowOff>
    </xdr:from>
    <xdr:to>
      <xdr:col>15</xdr:col>
      <xdr:colOff>0</xdr:colOff>
      <xdr:row>6</xdr:row>
      <xdr:rowOff>0</xdr:rowOff>
    </xdr:to>
    <xdr:sp macro="[0]!Reglages" textlink="">
      <xdr:nvSpPr>
        <xdr:cNvPr id="4" name="Pentagon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0029825" y="771525"/>
          <a:ext cx="952500" cy="381000"/>
        </a:xfrm>
        <a:prstGeom prst="homePlat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Réglages</a:t>
          </a:r>
        </a:p>
      </xdr:txBody>
    </xdr:sp>
    <xdr:clientData/>
  </xdr:twoCellAnchor>
  <xdr:twoCellAnchor>
    <xdr:from>
      <xdr:col>21</xdr:col>
      <xdr:colOff>0</xdr:colOff>
      <xdr:row>1</xdr:row>
      <xdr:rowOff>0</xdr:rowOff>
    </xdr:from>
    <xdr:to>
      <xdr:col>22</xdr:col>
      <xdr:colOff>0</xdr:colOff>
      <xdr:row>2</xdr:row>
      <xdr:rowOff>190500</xdr:rowOff>
    </xdr:to>
    <xdr:sp macro="[0]!RetourFacture" textlink="">
      <xdr:nvSpPr>
        <xdr:cNvPr id="5" name="Pentagon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 flipH="1">
          <a:off x="4953000" y="190500"/>
          <a:ext cx="762000" cy="381000"/>
        </a:xfrm>
        <a:prstGeom prst="homePlat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Ok</a:t>
          </a:r>
        </a:p>
      </xdr:txBody>
    </xdr:sp>
    <xdr:clientData fPrintsWithSheet="0"/>
  </xdr:twoCellAnchor>
  <xdr:twoCellAnchor>
    <xdr:from>
      <xdr:col>11</xdr:col>
      <xdr:colOff>539994</xdr:colOff>
      <xdr:row>17</xdr:row>
      <xdr:rowOff>158263</xdr:rowOff>
    </xdr:from>
    <xdr:to>
      <xdr:col>14</xdr:col>
      <xdr:colOff>102576</xdr:colOff>
      <xdr:row>19</xdr:row>
      <xdr:rowOff>158263</xdr:rowOff>
    </xdr:to>
    <xdr:sp macro="[0]!PrintFacture" textlink="">
      <xdr:nvSpPr>
        <xdr:cNvPr id="6" name="Pentagon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9478840" y="3411417"/>
          <a:ext cx="1445601" cy="38100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Imprimer </a:t>
          </a:r>
          <a:r>
            <a:rPr lang="fr-FR" sz="1400" b="1" i="1" baseline="0"/>
            <a:t>la Facture</a:t>
          </a:r>
          <a:endParaRPr lang="fr-FR" sz="1400" b="1" i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50</xdr:row>
      <xdr:rowOff>0</xdr:rowOff>
    </xdr:from>
    <xdr:to>
      <xdr:col>15</xdr:col>
      <xdr:colOff>0</xdr:colOff>
      <xdr:row>57</xdr:row>
      <xdr:rowOff>0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id="{00000000-0008-0000-0100-00003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39000" y="9525000"/>
          <a:ext cx="3810000" cy="13335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8</xdr:col>
      <xdr:colOff>0</xdr:colOff>
      <xdr:row>55</xdr:row>
      <xdr:rowOff>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43000" y="7429500"/>
          <a:ext cx="4572000" cy="152400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16</xdr:col>
      <xdr:colOff>0</xdr:colOff>
      <xdr:row>46</xdr:row>
      <xdr:rowOff>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477000" y="5334000"/>
          <a:ext cx="5334000" cy="1905000"/>
        </a:xfrm>
        <a:prstGeom prst="rect">
          <a:avLst/>
        </a:prstGeom>
      </xdr:spPr>
    </xdr:pic>
    <xdr:clientData/>
  </xdr:twoCellAnchor>
  <xdr:twoCellAnchor>
    <xdr:from>
      <xdr:col>11</xdr:col>
      <xdr:colOff>0</xdr:colOff>
      <xdr:row>1</xdr:row>
      <xdr:rowOff>0</xdr:rowOff>
    </xdr:from>
    <xdr:to>
      <xdr:col>16</xdr:col>
      <xdr:colOff>0</xdr:colOff>
      <xdr:row>9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001000" y="190500"/>
          <a:ext cx="3810000" cy="1524000"/>
        </a:xfrm>
        <a:prstGeom prst="roundRect">
          <a:avLst/>
        </a:prstGeom>
        <a:gradFill flip="none" rotWithShape="1">
          <a:gsLst>
            <a:gs pos="0">
              <a:schemeClr val="accent1">
                <a:satMod val="103000"/>
                <a:lumMod val="102000"/>
                <a:tint val="94000"/>
              </a:schemeClr>
            </a:gs>
            <a:gs pos="50000">
              <a:schemeClr val="accent1">
                <a:satMod val="110000"/>
                <a:lumMod val="100000"/>
                <a:shade val="100000"/>
              </a:schemeClr>
            </a:gs>
            <a:gs pos="100000">
              <a:schemeClr val="accent1">
                <a:lumMod val="99000"/>
                <a:satMod val="120000"/>
                <a:shade val="78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>
                  <a:lumMod val="50000"/>
                </a:schemeClr>
              </a:solidFill>
              <a:latin typeface="AR BERKLEY" panose="02000000000000000000" pitchFamily="2" charset="0"/>
            </a:rPr>
            <a:t>XLSolutions</a:t>
          </a:r>
        </a:p>
        <a:p>
          <a:pPr algn="ctr"/>
          <a:r>
            <a:rPr lang="fr-FR" sz="1400">
              <a:latin typeface="AR BERKLEY" panose="02000000000000000000" pitchFamily="2" charset="0"/>
            </a:rPr>
            <a:t>Toutes</a:t>
          </a:r>
          <a:r>
            <a:rPr lang="fr-FR" sz="1400" baseline="0">
              <a:latin typeface="AR BERKLEY" panose="02000000000000000000" pitchFamily="2" charset="0"/>
            </a:rPr>
            <a:t> vos Solutions Bureautique &amp; Spécifique</a:t>
          </a:r>
        </a:p>
        <a:p>
          <a:pPr algn="ctr"/>
          <a:r>
            <a:rPr lang="fr-FR" sz="1400" baseline="0">
              <a:latin typeface="AR BERKLEY" panose="02000000000000000000" pitchFamily="2" charset="0"/>
            </a:rPr>
            <a:t>06.82.9236.59</a:t>
          </a:r>
        </a:p>
        <a:p>
          <a:pPr algn="ctr"/>
          <a:r>
            <a:rPr lang="fr-FR" sz="1400" baseline="0">
              <a:latin typeface="AR BERKLEY" panose="02000000000000000000" pitchFamily="2" charset="0"/>
            </a:rPr>
            <a:t>xlsolutions.infos@orange.fr</a:t>
          </a:r>
          <a:endParaRPr lang="fr-FR" sz="1400">
            <a:latin typeface="AR BERKLEY" panose="02000000000000000000" pitchFamily="2" charset="0"/>
          </a:endParaRPr>
        </a:p>
      </xdr:txBody>
    </xdr:sp>
    <xdr:clientData/>
  </xdr:twoCellAnchor>
  <xdr:twoCellAnchor>
    <xdr:from>
      <xdr:col>6</xdr:col>
      <xdr:colOff>0</xdr:colOff>
      <xdr:row>11</xdr:row>
      <xdr:rowOff>0</xdr:rowOff>
    </xdr:from>
    <xdr:to>
      <xdr:col>7</xdr:col>
      <xdr:colOff>190500</xdr:colOff>
      <xdr:row>13</xdr:row>
      <xdr:rowOff>0</xdr:rowOff>
    </xdr:to>
    <xdr:sp macro="" textlink="">
      <xdr:nvSpPr>
        <xdr:cNvPr id="3" name="Pentagon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810000" y="952500"/>
          <a:ext cx="952500" cy="381000"/>
        </a:xfrm>
        <a:prstGeom prst="homePlat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Réglages</a:t>
          </a:r>
        </a:p>
      </xdr:txBody>
    </xdr:sp>
    <xdr:clientData/>
  </xdr:twoCellAnchor>
  <xdr:twoCellAnchor editAs="oneCell">
    <xdr:from>
      <xdr:col>6</xdr:col>
      <xdr:colOff>1</xdr:colOff>
      <xdr:row>15</xdr:row>
      <xdr:rowOff>0</xdr:rowOff>
    </xdr:from>
    <xdr:to>
      <xdr:col>12</xdr:col>
      <xdr:colOff>0</xdr:colOff>
      <xdr:row>29</xdr:row>
      <xdr:rowOff>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810001" y="1714500"/>
          <a:ext cx="4571999" cy="2667000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15</xdr:row>
      <xdr:rowOff>0</xdr:rowOff>
    </xdr:from>
    <xdr:to>
      <xdr:col>7</xdr:col>
      <xdr:colOff>0</xdr:colOff>
      <xdr:row>16</xdr:row>
      <xdr:rowOff>95250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CxnSpPr/>
      </xdr:nvCxnSpPr>
      <xdr:spPr>
        <a:xfrm>
          <a:off x="3048000" y="1714500"/>
          <a:ext cx="1524000" cy="2857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17</xdr:row>
      <xdr:rowOff>0</xdr:rowOff>
    </xdr:from>
    <xdr:to>
      <xdr:col>7</xdr:col>
      <xdr:colOff>152400</xdr:colOff>
      <xdr:row>17</xdr:row>
      <xdr:rowOff>142875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CxnSpPr/>
      </xdr:nvCxnSpPr>
      <xdr:spPr>
        <a:xfrm>
          <a:off x="3048000" y="2095500"/>
          <a:ext cx="1676400" cy="14287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3</xdr:col>
      <xdr:colOff>1</xdr:colOff>
      <xdr:row>28</xdr:row>
      <xdr:rowOff>0</xdr:rowOff>
    </xdr:from>
    <xdr:to>
      <xdr:col>4</xdr:col>
      <xdr:colOff>1</xdr:colOff>
      <xdr:row>31</xdr:row>
      <xdr:rowOff>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905001" y="4191000"/>
          <a:ext cx="762000" cy="571500"/>
        </a:xfrm>
        <a:prstGeom prst="rect">
          <a:avLst/>
        </a:prstGeom>
      </xdr:spPr>
    </xdr:pic>
    <xdr:clientData/>
  </xdr:twoCellAnchor>
  <xdr:twoCellAnchor>
    <xdr:from>
      <xdr:col>3</xdr:col>
      <xdr:colOff>0</xdr:colOff>
      <xdr:row>37</xdr:row>
      <xdr:rowOff>0</xdr:rowOff>
    </xdr:from>
    <xdr:to>
      <xdr:col>10</xdr:col>
      <xdr:colOff>0</xdr:colOff>
      <xdr:row>41</xdr:row>
      <xdr:rowOff>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CxnSpPr/>
      </xdr:nvCxnSpPr>
      <xdr:spPr>
        <a:xfrm>
          <a:off x="1905000" y="5524500"/>
          <a:ext cx="5334000" cy="762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52</xdr:row>
      <xdr:rowOff>0</xdr:rowOff>
    </xdr:from>
    <xdr:to>
      <xdr:col>7</xdr:col>
      <xdr:colOff>0</xdr:colOff>
      <xdr:row>57</xdr:row>
      <xdr:rowOff>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CxnSpPr/>
      </xdr:nvCxnSpPr>
      <xdr:spPr>
        <a:xfrm flipH="1" flipV="1">
          <a:off x="4191000" y="8382000"/>
          <a:ext cx="762000" cy="952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381000</xdr:colOff>
      <xdr:row>52</xdr:row>
      <xdr:rowOff>0</xdr:rowOff>
    </xdr:from>
    <xdr:to>
      <xdr:col>14</xdr:col>
      <xdr:colOff>0</xdr:colOff>
      <xdr:row>61</xdr:row>
      <xdr:rowOff>0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CxnSpPr/>
      </xdr:nvCxnSpPr>
      <xdr:spPr>
        <a:xfrm flipH="1" flipV="1">
          <a:off x="9906000" y="9906000"/>
          <a:ext cx="381000" cy="1714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1</xdr:colOff>
      <xdr:row>64</xdr:row>
      <xdr:rowOff>0</xdr:rowOff>
    </xdr:from>
    <xdr:to>
      <xdr:col>8</xdr:col>
      <xdr:colOff>1</xdr:colOff>
      <xdr:row>67</xdr:row>
      <xdr:rowOff>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191001" y="10668000"/>
          <a:ext cx="1524000" cy="571500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14</xdr:col>
      <xdr:colOff>0</xdr:colOff>
      <xdr:row>67</xdr:row>
      <xdr:rowOff>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8763000" y="10477500"/>
          <a:ext cx="1524000" cy="762000"/>
        </a:xfrm>
        <a:prstGeom prst="rect">
          <a:avLst/>
        </a:prstGeom>
      </xdr:spPr>
    </xdr:pic>
    <xdr:clientData/>
  </xdr:twoCellAnchor>
  <xdr:twoCellAnchor>
    <xdr:from>
      <xdr:col>9</xdr:col>
      <xdr:colOff>0</xdr:colOff>
      <xdr:row>63</xdr:row>
      <xdr:rowOff>0</xdr:rowOff>
    </xdr:from>
    <xdr:to>
      <xdr:col>12</xdr:col>
      <xdr:colOff>0</xdr:colOff>
      <xdr:row>65</xdr:row>
      <xdr:rowOff>0</xdr:rowOff>
    </xdr:to>
    <xdr:cxnSp macro="">
      <xdr:nvCxnSpPr>
        <xdr:cNvPr id="45" name="Connecteur droit avec flèche 44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CxnSpPr>
          <a:endCxn id="44" idx="1"/>
        </xdr:cNvCxnSpPr>
      </xdr:nvCxnSpPr>
      <xdr:spPr>
        <a:xfrm>
          <a:off x="6477000" y="10477500"/>
          <a:ext cx="2286000" cy="381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67</xdr:row>
      <xdr:rowOff>0</xdr:rowOff>
    </xdr:from>
    <xdr:to>
      <xdr:col>7</xdr:col>
      <xdr:colOff>0</xdr:colOff>
      <xdr:row>71</xdr:row>
      <xdr:rowOff>0</xdr:rowOff>
    </xdr:to>
    <xdr:cxnSp macro="">
      <xdr:nvCxnSpPr>
        <xdr:cNvPr id="52" name="Connecteur droit avec flèche 51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CxnSpPr/>
      </xdr:nvCxnSpPr>
      <xdr:spPr>
        <a:xfrm flipV="1">
          <a:off x="4191000" y="12763500"/>
          <a:ext cx="762000" cy="762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9</xdr:col>
      <xdr:colOff>0</xdr:colOff>
      <xdr:row>70</xdr:row>
      <xdr:rowOff>9643</xdr:rowOff>
    </xdr:from>
    <xdr:to>
      <xdr:col>15</xdr:col>
      <xdr:colOff>647048</xdr:colOff>
      <xdr:row>75</xdr:row>
      <xdr:rowOff>0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6477000" y="13344643"/>
          <a:ext cx="5219048" cy="942857"/>
        </a:xfrm>
        <a:prstGeom prst="rect">
          <a:avLst/>
        </a:prstGeom>
      </xdr:spPr>
    </xdr:pic>
    <xdr:clientData/>
  </xdr:twoCellAnchor>
  <xdr:twoCellAnchor>
    <xdr:from>
      <xdr:col>8</xdr:col>
      <xdr:colOff>0</xdr:colOff>
      <xdr:row>73</xdr:row>
      <xdr:rowOff>2</xdr:rowOff>
    </xdr:from>
    <xdr:to>
      <xdr:col>9</xdr:col>
      <xdr:colOff>0</xdr:colOff>
      <xdr:row>74</xdr:row>
      <xdr:rowOff>0</xdr:rowOff>
    </xdr:to>
    <xdr:cxnSp macro="">
      <xdr:nvCxnSpPr>
        <xdr:cNvPr id="56" name="Connecteur droit avec flèche 55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CxnSpPr/>
      </xdr:nvCxnSpPr>
      <xdr:spPr>
        <a:xfrm>
          <a:off x="5715000" y="13906502"/>
          <a:ext cx="762000" cy="190498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733425</xdr:colOff>
      <xdr:row>78</xdr:row>
      <xdr:rowOff>0</xdr:rowOff>
    </xdr:from>
    <xdr:to>
      <xdr:col>6</xdr:col>
      <xdr:colOff>0</xdr:colOff>
      <xdr:row>80</xdr:row>
      <xdr:rowOff>0</xdr:rowOff>
    </xdr:to>
    <xdr:sp macro="" textlink="">
      <xdr:nvSpPr>
        <xdr:cNvPr id="20" name="Pentagon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1876425" y="14859000"/>
          <a:ext cx="2314575" cy="38100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Créer</a:t>
          </a:r>
          <a:r>
            <a:rPr lang="fr-FR" sz="1400" b="1" i="1" baseline="0"/>
            <a:t> la Facture</a:t>
          </a:r>
          <a:endParaRPr lang="fr-FR" sz="1400" b="1" i="1"/>
        </a:p>
      </xdr:txBody>
    </xdr:sp>
    <xdr:clientData/>
  </xdr:twoCellAnchor>
  <xdr:twoCellAnchor>
    <xdr:from>
      <xdr:col>3</xdr:col>
      <xdr:colOff>0</xdr:colOff>
      <xdr:row>83</xdr:row>
      <xdr:rowOff>0</xdr:rowOff>
    </xdr:from>
    <xdr:to>
      <xdr:col>6</xdr:col>
      <xdr:colOff>28575</xdr:colOff>
      <xdr:row>85</xdr:row>
      <xdr:rowOff>0</xdr:rowOff>
    </xdr:to>
    <xdr:sp macro="" textlink="">
      <xdr:nvSpPr>
        <xdr:cNvPr id="21" name="Pentagon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905000" y="15811500"/>
          <a:ext cx="2314575" cy="38100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Imprimer </a:t>
          </a:r>
          <a:r>
            <a:rPr lang="fr-FR" sz="1400" b="1" i="1" baseline="0"/>
            <a:t>la Facture</a:t>
          </a:r>
          <a:endParaRPr lang="fr-FR" sz="1400" b="1" i="1"/>
        </a:p>
      </xdr:txBody>
    </xdr:sp>
    <xdr:clientData/>
  </xdr:twoCellAnchor>
  <xdr:twoCellAnchor>
    <xdr:from>
      <xdr:col>2</xdr:col>
      <xdr:colOff>0</xdr:colOff>
      <xdr:row>79</xdr:row>
      <xdr:rowOff>0</xdr:rowOff>
    </xdr:from>
    <xdr:to>
      <xdr:col>2</xdr:col>
      <xdr:colOff>733425</xdr:colOff>
      <xdr:row>80</xdr:row>
      <xdr:rowOff>0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CxnSpPr>
          <a:endCxn id="20" idx="1"/>
        </xdr:cNvCxnSpPr>
      </xdr:nvCxnSpPr>
      <xdr:spPr>
        <a:xfrm flipV="1">
          <a:off x="1143000" y="15049500"/>
          <a:ext cx="733425" cy="190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84</xdr:row>
      <xdr:rowOff>0</xdr:rowOff>
    </xdr:from>
    <xdr:to>
      <xdr:col>3</xdr:col>
      <xdr:colOff>0</xdr:colOff>
      <xdr:row>85</xdr:row>
      <xdr:rowOff>0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CxnSpPr>
          <a:endCxn id="21" idx="1"/>
        </xdr:cNvCxnSpPr>
      </xdr:nvCxnSpPr>
      <xdr:spPr>
        <a:xfrm flipV="1">
          <a:off x="1143000" y="16002000"/>
          <a:ext cx="762000" cy="190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352425</xdr:colOff>
      <xdr:row>1</xdr:row>
      <xdr:rowOff>0</xdr:rowOff>
    </xdr:from>
    <xdr:to>
      <xdr:col>3</xdr:col>
      <xdr:colOff>0</xdr:colOff>
      <xdr:row>3</xdr:row>
      <xdr:rowOff>0</xdr:rowOff>
    </xdr:to>
    <xdr:sp macro="" textlink="">
      <xdr:nvSpPr>
        <xdr:cNvPr id="29" name="Pentagone 2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/>
      </xdr:nvSpPr>
      <xdr:spPr>
        <a:xfrm flipH="1">
          <a:off x="352425" y="190500"/>
          <a:ext cx="1552575" cy="381000"/>
        </a:xfrm>
        <a:prstGeom prst="homePlate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Retour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Suivi" displayName="tabSuivi" ref="C10:O400" totalsRowShown="0" headerRowDxfId="38" dataDxfId="37">
  <autoFilter ref="C10:O400" xr:uid="{00000000-0009-0000-0100-000001000000}"/>
  <tableColumns count="13">
    <tableColumn id="1" xr3:uid="{00000000-0010-0000-0000-000001000000}" name="N°Facture" dataDxfId="36"/>
    <tableColumn id="2" xr3:uid="{00000000-0010-0000-0000-000002000000}" name="Chantier" dataDxfId="27"/>
    <tableColumn id="3" xr3:uid="{00000000-0010-0000-0000-000003000000}" name="Département" dataDxfId="26"/>
    <tableColumn id="4" xr3:uid="{00000000-0010-0000-0000-000004000000}" name="Ville" dataDxfId="25"/>
    <tableColumn id="5" xr3:uid="{00000000-0010-0000-0000-000005000000}" name="date chantier" dataDxfId="24"/>
    <tableColumn id="6" xr3:uid="{00000000-0010-0000-0000-000006000000}" name="date facture" dataDxfId="23"/>
    <tableColumn id="7" xr3:uid="{00000000-0010-0000-0000-000007000000}" name="N° OT" dataDxfId="22"/>
    <tableColumn id="8" xr3:uid="{00000000-0010-0000-0000-000008000000}" name="Montant HT" dataDxfId="35"/>
    <tableColumn id="9" xr3:uid="{00000000-0010-0000-0000-000009000000}" name="Donneur " dataDxfId="34"/>
    <tableColumn id="10" xr3:uid="{00000000-0010-0000-0000-00000A000000}" name="Payé" dataDxfId="33"/>
    <tableColumn id="11" xr3:uid="{00000000-0010-0000-0000-00000B000000}" name="reglement" dataDxfId="32"/>
    <tableColumn id="12" xr3:uid="{00000000-0010-0000-0000-00000C000000}" name="Recu" dataDxfId="31"/>
    <tableColumn id="13" xr3:uid="{00000000-0010-0000-0000-00000D000000}" name="Etat" dataDxfId="30">
      <calculatedColumnFormula>IF(tabSuivi[[#This Row],[N°Facture]]="",0,COUNTBLANK(tabSuivi[[#This Row],[Chantier]:[Donneur ]]))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Cells" displayName="tabCells" ref="R10:U18" totalsRowShown="0" headerRowDxfId="29">
  <autoFilter ref="R10:U18" xr:uid="{00000000-0009-0000-0100-000002000000}"/>
  <tableColumns count="4">
    <tableColumn id="1" xr3:uid="{00000000-0010-0000-0100-000001000000}" name="Element"/>
    <tableColumn id="2" xr3:uid="{00000000-0010-0000-0100-000002000000}" name="Lig"/>
    <tableColumn id="3" xr3:uid="{00000000-0010-0000-0100-000003000000}" name="Col"/>
    <tableColumn id="4" xr3:uid="{00000000-0010-0000-0100-000004000000}" name="Valeur" dataDxfId="28">
      <calculatedColumnFormula>INDEX(INDIRECT("tabSuivi["&amp;tabCells[[#This Row],[Element]]&amp;"]",FALSE),factEdit)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400"/>
  <sheetViews>
    <sheetView tabSelected="1" topLeftCell="L1" zoomScale="130" zoomScaleNormal="130" workbookViewId="0">
      <selection activeCell="U4" sqref="U4"/>
    </sheetView>
  </sheetViews>
  <sheetFormatPr baseColWidth="10" defaultRowHeight="15" x14ac:dyDescent="0.25"/>
  <cols>
    <col min="1" max="1" width="7" hidden="1" customWidth="1"/>
    <col min="2" max="2" width="3" hidden="1" customWidth="1"/>
    <col min="3" max="3" width="8.28515625" style="3" customWidth="1"/>
    <col min="4" max="4" width="23.140625" style="2" bestFit="1" customWidth="1"/>
    <col min="5" max="5" width="15.140625" style="27" bestFit="1" customWidth="1"/>
    <col min="6" max="6" width="24.42578125" style="2" customWidth="1"/>
    <col min="7" max="7" width="11.140625" style="2" customWidth="1"/>
    <col min="8" max="8" width="10.5703125" style="2" customWidth="1"/>
    <col min="9" max="9" width="18.28515625" style="2" bestFit="1" customWidth="1"/>
    <col min="10" max="10" width="8.5703125" style="2" customWidth="1"/>
    <col min="11" max="11" width="14.5703125" style="2" bestFit="1" customWidth="1"/>
    <col min="12" max="12" width="8.140625" style="2" bestFit="1" customWidth="1"/>
    <col min="13" max="13" width="12.5703125" style="2" customWidth="1"/>
    <col min="14" max="14" width="7.5703125" style="2" customWidth="1"/>
    <col min="15" max="15" width="5.28515625" style="2" customWidth="1"/>
    <col min="16" max="16" width="11.28515625" style="2" customWidth="1"/>
    <col min="17" max="17" width="14.42578125" customWidth="1"/>
    <col min="18" max="18" width="12.85546875" customWidth="1"/>
    <col min="19" max="19" width="8.5703125" customWidth="1"/>
    <col min="20" max="20" width="33.28515625" customWidth="1"/>
    <col min="21" max="21" width="27.85546875" customWidth="1"/>
    <col min="22" max="22" width="11.42578125" customWidth="1"/>
    <col min="23" max="23" width="11" customWidth="1"/>
    <col min="24" max="24" width="12" customWidth="1"/>
    <col min="25" max="25" width="8.42578125" customWidth="1"/>
    <col min="26" max="26" width="12" customWidth="1"/>
    <col min="27" max="27" width="11" customWidth="1"/>
    <col min="28" max="28" width="3" customWidth="1"/>
    <col min="29" max="31" width="11" customWidth="1"/>
    <col min="32" max="32" width="10.42578125" hidden="1" customWidth="1"/>
    <col min="33" max="41" width="11" customWidth="1"/>
    <col min="42" max="42" width="12.42578125" customWidth="1"/>
    <col min="43" max="43" width="17.7109375" customWidth="1"/>
  </cols>
  <sheetData>
    <row r="1" spans="2:32" x14ac:dyDescent="0.25">
      <c r="C1" s="24"/>
      <c r="D1"/>
      <c r="E1" s="20"/>
      <c r="F1"/>
      <c r="G1"/>
      <c r="H1"/>
      <c r="I1"/>
      <c r="J1"/>
      <c r="K1"/>
      <c r="L1"/>
      <c r="M1"/>
      <c r="N1"/>
      <c r="O1"/>
      <c r="P1"/>
    </row>
    <row r="2" spans="2:32" x14ac:dyDescent="0.25">
      <c r="C2" s="24"/>
      <c r="D2"/>
      <c r="E2" s="20"/>
      <c r="F2" s="10"/>
      <c r="G2"/>
      <c r="H2"/>
      <c r="I2"/>
      <c r="J2"/>
      <c r="K2"/>
      <c r="L2"/>
      <c r="M2"/>
      <c r="N2"/>
      <c r="O2"/>
      <c r="P2"/>
    </row>
    <row r="3" spans="2:32" ht="15.75" thickBot="1" x14ac:dyDescent="0.3">
      <c r="C3" s="24"/>
      <c r="D3"/>
      <c r="E3" s="25"/>
      <c r="F3" s="4"/>
      <c r="G3" s="5" t="s">
        <v>11</v>
      </c>
      <c r="H3" s="6" t="s">
        <v>23</v>
      </c>
      <c r="I3" s="7"/>
      <c r="J3"/>
      <c r="K3"/>
      <c r="L3"/>
      <c r="M3"/>
      <c r="N3"/>
      <c r="O3"/>
      <c r="P3"/>
      <c r="T3" s="8" t="s">
        <v>20</v>
      </c>
      <c r="U3" s="2" t="s">
        <v>103</v>
      </c>
      <c r="X3">
        <f>G4</f>
        <v>1</v>
      </c>
      <c r="Y3">
        <f>G5</f>
        <v>0</v>
      </c>
      <c r="Z3" t="e">
        <f>X3/Y3</f>
        <v>#DIV/0!</v>
      </c>
    </row>
    <row r="4" spans="2:32" x14ac:dyDescent="0.25">
      <c r="C4" s="24"/>
      <c r="D4"/>
      <c r="E4" s="20" t="s">
        <v>13</v>
      </c>
      <c r="F4" s="10">
        <f>SUM(tabSuivi[Montant HT])</f>
        <v>0</v>
      </c>
      <c r="G4" s="11">
        <f>X9</f>
        <v>1</v>
      </c>
      <c r="H4" s="12"/>
      <c r="I4" s="13"/>
      <c r="J4"/>
      <c r="K4"/>
      <c r="L4"/>
      <c r="M4"/>
      <c r="N4"/>
      <c r="O4"/>
      <c r="P4"/>
      <c r="T4" s="8" t="s">
        <v>21</v>
      </c>
      <c r="U4" s="2" t="s">
        <v>104</v>
      </c>
      <c r="X4" t="e">
        <f>(100/Z3)</f>
        <v>#DIV/0!</v>
      </c>
      <c r="Y4" s="14"/>
      <c r="AF4" s="30"/>
    </row>
    <row r="5" spans="2:32" x14ac:dyDescent="0.25">
      <c r="C5" s="24"/>
      <c r="D5"/>
      <c r="E5" s="20" t="s">
        <v>14</v>
      </c>
      <c r="F5" s="10">
        <f>Z9</f>
        <v>0</v>
      </c>
      <c r="G5" s="11">
        <f>Y9</f>
        <v>0</v>
      </c>
      <c r="H5" s="28" t="e">
        <f>X4/100</f>
        <v>#DIV/0!</v>
      </c>
      <c r="I5" s="13"/>
      <c r="J5"/>
      <c r="K5"/>
      <c r="L5"/>
      <c r="M5"/>
      <c r="N5"/>
      <c r="O5"/>
      <c r="P5"/>
      <c r="T5" s="8" t="s">
        <v>28</v>
      </c>
      <c r="U5" t="str">
        <f ca="1">TEXT(INDEX(tabCells[],MATCH(tabSuivi[[#Headers],[date facture]],tabCells[Element],0),MATCH(tabCells[[#Headers],[Valeur]],tabCells[#Headers],0)),"AAAAMMDD")&amp;" "&amp;TEXT(INDEX(tabCells[],MATCH(tabSuivi[[#Headers],[N°Facture]],tabCells[Element],0),MATCH(tabCells[[#Headers],[Valeur]],tabCells[#Headers],0)),"00000")</f>
        <v xml:space="preserve">190001DD </v>
      </c>
      <c r="X5" s="29" t="e">
        <f>100%-H5</f>
        <v>#DIV/0!</v>
      </c>
      <c r="AB5">
        <f>20-6</f>
        <v>14</v>
      </c>
      <c r="AF5" s="30">
        <v>500</v>
      </c>
    </row>
    <row r="6" spans="2:32" x14ac:dyDescent="0.25">
      <c r="C6" s="24"/>
      <c r="D6"/>
      <c r="E6" s="20" t="s">
        <v>15</v>
      </c>
      <c r="F6" s="10">
        <f>F4-F5</f>
        <v>0</v>
      </c>
      <c r="G6" s="11"/>
      <c r="H6" s="28" t="e">
        <f>X5</f>
        <v>#DIV/0!</v>
      </c>
      <c r="I6" s="13"/>
      <c r="J6"/>
      <c r="K6" s="9" t="s">
        <v>24</v>
      </c>
      <c r="L6">
        <f>COUNTBLANK(tabSuivi[])</f>
        <v>4680</v>
      </c>
      <c r="M6"/>
      <c r="N6"/>
      <c r="O6"/>
      <c r="P6"/>
      <c r="AF6" s="30">
        <v>500</v>
      </c>
    </row>
    <row r="7" spans="2:32" x14ac:dyDescent="0.25">
      <c r="C7" s="24"/>
      <c r="D7"/>
      <c r="E7" s="20"/>
      <c r="F7" s="9" t="str">
        <f>"Facture"&amp;IF(G7&gt;1,"s","")&amp;" en Attente"</f>
        <v>Facture en Attente</v>
      </c>
      <c r="G7" s="11">
        <f>G4-G5</f>
        <v>1</v>
      </c>
      <c r="H7" s="12"/>
      <c r="I7" s="13"/>
      <c r="J7"/>
      <c r="K7" s="9" t="s">
        <v>25</v>
      </c>
      <c r="L7" s="15">
        <f>L6/COUNTA(tabSuivi[])</f>
        <v>6.007702182284981</v>
      </c>
      <c r="M7"/>
      <c r="N7"/>
      <c r="O7"/>
      <c r="P7"/>
      <c r="T7" s="8" t="s">
        <v>68</v>
      </c>
      <c r="U7" t="b">
        <v>0</v>
      </c>
      <c r="AF7" s="30">
        <v>225</v>
      </c>
    </row>
    <row r="8" spans="2:32" ht="15.75" thickBot="1" x14ac:dyDescent="0.3">
      <c r="C8" s="24"/>
      <c r="D8"/>
      <c r="E8" s="26"/>
      <c r="F8" s="16" t="str">
        <f>"Total Facture"&amp;IF(G8&gt;1,"s","")</f>
        <v>Total Facture</v>
      </c>
      <c r="G8" s="17">
        <f>G4</f>
        <v>1</v>
      </c>
      <c r="H8" s="18"/>
      <c r="I8" s="19"/>
      <c r="J8"/>
      <c r="K8" s="9" t="s">
        <v>26</v>
      </c>
      <c r="L8" s="15">
        <f>100%-L7</f>
        <v>-5.007702182284981</v>
      </c>
      <c r="M8"/>
      <c r="N8"/>
      <c r="O8"/>
      <c r="P8"/>
      <c r="T8" s="8" t="s">
        <v>27</v>
      </c>
      <c r="U8" s="20">
        <v>321</v>
      </c>
      <c r="AB8">
        <v>10</v>
      </c>
      <c r="AF8" s="30">
        <v>600</v>
      </c>
    </row>
    <row r="9" spans="2:32" x14ac:dyDescent="0.25">
      <c r="C9" s="24"/>
      <c r="D9"/>
      <c r="E9" s="20"/>
      <c r="F9"/>
      <c r="G9"/>
      <c r="H9"/>
      <c r="I9"/>
      <c r="J9"/>
      <c r="K9"/>
      <c r="L9"/>
      <c r="M9"/>
      <c r="N9"/>
      <c r="O9"/>
      <c r="P9"/>
      <c r="X9">
        <f>SUM(X11:X100)</f>
        <v>1</v>
      </c>
      <c r="Y9">
        <f>SUM(Y11:Y100)</f>
        <v>0</v>
      </c>
      <c r="Z9">
        <f>SUM(Z10:Z650)</f>
        <v>0</v>
      </c>
      <c r="AB9">
        <v>5</v>
      </c>
      <c r="AF9" s="30">
        <v>500</v>
      </c>
    </row>
    <row r="10" spans="2:32" x14ac:dyDescent="0.25">
      <c r="C10" s="24" t="s">
        <v>0</v>
      </c>
      <c r="D10" t="s">
        <v>1</v>
      </c>
      <c r="E10" s="20" t="s">
        <v>2</v>
      </c>
      <c r="F10" t="s">
        <v>3</v>
      </c>
      <c r="G10" t="s">
        <v>4</v>
      </c>
      <c r="H10" t="s">
        <v>5</v>
      </c>
      <c r="I10" t="s">
        <v>6</v>
      </c>
      <c r="J10" t="s">
        <v>7</v>
      </c>
      <c r="K10" t="s">
        <v>8</v>
      </c>
      <c r="L10" t="s">
        <v>9</v>
      </c>
      <c r="M10" t="s">
        <v>10</v>
      </c>
      <c r="N10" t="s">
        <v>12</v>
      </c>
      <c r="O10" t="s">
        <v>22</v>
      </c>
      <c r="P10"/>
      <c r="R10" t="s">
        <v>16</v>
      </c>
      <c r="S10" t="s">
        <v>17</v>
      </c>
      <c r="T10" t="s">
        <v>18</v>
      </c>
      <c r="U10" t="s">
        <v>19</v>
      </c>
      <c r="AB10">
        <f>AB8/AB9</f>
        <v>2</v>
      </c>
      <c r="AF10" s="30">
        <v>300</v>
      </c>
    </row>
    <row r="11" spans="2:32" x14ac:dyDescent="0.25">
      <c r="B11">
        <f>IF(tabSuivi[[#This Row],[N°Facture]]="","",1)</f>
        <v>1</v>
      </c>
      <c r="C11" s="31">
        <v>1</v>
      </c>
      <c r="D11" s="32"/>
      <c r="E11" s="33"/>
      <c r="F11" s="32"/>
      <c r="G11" s="34"/>
      <c r="H11" s="34"/>
      <c r="I11" s="32"/>
      <c r="J11" s="32"/>
      <c r="K11" s="32"/>
      <c r="L11" s="31"/>
      <c r="R11" t="str">
        <f>tabSuivi[[#Headers],[date facture]]</f>
        <v>date facture</v>
      </c>
      <c r="S11">
        <v>5</v>
      </c>
      <c r="T11">
        <v>7</v>
      </c>
      <c r="U11" s="1">
        <f ca="1">INDEX(INDIRECT("tabSuivi["&amp;tabCells[[#This Row],[Element]]&amp;"]",FALSE),factEdit)</f>
        <v>0</v>
      </c>
      <c r="X11">
        <f>IF(tabSuivi[[#This Row],[N°Facture]]="","",1)</f>
        <v>1</v>
      </c>
      <c r="Y11" t="str">
        <f>IF(tabSuivi[[#This Row],[Payé]]="","",1)</f>
        <v/>
      </c>
      <c r="Z11" t="str">
        <f>IF(Y11="","",tabSuivi[[#This Row],[Montant HT]])</f>
        <v/>
      </c>
      <c r="AB11">
        <f>100/AB10</f>
        <v>50</v>
      </c>
      <c r="AF11" s="30">
        <v>500</v>
      </c>
    </row>
    <row r="12" spans="2:32" x14ac:dyDescent="0.25">
      <c r="B12" t="str">
        <f>IF(tabSuivi[[#This Row],[N°Facture]]="","",B11+1)</f>
        <v/>
      </c>
      <c r="C12" s="31" t="str">
        <f>IF(tabSuivi[[#This Row],[Chantier]]="","",(C11+1))</f>
        <v/>
      </c>
      <c r="D12" s="32"/>
      <c r="E12" s="33"/>
      <c r="F12" s="32"/>
      <c r="G12" s="34"/>
      <c r="H12" s="34"/>
      <c r="I12" s="32"/>
      <c r="J12" s="32"/>
      <c r="K12" s="32"/>
      <c r="L12" s="31"/>
      <c r="O12" s="2">
        <f>IF(tabSuivi[[#This Row],[N°Facture]]="",0,COUNTBLANK(tabSuivi[[#This Row],[Chantier]:[Donneur ]]))</f>
        <v>0</v>
      </c>
      <c r="R12" t="str">
        <f>tabSuivi[[#Headers],[N°Facture]]</f>
        <v>N°Facture</v>
      </c>
      <c r="S12">
        <v>6</v>
      </c>
      <c r="T12">
        <v>7</v>
      </c>
      <c r="U12" t="str">
        <f ca="1">INDEX(INDIRECT("tabSuivi["&amp;tabCells[[#This Row],[Element]]&amp;"]",FALSE),factEdit)</f>
        <v/>
      </c>
      <c r="X12" t="str">
        <f>IF(tabSuivi[[#This Row],[N°Facture]]="","",1)</f>
        <v/>
      </c>
      <c r="Y12" t="str">
        <f>IF(tabSuivi[[#This Row],[Payé]]="","",1)</f>
        <v/>
      </c>
      <c r="Z12" t="str">
        <f>IF(Y12="","",tabSuivi[[#This Row],[Montant HT]])</f>
        <v/>
      </c>
      <c r="AF12" s="30">
        <v>200</v>
      </c>
    </row>
    <row r="13" spans="2:32" x14ac:dyDescent="0.25">
      <c r="B13" t="str">
        <f>IF(tabSuivi[[#This Row],[N°Facture]]="","",B12+1)</f>
        <v/>
      </c>
      <c r="C13" s="31" t="str">
        <f>IF(tabSuivi[[#This Row],[Chantier]]="","",(C12+1))</f>
        <v/>
      </c>
      <c r="D13" s="32"/>
      <c r="E13" s="33"/>
      <c r="F13" s="32"/>
      <c r="G13" s="34"/>
      <c r="H13" s="34"/>
      <c r="I13" s="32"/>
      <c r="J13" s="32"/>
      <c r="K13" s="32"/>
      <c r="L13" s="31"/>
      <c r="O13" s="2">
        <f>IF(tabSuivi[[#This Row],[N°Facture]]="",0,COUNTBLANK(tabSuivi[[#This Row],[Chantier]:[Donneur ]]))</f>
        <v>0</v>
      </c>
      <c r="R13" t="str">
        <f>tabSuivi[[#Headers],[Chantier]]</f>
        <v>Chantier</v>
      </c>
      <c r="S13">
        <v>16</v>
      </c>
      <c r="T13">
        <v>4</v>
      </c>
      <c r="U13" s="1">
        <f ca="1">INDEX(INDIRECT("tabSuivi["&amp;tabCells[[#This Row],[Element]]&amp;"]",FALSE),factEdit)</f>
        <v>0</v>
      </c>
      <c r="X13" t="str">
        <f>IF(tabSuivi[[#This Row],[N°Facture]]="","",1)</f>
        <v/>
      </c>
      <c r="Y13" t="str">
        <f>IF(tabSuivi[[#This Row],[Payé]]="","",1)</f>
        <v/>
      </c>
      <c r="Z13" t="str">
        <f>IF(Y13="","",tabSuivi[[#This Row],[Montant HT]])</f>
        <v/>
      </c>
      <c r="AF13" s="30">
        <v>500</v>
      </c>
    </row>
    <row r="14" spans="2:32" x14ac:dyDescent="0.25">
      <c r="B14" t="str">
        <f>IF(tabSuivi[[#This Row],[N°Facture]]="","",B13+1)</f>
        <v/>
      </c>
      <c r="C14" s="31" t="str">
        <f>IF(tabSuivi[[#This Row],[Chantier]]="","",(C13+1))</f>
        <v/>
      </c>
      <c r="D14" s="32"/>
      <c r="E14" s="33"/>
      <c r="F14" s="32"/>
      <c r="G14" s="34"/>
      <c r="H14" s="34"/>
      <c r="I14" s="32"/>
      <c r="J14" s="32"/>
      <c r="K14" s="32"/>
      <c r="L14" s="31"/>
      <c r="O14" s="2">
        <f>IF(tabSuivi[[#This Row],[N°Facture]]="",0,COUNTBLANK(tabSuivi[[#This Row],[Chantier]:[Donneur ]]))</f>
        <v>0</v>
      </c>
      <c r="R14" t="str">
        <f>tabSuivi[[#Headers],[N° OT]]</f>
        <v>N° OT</v>
      </c>
      <c r="S14">
        <v>18</v>
      </c>
      <c r="T14">
        <v>4</v>
      </c>
      <c r="U14">
        <f ca="1">INDEX(INDIRECT("tabSuivi["&amp;tabCells[[#This Row],[Element]]&amp;"]",FALSE),factEdit)</f>
        <v>0</v>
      </c>
      <c r="X14" t="str">
        <f>IF(tabSuivi[[#This Row],[N°Facture]]="","",1)</f>
        <v/>
      </c>
      <c r="Y14" t="str">
        <f>IF(tabSuivi[[#This Row],[Payé]]="","",1)</f>
        <v/>
      </c>
      <c r="Z14" t="str">
        <f>IF(Y14="","",tabSuivi[[#This Row],[Montant HT]])</f>
        <v/>
      </c>
      <c r="AF14" s="30">
        <v>450</v>
      </c>
    </row>
    <row r="15" spans="2:32" x14ac:dyDescent="0.25">
      <c r="B15" t="str">
        <f>IF(tabSuivi[[#This Row],[N°Facture]]="","",B14+1)</f>
        <v/>
      </c>
      <c r="C15" s="31" t="str">
        <f>IF(tabSuivi[[#This Row],[Chantier]]="","",(C14+1))</f>
        <v/>
      </c>
      <c r="D15" s="32"/>
      <c r="E15" s="33"/>
      <c r="F15" s="32"/>
      <c r="G15" s="34"/>
      <c r="H15" s="34"/>
      <c r="I15" s="32"/>
      <c r="J15" s="32"/>
      <c r="K15" s="32"/>
      <c r="L15" s="31"/>
      <c r="O15" s="2">
        <f>IF(tabSuivi[[#This Row],[N°Facture]]="",0,COUNTBLANK(tabSuivi[[#This Row],[Chantier]:[Donneur ]]))</f>
        <v>0</v>
      </c>
      <c r="R15" t="str">
        <f>tabSuivi[[#Headers],[date chantier]]</f>
        <v>date chantier</v>
      </c>
      <c r="S15">
        <v>18</v>
      </c>
      <c r="T15">
        <v>7</v>
      </c>
      <c r="U15" s="1">
        <f ca="1">INDEX(INDIRECT("tabSuivi["&amp;tabCells[[#This Row],[Element]]&amp;"]",FALSE),factEdit)</f>
        <v>0</v>
      </c>
      <c r="X15" t="str">
        <f>IF(tabSuivi[[#This Row],[N°Facture]]="","",1)</f>
        <v/>
      </c>
      <c r="Y15" t="str">
        <f>IF(tabSuivi[[#This Row],[Payé]]="","",1)</f>
        <v/>
      </c>
      <c r="Z15" t="str">
        <f>IF(Y15="","",tabSuivi[[#This Row],[Montant HT]])</f>
        <v/>
      </c>
      <c r="AF15" s="30">
        <v>250</v>
      </c>
    </row>
    <row r="16" spans="2:32" x14ac:dyDescent="0.25">
      <c r="B16" t="str">
        <f>IF(tabSuivi[[#This Row],[N°Facture]]="","",B15+1)</f>
        <v/>
      </c>
      <c r="C16" s="31" t="str">
        <f>IF(tabSuivi[[#This Row],[Chantier]]="","",(C15+1))</f>
        <v/>
      </c>
      <c r="D16" s="32"/>
      <c r="E16" s="33"/>
      <c r="F16" s="32"/>
      <c r="G16" s="34"/>
      <c r="H16" s="34"/>
      <c r="I16" s="32"/>
      <c r="J16" s="32"/>
      <c r="K16" s="32"/>
      <c r="L16" s="31"/>
      <c r="O16" s="2">
        <f>IF(tabSuivi[[#This Row],[N°Facture]]="",0,COUNTBLANK(tabSuivi[[#This Row],[Chantier]:[Donneur ]]))</f>
        <v>0</v>
      </c>
      <c r="R16" t="s">
        <v>2</v>
      </c>
      <c r="S16">
        <v>16</v>
      </c>
      <c r="T16">
        <v>6</v>
      </c>
      <c r="U16" s="23" t="str">
        <f ca="1">TEXT(INDEX(INDIRECT("tabSuivi["&amp;tabCells[[#This Row],[Element]]&amp;"]",FALSE),factEdit),"00")</f>
        <v>00</v>
      </c>
      <c r="X16" t="str">
        <f>IF(tabSuivi[[#This Row],[N°Facture]]="","",1)</f>
        <v/>
      </c>
      <c r="Y16" t="str">
        <f>IF(tabSuivi[[#This Row],[Payé]]="","",1)</f>
        <v/>
      </c>
      <c r="Z16" t="str">
        <f>IF(Y16="","",tabSuivi[[#This Row],[Montant HT]])</f>
        <v/>
      </c>
    </row>
    <row r="17" spans="2:32" x14ac:dyDescent="0.25">
      <c r="B17" t="str">
        <f>IF(tabSuivi[[#This Row],[N°Facture]]="","",B16+1)</f>
        <v/>
      </c>
      <c r="C17" s="31" t="str">
        <f>IF(tabSuivi[[#This Row],[Chantier]]="","",(C16+1))</f>
        <v/>
      </c>
      <c r="D17" s="32"/>
      <c r="E17" s="33"/>
      <c r="F17" s="32"/>
      <c r="G17" s="34"/>
      <c r="H17" s="34"/>
      <c r="I17" s="32"/>
      <c r="J17" s="32"/>
      <c r="K17" s="32"/>
      <c r="L17" s="31"/>
      <c r="O17" s="2">
        <f>IF(tabSuivi[[#This Row],[N°Facture]]="",0,COUNTBLANK(tabSuivi[[#This Row],[Chantier]:[Donneur ]]))</f>
        <v>0</v>
      </c>
      <c r="R17" t="s">
        <v>76</v>
      </c>
      <c r="S17">
        <v>16</v>
      </c>
      <c r="T17">
        <v>7</v>
      </c>
      <c r="U17" s="1" t="str">
        <f ca="1">UPPER(INDEX(INDIRECT("tabSuivi["&amp;tabCells[[#This Row],[Element]]&amp;"]",FALSE),factEdit))</f>
        <v/>
      </c>
      <c r="X17" t="str">
        <f>IF(tabSuivi[[#This Row],[N°Facture]]="","",1)</f>
        <v/>
      </c>
      <c r="Y17" t="str">
        <f>IF(tabSuivi[[#This Row],[Payé]]="","",1)</f>
        <v/>
      </c>
      <c r="Z17" t="str">
        <f>IF(Y17="","",tabSuivi[[#This Row],[Montant HT]])</f>
        <v/>
      </c>
      <c r="AF17" s="10">
        <f>SUM(AF5:AF16)</f>
        <v>4525</v>
      </c>
    </row>
    <row r="18" spans="2:32" x14ac:dyDescent="0.25">
      <c r="B18" t="str">
        <f>IF(tabSuivi[[#This Row],[N°Facture]]="","",B17+1)</f>
        <v/>
      </c>
      <c r="C18" s="31" t="str">
        <f>IF(tabSuivi[[#This Row],[Chantier]]="","",(C17+1))</f>
        <v/>
      </c>
      <c r="D18" s="32"/>
      <c r="E18" s="33"/>
      <c r="F18" s="32"/>
      <c r="G18" s="34"/>
      <c r="H18" s="34"/>
      <c r="I18" s="32"/>
      <c r="J18" s="32"/>
      <c r="K18" s="32"/>
      <c r="L18" s="31"/>
      <c r="O18" s="2">
        <f>IF(tabSuivi[[#This Row],[N°Facture]]="",0,COUNTBLANK(tabSuivi[[#This Row],[Chantier]:[Donneur ]]))</f>
        <v>0</v>
      </c>
      <c r="R18" t="s">
        <v>7</v>
      </c>
      <c r="S18">
        <v>24</v>
      </c>
      <c r="T18">
        <v>6</v>
      </c>
      <c r="U18" s="22">
        <f ca="1">INDEX(INDIRECT("tabSuivi["&amp;tabCells[[#This Row],[Element]]&amp;"]",FALSE),factEdit)</f>
        <v>0</v>
      </c>
      <c r="X18" t="str">
        <f>IF(tabSuivi[[#This Row],[N°Facture]]="","",1)</f>
        <v/>
      </c>
      <c r="Y18" t="str">
        <f>IF(tabSuivi[[#This Row],[Payé]]="","",1)</f>
        <v/>
      </c>
      <c r="Z18" t="str">
        <f>IF(Y18="","",tabSuivi[[#This Row],[Montant HT]])</f>
        <v/>
      </c>
    </row>
    <row r="19" spans="2:32" x14ac:dyDescent="0.25">
      <c r="B19" t="str">
        <f>IF(tabSuivi[[#This Row],[N°Facture]]="","",B18+1)</f>
        <v/>
      </c>
      <c r="C19" s="31" t="str">
        <f>IF(tabSuivi[[#This Row],[Chantier]]="","",(C18+1))</f>
        <v/>
      </c>
      <c r="D19" s="32"/>
      <c r="E19" s="33"/>
      <c r="F19" s="32"/>
      <c r="G19" s="34"/>
      <c r="H19" s="34"/>
      <c r="I19" s="32"/>
      <c r="J19" s="32"/>
      <c r="K19" s="32"/>
      <c r="L19" s="31"/>
      <c r="O19" s="2">
        <f>IF(tabSuivi[[#This Row],[N°Facture]]="",0,COUNTBLANK(tabSuivi[[#This Row],[Chantier]:[Donneur ]]))</f>
        <v>0</v>
      </c>
      <c r="X19" t="str">
        <f>IF(tabSuivi[[#This Row],[N°Facture]]="","",1)</f>
        <v/>
      </c>
      <c r="Y19" t="str">
        <f>IF(tabSuivi[[#This Row],[Payé]]="","",1)</f>
        <v/>
      </c>
      <c r="Z19" t="str">
        <f>IF(Y19="","",tabSuivi[[#This Row],[Montant HT]])</f>
        <v/>
      </c>
    </row>
    <row r="20" spans="2:32" x14ac:dyDescent="0.25">
      <c r="B20" t="str">
        <f>IF(tabSuivi[[#This Row],[N°Facture]]="","",B19+1)</f>
        <v/>
      </c>
      <c r="C20" s="31" t="str">
        <f>IF(tabSuivi[[#This Row],[Chantier]]="","",(C19+1))</f>
        <v/>
      </c>
      <c r="D20" s="32"/>
      <c r="E20" s="33"/>
      <c r="F20" s="32"/>
      <c r="G20" s="34"/>
      <c r="H20" s="34"/>
      <c r="I20" s="32"/>
      <c r="J20" s="32"/>
      <c r="K20" s="32"/>
      <c r="L20" s="31"/>
      <c r="O20" s="2">
        <f>IF(tabSuivi[[#This Row],[N°Facture]]="",0,COUNTBLANK(tabSuivi[[#This Row],[Chantier]:[Donneur ]]))</f>
        <v>0</v>
      </c>
      <c r="X20" t="str">
        <f>IF(tabSuivi[[#This Row],[N°Facture]]="","",1)</f>
        <v/>
      </c>
      <c r="Y20" t="str">
        <f>IF(tabSuivi[[#This Row],[Payé]]="","",1)</f>
        <v/>
      </c>
      <c r="Z20" t="str">
        <f>IF(Y20="","",tabSuivi[[#This Row],[Montant HT]])</f>
        <v/>
      </c>
    </row>
    <row r="21" spans="2:32" x14ac:dyDescent="0.25">
      <c r="B21" t="str">
        <f>IF(tabSuivi[[#This Row],[N°Facture]]="","",B20+1)</f>
        <v/>
      </c>
      <c r="C21" s="31" t="str">
        <f>IF(tabSuivi[[#This Row],[Chantier]]="","",(C20+1))</f>
        <v/>
      </c>
      <c r="D21" s="32"/>
      <c r="E21" s="33"/>
      <c r="F21" s="32"/>
      <c r="G21" s="34"/>
      <c r="H21" s="34"/>
      <c r="I21" s="32"/>
      <c r="J21" s="32"/>
      <c r="K21" s="32"/>
      <c r="L21" s="31"/>
      <c r="O21" s="2">
        <f>IF(tabSuivi[[#This Row],[N°Facture]]="",0,COUNTBLANK(tabSuivi[[#This Row],[Chantier]:[Donneur ]]))</f>
        <v>0</v>
      </c>
      <c r="X21" t="str">
        <f>IF(tabSuivi[[#This Row],[N°Facture]]="","",1)</f>
        <v/>
      </c>
      <c r="Y21" t="str">
        <f>IF(tabSuivi[[#This Row],[Payé]]="","",1)</f>
        <v/>
      </c>
      <c r="Z21" t="str">
        <f>IF(Y21="","",tabSuivi[[#This Row],[Montant HT]])</f>
        <v/>
      </c>
    </row>
    <row r="22" spans="2:32" x14ac:dyDescent="0.25">
      <c r="B22" t="str">
        <f>IF(tabSuivi[[#This Row],[N°Facture]]="","",B21+1)</f>
        <v/>
      </c>
      <c r="C22" s="31" t="str">
        <f>IF(tabSuivi[[#This Row],[Chantier]]="","",(C21+1))</f>
        <v/>
      </c>
      <c r="D22" s="32"/>
      <c r="E22" s="33"/>
      <c r="F22" s="32"/>
      <c r="G22" s="34"/>
      <c r="H22" s="34"/>
      <c r="I22" s="32"/>
      <c r="J22" s="32"/>
      <c r="K22" s="32"/>
      <c r="L22" s="31"/>
      <c r="O22" s="2">
        <f>IF(tabSuivi[[#This Row],[N°Facture]]="",0,COUNTBLANK(tabSuivi[[#This Row],[Chantier]:[Donneur ]]))</f>
        <v>0</v>
      </c>
      <c r="X22" t="str">
        <f>IF(tabSuivi[[#This Row],[N°Facture]]="","",1)</f>
        <v/>
      </c>
      <c r="Y22" t="str">
        <f>IF(tabSuivi[[#This Row],[Payé]]="","",1)</f>
        <v/>
      </c>
      <c r="Z22" t="str">
        <f>IF(Y22="","",tabSuivi[[#This Row],[Montant HT]])</f>
        <v/>
      </c>
    </row>
    <row r="23" spans="2:32" x14ac:dyDescent="0.25">
      <c r="B23" t="str">
        <f>IF(tabSuivi[[#This Row],[N°Facture]]="","",B22+1)</f>
        <v/>
      </c>
      <c r="C23" s="31" t="str">
        <f>IF(tabSuivi[[#This Row],[Chantier]]="","",(C22+1))</f>
        <v/>
      </c>
      <c r="D23" s="32"/>
      <c r="E23" s="33"/>
      <c r="F23" s="32"/>
      <c r="G23" s="34"/>
      <c r="H23" s="34"/>
      <c r="I23" s="32"/>
      <c r="J23" s="32"/>
      <c r="K23" s="32"/>
      <c r="L23" s="31"/>
      <c r="O23" s="2">
        <f>IF(tabSuivi[[#This Row],[N°Facture]]="",0,COUNTBLANK(tabSuivi[[#This Row],[Chantier]:[Donneur ]]))</f>
        <v>0</v>
      </c>
      <c r="X23" t="str">
        <f>IF(tabSuivi[[#This Row],[N°Facture]]="","",1)</f>
        <v/>
      </c>
      <c r="Y23" t="str">
        <f>IF(tabSuivi[[#This Row],[Payé]]="","",1)</f>
        <v/>
      </c>
      <c r="Z23" t="str">
        <f>IF(Y23="","",tabSuivi[[#This Row],[Montant HT]])</f>
        <v/>
      </c>
    </row>
    <row r="24" spans="2:32" x14ac:dyDescent="0.25">
      <c r="B24" t="str">
        <f>IF(tabSuivi[[#This Row],[N°Facture]]="","",B23+1)</f>
        <v/>
      </c>
      <c r="C24" s="31" t="str">
        <f>IF(tabSuivi[[#This Row],[Chantier]]="","",(C23+1))</f>
        <v/>
      </c>
      <c r="D24" s="32"/>
      <c r="E24" s="33"/>
      <c r="F24" s="32"/>
      <c r="G24" s="34"/>
      <c r="H24" s="34"/>
      <c r="I24" s="32"/>
      <c r="J24" s="32"/>
      <c r="K24" s="32"/>
      <c r="L24" s="31"/>
      <c r="O24" s="2">
        <f>IF(tabSuivi[[#This Row],[N°Facture]]="",0,COUNTBLANK(tabSuivi[[#This Row],[Chantier]:[Donneur ]]))</f>
        <v>0</v>
      </c>
      <c r="X24" t="str">
        <f>IF(tabSuivi[[#This Row],[N°Facture]]="","",1)</f>
        <v/>
      </c>
      <c r="Y24" t="str">
        <f>IF(tabSuivi[[#This Row],[Payé]]="","",1)</f>
        <v/>
      </c>
      <c r="Z24" t="str">
        <f>IF(Y24="","",tabSuivi[[#This Row],[Montant HT]])</f>
        <v/>
      </c>
    </row>
    <row r="25" spans="2:32" x14ac:dyDescent="0.25">
      <c r="B25" t="str">
        <f>IF(tabSuivi[[#This Row],[N°Facture]]="","",B24+1)</f>
        <v/>
      </c>
      <c r="C25" s="31" t="str">
        <f>IF(tabSuivi[[#This Row],[Chantier]]="","",(C24+1))</f>
        <v/>
      </c>
      <c r="D25" s="32"/>
      <c r="E25" s="33"/>
      <c r="F25" s="32"/>
      <c r="G25" s="34"/>
      <c r="H25" s="34"/>
      <c r="I25" s="32"/>
      <c r="J25" s="32"/>
      <c r="K25" s="32"/>
      <c r="L25" s="31"/>
      <c r="O25" s="2">
        <f>IF(tabSuivi[[#This Row],[N°Facture]]="",0,COUNTBLANK(tabSuivi[[#This Row],[Chantier]:[Donneur ]]))</f>
        <v>0</v>
      </c>
      <c r="X25" t="str">
        <f>IF(tabSuivi[[#This Row],[N°Facture]]="","",1)</f>
        <v/>
      </c>
      <c r="Y25" t="str">
        <f>IF(tabSuivi[[#This Row],[Payé]]="","",1)</f>
        <v/>
      </c>
      <c r="Z25" t="str">
        <f>IF(Y25="","",tabSuivi[[#This Row],[Montant HT]])</f>
        <v/>
      </c>
    </row>
    <row r="26" spans="2:32" x14ac:dyDescent="0.25">
      <c r="B26" t="str">
        <f>IF(tabSuivi[[#This Row],[N°Facture]]="","",B25+1)</f>
        <v/>
      </c>
      <c r="C26" s="31" t="str">
        <f>IF(tabSuivi[[#This Row],[Chantier]]="","",(C25+1))</f>
        <v/>
      </c>
      <c r="D26" s="32"/>
      <c r="E26" s="33"/>
      <c r="F26" s="32"/>
      <c r="G26" s="34"/>
      <c r="H26" s="34"/>
      <c r="I26" s="32"/>
      <c r="J26" s="32"/>
      <c r="K26" s="32"/>
      <c r="L26" s="31"/>
      <c r="O26" s="2">
        <f>IF(tabSuivi[[#This Row],[N°Facture]]="",0,COUNTBLANK(tabSuivi[[#This Row],[Chantier]:[Donneur ]]))</f>
        <v>0</v>
      </c>
      <c r="X26" t="str">
        <f>IF(tabSuivi[[#This Row],[N°Facture]]="","",1)</f>
        <v/>
      </c>
      <c r="Y26" t="str">
        <f>IF(tabSuivi[[#This Row],[Payé]]="","",1)</f>
        <v/>
      </c>
      <c r="Z26" t="str">
        <f>IF(Y26="","",tabSuivi[[#This Row],[Montant HT]])</f>
        <v/>
      </c>
    </row>
    <row r="27" spans="2:32" x14ac:dyDescent="0.25">
      <c r="B27" t="str">
        <f>IF(tabSuivi[[#This Row],[N°Facture]]="","",B26+1)</f>
        <v/>
      </c>
      <c r="C27" s="31" t="str">
        <f>IF(tabSuivi[[#This Row],[Chantier]]="","",(C26+1))</f>
        <v/>
      </c>
      <c r="D27" s="32"/>
      <c r="E27" s="33"/>
      <c r="F27" s="32"/>
      <c r="G27" s="34"/>
      <c r="H27" s="34"/>
      <c r="I27" s="32"/>
      <c r="J27" s="32"/>
      <c r="K27" s="32"/>
      <c r="L27" s="31"/>
      <c r="O27" s="2">
        <f>IF(tabSuivi[[#This Row],[N°Facture]]="",0,COUNTBLANK(tabSuivi[[#This Row],[Chantier]:[Donneur ]]))</f>
        <v>0</v>
      </c>
      <c r="X27" t="str">
        <f>IF(tabSuivi[[#This Row],[N°Facture]]="","",1)</f>
        <v/>
      </c>
      <c r="Y27" t="str">
        <f>IF(tabSuivi[[#This Row],[Payé]]="","",1)</f>
        <v/>
      </c>
      <c r="Z27" t="str">
        <f>IF(Y27="","",tabSuivi[[#This Row],[Montant HT]])</f>
        <v/>
      </c>
    </row>
    <row r="28" spans="2:32" x14ac:dyDescent="0.25">
      <c r="B28" t="str">
        <f>IF(tabSuivi[[#This Row],[N°Facture]]="","",B27+1)</f>
        <v/>
      </c>
      <c r="C28" s="31" t="str">
        <f>IF(tabSuivi[[#This Row],[Chantier]]="","",(C27+1))</f>
        <v/>
      </c>
      <c r="D28" s="32"/>
      <c r="E28" s="33"/>
      <c r="F28" s="32"/>
      <c r="G28" s="34"/>
      <c r="H28" s="34"/>
      <c r="I28" s="32"/>
      <c r="J28" s="32"/>
      <c r="K28" s="32"/>
      <c r="L28" s="31"/>
      <c r="O28" s="2">
        <f>IF(tabSuivi[[#This Row],[N°Facture]]="",0,COUNTBLANK(tabSuivi[[#This Row],[Chantier]:[Donneur ]]))</f>
        <v>0</v>
      </c>
      <c r="X28" t="str">
        <f>IF(tabSuivi[[#This Row],[N°Facture]]="","",1)</f>
        <v/>
      </c>
      <c r="Y28" t="str">
        <f>IF(tabSuivi[[#This Row],[Payé]]="","",1)</f>
        <v/>
      </c>
      <c r="Z28" t="str">
        <f>IF(Y28="","",tabSuivi[[#This Row],[Montant HT]])</f>
        <v/>
      </c>
    </row>
    <row r="29" spans="2:32" x14ac:dyDescent="0.25">
      <c r="B29" t="str">
        <f>IF(tabSuivi[[#This Row],[N°Facture]]="","",B28+1)</f>
        <v/>
      </c>
      <c r="C29" s="31" t="str">
        <f>IF(tabSuivi[[#This Row],[Chantier]]="","",(C28+1))</f>
        <v/>
      </c>
      <c r="D29" s="32"/>
      <c r="E29" s="33"/>
      <c r="F29" s="32"/>
      <c r="G29" s="34"/>
      <c r="H29" s="34"/>
      <c r="I29" s="32"/>
      <c r="J29" s="32"/>
      <c r="K29" s="32"/>
      <c r="L29" s="31"/>
      <c r="O29" s="2">
        <f>IF(tabSuivi[[#This Row],[N°Facture]]="",0,COUNTBLANK(tabSuivi[[#This Row],[Chantier]:[Donneur ]]))</f>
        <v>0</v>
      </c>
      <c r="X29" t="str">
        <f>IF(tabSuivi[[#This Row],[N°Facture]]="","",1)</f>
        <v/>
      </c>
      <c r="Y29" t="str">
        <f>IF(tabSuivi[[#This Row],[Payé]]="","",1)</f>
        <v/>
      </c>
      <c r="Z29" t="str">
        <f>IF(Y29="","",tabSuivi[[#This Row],[Montant HT]])</f>
        <v/>
      </c>
    </row>
    <row r="30" spans="2:32" x14ac:dyDescent="0.25">
      <c r="B30" t="str">
        <f>IF(tabSuivi[[#This Row],[N°Facture]]="","",B29+1)</f>
        <v/>
      </c>
      <c r="C30" s="31" t="str">
        <f>IF(tabSuivi[[#This Row],[Chantier]]="","",(C29+1))</f>
        <v/>
      </c>
      <c r="D30" s="32"/>
      <c r="E30" s="33"/>
      <c r="F30" s="32"/>
      <c r="G30" s="34"/>
      <c r="H30" s="34"/>
      <c r="I30" s="32"/>
      <c r="J30" s="32"/>
      <c r="K30" s="32"/>
      <c r="L30" s="31"/>
      <c r="O30" s="2">
        <f>IF(tabSuivi[[#This Row],[N°Facture]]="",0,COUNTBLANK(tabSuivi[[#This Row],[Chantier]:[Donneur ]]))</f>
        <v>0</v>
      </c>
      <c r="X30" t="str">
        <f>IF(tabSuivi[[#This Row],[N°Facture]]="","",1)</f>
        <v/>
      </c>
      <c r="Y30" t="str">
        <f>IF(tabSuivi[[#This Row],[Payé]]="","",1)</f>
        <v/>
      </c>
      <c r="Z30" t="str">
        <f>IF(Y30="","",tabSuivi[[#This Row],[Montant HT]])</f>
        <v/>
      </c>
    </row>
    <row r="31" spans="2:32" x14ac:dyDescent="0.25">
      <c r="B31" t="str">
        <f>IF(tabSuivi[[#This Row],[N°Facture]]="","",B30+1)</f>
        <v/>
      </c>
      <c r="C31" s="31" t="str">
        <f>IF(tabSuivi[[#This Row],[Chantier]]="","",(C30+1))</f>
        <v/>
      </c>
      <c r="D31" s="32"/>
      <c r="E31" s="33"/>
      <c r="F31" s="32"/>
      <c r="G31" s="34"/>
      <c r="H31" s="34"/>
      <c r="I31" s="32"/>
      <c r="J31" s="32"/>
      <c r="K31" s="32"/>
      <c r="L31" s="31"/>
      <c r="O31" s="2">
        <f>IF(tabSuivi[[#This Row],[N°Facture]]="",0,COUNTBLANK(tabSuivi[[#This Row],[Chantier]:[Donneur ]]))</f>
        <v>0</v>
      </c>
      <c r="X31" t="str">
        <f>IF(tabSuivi[[#This Row],[N°Facture]]="","",1)</f>
        <v/>
      </c>
      <c r="Y31" t="str">
        <f>IF(tabSuivi[[#This Row],[Payé]]="","",1)</f>
        <v/>
      </c>
      <c r="Z31" t="str">
        <f>IF(Y31="","",tabSuivi[[#This Row],[Montant HT]])</f>
        <v/>
      </c>
    </row>
    <row r="32" spans="2:32" x14ac:dyDescent="0.25">
      <c r="B32" t="str">
        <f>IF(tabSuivi[[#This Row],[N°Facture]]="","",B31+1)</f>
        <v/>
      </c>
      <c r="C32" s="31" t="str">
        <f>IF(tabSuivi[[#This Row],[Chantier]]="","",(C31+1))</f>
        <v/>
      </c>
      <c r="D32" s="32"/>
      <c r="E32" s="33"/>
      <c r="F32" s="32"/>
      <c r="G32" s="34"/>
      <c r="H32" s="34"/>
      <c r="I32" s="32"/>
      <c r="J32" s="32"/>
      <c r="K32" s="32"/>
      <c r="L32" s="31"/>
      <c r="O32" s="2">
        <f>IF(tabSuivi[[#This Row],[N°Facture]]="",0,COUNTBLANK(tabSuivi[[#This Row],[Chantier]:[Donneur ]]))</f>
        <v>0</v>
      </c>
      <c r="X32" t="str">
        <f>IF(tabSuivi[[#This Row],[N°Facture]]="","",1)</f>
        <v/>
      </c>
      <c r="Y32" t="str">
        <f>IF(tabSuivi[[#This Row],[Payé]]="","",1)</f>
        <v/>
      </c>
      <c r="Z32" t="str">
        <f>IF(Y32="","",tabSuivi[[#This Row],[Montant HT]])</f>
        <v/>
      </c>
    </row>
    <row r="33" spans="2:26" x14ac:dyDescent="0.25">
      <c r="B33" t="str">
        <f>IF(tabSuivi[[#This Row],[N°Facture]]="","",B32+1)</f>
        <v/>
      </c>
      <c r="C33" s="31" t="str">
        <f>IF(tabSuivi[[#This Row],[Chantier]]="","",(C32+1))</f>
        <v/>
      </c>
      <c r="D33" s="32"/>
      <c r="E33" s="33"/>
      <c r="F33" s="32"/>
      <c r="G33" s="34"/>
      <c r="H33" s="34"/>
      <c r="I33" s="32"/>
      <c r="J33" s="32"/>
      <c r="K33" s="32"/>
      <c r="L33" s="31"/>
      <c r="O33" s="2">
        <f>IF(tabSuivi[[#This Row],[N°Facture]]="",0,COUNTBLANK(tabSuivi[[#This Row],[Chantier]:[Donneur ]]))</f>
        <v>0</v>
      </c>
      <c r="X33" t="str">
        <f>IF(tabSuivi[[#This Row],[N°Facture]]="","",1)</f>
        <v/>
      </c>
      <c r="Y33" t="str">
        <f>IF(tabSuivi[[#This Row],[Payé]]="","",1)</f>
        <v/>
      </c>
      <c r="Z33" t="str">
        <f>IF(Y33="","",tabSuivi[[#This Row],[Montant HT]])</f>
        <v/>
      </c>
    </row>
    <row r="34" spans="2:26" x14ac:dyDescent="0.25">
      <c r="B34" t="str">
        <f>IF(tabSuivi[[#This Row],[N°Facture]]="","",B33+1)</f>
        <v/>
      </c>
      <c r="C34" s="31" t="str">
        <f>IF(tabSuivi[[#This Row],[Chantier]]="","",(C33+1))</f>
        <v/>
      </c>
      <c r="D34" s="32"/>
      <c r="E34" s="33"/>
      <c r="F34" s="32"/>
      <c r="G34" s="34"/>
      <c r="H34" s="34"/>
      <c r="I34" s="32"/>
      <c r="J34" s="32"/>
      <c r="K34" s="32"/>
      <c r="L34" s="31"/>
      <c r="O34" s="2">
        <f>IF(tabSuivi[[#This Row],[N°Facture]]="",0,COUNTBLANK(tabSuivi[[#This Row],[Chantier]:[Donneur ]]))</f>
        <v>0</v>
      </c>
      <c r="X34" t="str">
        <f>IF(tabSuivi[[#This Row],[N°Facture]]="","",1)</f>
        <v/>
      </c>
      <c r="Y34" t="str">
        <f>IF(tabSuivi[[#This Row],[Payé]]="","",1)</f>
        <v/>
      </c>
      <c r="Z34" t="str">
        <f>IF(Y34="","",tabSuivi[[#This Row],[Montant HT]])</f>
        <v/>
      </c>
    </row>
    <row r="35" spans="2:26" x14ac:dyDescent="0.25">
      <c r="B35" t="str">
        <f>IF(tabSuivi[[#This Row],[N°Facture]]="","",B34+1)</f>
        <v/>
      </c>
      <c r="C35" s="31" t="str">
        <f>IF(tabSuivi[[#This Row],[Chantier]]="","",(C34+1))</f>
        <v/>
      </c>
      <c r="D35" s="32"/>
      <c r="E35" s="33"/>
      <c r="F35" s="32"/>
      <c r="G35" s="34"/>
      <c r="H35" s="34"/>
      <c r="I35" s="32"/>
      <c r="J35" s="32"/>
      <c r="K35" s="32"/>
      <c r="L35" s="31"/>
      <c r="O35" s="2">
        <f>IF(tabSuivi[[#This Row],[N°Facture]]="",0,COUNTBLANK(tabSuivi[[#This Row],[Chantier]:[Donneur ]]))</f>
        <v>0</v>
      </c>
      <c r="X35" t="str">
        <f>IF(tabSuivi[[#This Row],[N°Facture]]="","",1)</f>
        <v/>
      </c>
      <c r="Y35" t="str">
        <f>IF(tabSuivi[[#This Row],[Payé]]="","",1)</f>
        <v/>
      </c>
      <c r="Z35" t="str">
        <f>IF(Y35="","",tabSuivi[[#This Row],[Montant HT]])</f>
        <v/>
      </c>
    </row>
    <row r="36" spans="2:26" x14ac:dyDescent="0.25">
      <c r="B36" t="str">
        <f>IF(tabSuivi[[#This Row],[N°Facture]]="","",B35+1)</f>
        <v/>
      </c>
      <c r="C36" s="31" t="str">
        <f>IF(tabSuivi[[#This Row],[Chantier]]="","",(C35+1))</f>
        <v/>
      </c>
      <c r="D36" s="32"/>
      <c r="E36" s="33"/>
      <c r="F36" s="32"/>
      <c r="G36" s="34"/>
      <c r="H36" s="34"/>
      <c r="I36" s="32"/>
      <c r="J36" s="32"/>
      <c r="K36" s="32"/>
      <c r="L36" s="31"/>
      <c r="O36" s="2">
        <f>IF(tabSuivi[[#This Row],[N°Facture]]="",0,COUNTBLANK(tabSuivi[[#This Row],[Chantier]:[Donneur ]]))</f>
        <v>0</v>
      </c>
      <c r="X36" t="str">
        <f>IF(tabSuivi[[#This Row],[N°Facture]]="","",1)</f>
        <v/>
      </c>
      <c r="Y36" t="str">
        <f>IF(tabSuivi[[#This Row],[Payé]]="","",1)</f>
        <v/>
      </c>
      <c r="Z36" t="str">
        <f>IF(Y36="","",tabSuivi[[#This Row],[Montant HT]])</f>
        <v/>
      </c>
    </row>
    <row r="37" spans="2:26" x14ac:dyDescent="0.25">
      <c r="B37" t="str">
        <f>IF(tabSuivi[[#This Row],[N°Facture]]="","",B36+1)</f>
        <v/>
      </c>
      <c r="C37" s="31" t="str">
        <f>IF(tabSuivi[[#This Row],[Chantier]]="","",(C36+1))</f>
        <v/>
      </c>
      <c r="D37" s="32"/>
      <c r="E37" s="33"/>
      <c r="F37" s="32"/>
      <c r="G37" s="34"/>
      <c r="H37" s="34"/>
      <c r="I37" s="32"/>
      <c r="J37" s="32"/>
      <c r="K37" s="32"/>
      <c r="L37" s="31"/>
      <c r="O37" s="2">
        <f>IF(tabSuivi[[#This Row],[N°Facture]]="",0,COUNTBLANK(tabSuivi[[#This Row],[Chantier]:[Donneur ]]))</f>
        <v>0</v>
      </c>
      <c r="X37" t="str">
        <f>IF(tabSuivi[[#This Row],[N°Facture]]="","",1)</f>
        <v/>
      </c>
      <c r="Y37" t="str">
        <f>IF(tabSuivi[[#This Row],[Payé]]="","",1)</f>
        <v/>
      </c>
      <c r="Z37" t="str">
        <f>IF(Y37="","",tabSuivi[[#This Row],[Montant HT]])</f>
        <v/>
      </c>
    </row>
    <row r="38" spans="2:26" x14ac:dyDescent="0.25">
      <c r="B38" t="str">
        <f>IF(tabSuivi[[#This Row],[N°Facture]]="","",B37+1)</f>
        <v/>
      </c>
      <c r="C38" s="31" t="str">
        <f>IF(tabSuivi[[#This Row],[Chantier]]="","",(C37+1))</f>
        <v/>
      </c>
      <c r="D38" s="32"/>
      <c r="E38" s="33"/>
      <c r="F38" s="32"/>
      <c r="G38" s="34"/>
      <c r="H38" s="34"/>
      <c r="I38" s="32"/>
      <c r="J38" s="32"/>
      <c r="K38" s="32"/>
      <c r="L38" s="31"/>
      <c r="O38" s="2">
        <f>IF(tabSuivi[[#This Row],[N°Facture]]="",0,COUNTBLANK(tabSuivi[[#This Row],[Chantier]:[Donneur ]]))</f>
        <v>0</v>
      </c>
      <c r="X38" t="str">
        <f>IF(tabSuivi[[#This Row],[N°Facture]]="","",1)</f>
        <v/>
      </c>
      <c r="Y38" t="str">
        <f>IF(tabSuivi[[#This Row],[Payé]]="","",1)</f>
        <v/>
      </c>
      <c r="Z38" t="str">
        <f>IF(Y38="","",tabSuivi[[#This Row],[Montant HT]])</f>
        <v/>
      </c>
    </row>
    <row r="39" spans="2:26" x14ac:dyDescent="0.25">
      <c r="B39" t="str">
        <f>IF(tabSuivi[[#This Row],[N°Facture]]="","",B38+1)</f>
        <v/>
      </c>
      <c r="C39" s="31" t="str">
        <f>IF(tabSuivi[[#This Row],[Chantier]]="","",(C38+1))</f>
        <v/>
      </c>
      <c r="D39" s="32"/>
      <c r="E39" s="33"/>
      <c r="F39" s="32"/>
      <c r="G39" s="34"/>
      <c r="H39" s="34"/>
      <c r="I39" s="32"/>
      <c r="J39" s="32"/>
      <c r="K39" s="32"/>
      <c r="L39" s="31"/>
      <c r="O39" s="2">
        <f>IF(tabSuivi[[#This Row],[N°Facture]]="",0,COUNTBLANK(tabSuivi[[#This Row],[Chantier]:[Donneur ]]))</f>
        <v>0</v>
      </c>
      <c r="X39" t="str">
        <f>IF(tabSuivi[[#This Row],[N°Facture]]="","",1)</f>
        <v/>
      </c>
      <c r="Y39" t="str">
        <f>IF(tabSuivi[[#This Row],[Payé]]="","",1)</f>
        <v/>
      </c>
      <c r="Z39" t="str">
        <f>IF(Y39="","",tabSuivi[[#This Row],[Montant HT]])</f>
        <v/>
      </c>
    </row>
    <row r="40" spans="2:26" x14ac:dyDescent="0.25">
      <c r="B40" t="str">
        <f>IF(tabSuivi[[#This Row],[N°Facture]]="","",B39+1)</f>
        <v/>
      </c>
      <c r="C40" s="31" t="str">
        <f>IF(tabSuivi[[#This Row],[Chantier]]="","",(C39+1))</f>
        <v/>
      </c>
      <c r="D40" s="32"/>
      <c r="E40" s="33"/>
      <c r="F40" s="32"/>
      <c r="G40" s="34"/>
      <c r="H40" s="34"/>
      <c r="I40" s="32"/>
      <c r="J40" s="32"/>
      <c r="K40" s="32"/>
      <c r="L40" s="31"/>
      <c r="O40" s="2">
        <f>IF(tabSuivi[[#This Row],[N°Facture]]="",0,COUNTBLANK(tabSuivi[[#This Row],[Chantier]:[Donneur ]]))</f>
        <v>0</v>
      </c>
      <c r="X40" t="str">
        <f>IF(tabSuivi[[#This Row],[N°Facture]]="","",1)</f>
        <v/>
      </c>
      <c r="Y40" t="str">
        <f>IF(tabSuivi[[#This Row],[Payé]]="","",1)</f>
        <v/>
      </c>
      <c r="Z40" t="str">
        <f>IF(Y40="","",tabSuivi[[#This Row],[Montant HT]])</f>
        <v/>
      </c>
    </row>
    <row r="41" spans="2:26" x14ac:dyDescent="0.25">
      <c r="B41" t="str">
        <f>IF(tabSuivi[[#This Row],[N°Facture]]="","",B40+1)</f>
        <v/>
      </c>
      <c r="C41" s="31" t="str">
        <f>IF(tabSuivi[[#This Row],[Chantier]]="","",(C40+1))</f>
        <v/>
      </c>
      <c r="D41" s="32"/>
      <c r="E41" s="33"/>
      <c r="F41" s="32"/>
      <c r="G41" s="34"/>
      <c r="H41" s="34"/>
      <c r="I41" s="32"/>
      <c r="J41" s="32"/>
      <c r="K41" s="32"/>
      <c r="L41" s="31"/>
      <c r="O41" s="2">
        <f>IF(tabSuivi[[#This Row],[N°Facture]]="",0,COUNTBLANK(tabSuivi[[#This Row],[Chantier]:[Donneur ]]))</f>
        <v>0</v>
      </c>
      <c r="X41" t="str">
        <f>IF(tabSuivi[[#This Row],[N°Facture]]="","",1)</f>
        <v/>
      </c>
      <c r="Y41" t="str">
        <f>IF(tabSuivi[[#This Row],[Payé]]="","",1)</f>
        <v/>
      </c>
      <c r="Z41" t="str">
        <f>IF(Y41="","",tabSuivi[[#This Row],[Montant HT]])</f>
        <v/>
      </c>
    </row>
    <row r="42" spans="2:26" x14ac:dyDescent="0.25">
      <c r="B42" t="str">
        <f>IF(tabSuivi[[#This Row],[N°Facture]]="","",B41+1)</f>
        <v/>
      </c>
      <c r="C42" s="31" t="str">
        <f>IF(tabSuivi[[#This Row],[Chantier]]="","",(C41+1))</f>
        <v/>
      </c>
      <c r="D42" s="32"/>
      <c r="E42" s="33"/>
      <c r="F42" s="32"/>
      <c r="G42" s="34"/>
      <c r="H42" s="34"/>
      <c r="I42" s="32"/>
      <c r="J42" s="32"/>
      <c r="K42" s="32"/>
      <c r="L42" s="31"/>
      <c r="O42" s="2">
        <f>IF(tabSuivi[[#This Row],[N°Facture]]="",0,COUNTBLANK(tabSuivi[[#This Row],[Chantier]:[Donneur ]]))</f>
        <v>0</v>
      </c>
      <c r="X42" t="str">
        <f>IF(tabSuivi[[#This Row],[N°Facture]]="","",1)</f>
        <v/>
      </c>
      <c r="Y42" t="str">
        <f>IF(tabSuivi[[#This Row],[Payé]]="","",1)</f>
        <v/>
      </c>
      <c r="Z42" t="str">
        <f>IF(Y42="","",tabSuivi[[#This Row],[Montant HT]])</f>
        <v/>
      </c>
    </row>
    <row r="43" spans="2:26" x14ac:dyDescent="0.25">
      <c r="B43" t="str">
        <f>IF(tabSuivi[[#This Row],[N°Facture]]="","",B42+1)</f>
        <v/>
      </c>
      <c r="C43" s="31" t="str">
        <f>IF(tabSuivi[[#This Row],[Chantier]]="","",(C42+1))</f>
        <v/>
      </c>
      <c r="D43" s="32"/>
      <c r="E43" s="33"/>
      <c r="F43" s="32"/>
      <c r="G43" s="34"/>
      <c r="H43" s="34"/>
      <c r="I43" s="32"/>
      <c r="J43" s="32"/>
      <c r="K43" s="32"/>
      <c r="L43" s="31"/>
      <c r="O43" s="2">
        <f>IF(tabSuivi[[#This Row],[N°Facture]]="",0,COUNTBLANK(tabSuivi[[#This Row],[Chantier]:[Donneur ]]))</f>
        <v>0</v>
      </c>
      <c r="X43" t="str">
        <f>IF(tabSuivi[[#This Row],[N°Facture]]="","",1)</f>
        <v/>
      </c>
      <c r="Y43" t="str">
        <f>IF(tabSuivi[[#This Row],[Payé]]="","",1)</f>
        <v/>
      </c>
      <c r="Z43">
        <f>tabSuivi[[#This Row],[Montant HT]]</f>
        <v>0</v>
      </c>
    </row>
    <row r="44" spans="2:26" x14ac:dyDescent="0.25">
      <c r="B44" t="str">
        <f>IF(tabSuivi[[#This Row],[N°Facture]]="","",B43+1)</f>
        <v/>
      </c>
      <c r="C44" s="31" t="str">
        <f>IF(tabSuivi[[#This Row],[Chantier]]="","",(C43+1))</f>
        <v/>
      </c>
      <c r="D44" s="32"/>
      <c r="E44" s="33"/>
      <c r="F44" s="32"/>
      <c r="G44" s="34"/>
      <c r="H44" s="34"/>
      <c r="I44" s="32"/>
      <c r="J44" s="32"/>
      <c r="K44" s="32"/>
      <c r="L44" s="31"/>
      <c r="O44" s="2">
        <f>IF(tabSuivi[[#This Row],[N°Facture]]="",0,COUNTBLANK(tabSuivi[[#This Row],[Chantier]:[Donneur ]]))</f>
        <v>0</v>
      </c>
      <c r="X44" t="str">
        <f>IF(tabSuivi[[#This Row],[N°Facture]]="","",1)</f>
        <v/>
      </c>
      <c r="Y44" t="str">
        <f>IF(tabSuivi[[#This Row],[Payé]]="","",1)</f>
        <v/>
      </c>
      <c r="Z44">
        <f>tabSuivi[[#This Row],[Montant HT]]</f>
        <v>0</v>
      </c>
    </row>
    <row r="45" spans="2:26" x14ac:dyDescent="0.25">
      <c r="B45" t="str">
        <f>IF(tabSuivi[[#This Row],[N°Facture]]="","",B44+1)</f>
        <v/>
      </c>
      <c r="C45" s="31" t="str">
        <f>IF(tabSuivi[[#This Row],[Chantier]]="","",(C44+1))</f>
        <v/>
      </c>
      <c r="D45" s="32"/>
      <c r="E45" s="33"/>
      <c r="F45" s="32"/>
      <c r="G45" s="34"/>
      <c r="H45" s="34"/>
      <c r="I45" s="32"/>
      <c r="J45" s="32"/>
      <c r="K45" s="32"/>
      <c r="L45" s="31"/>
      <c r="O45" s="2">
        <f>IF(tabSuivi[[#This Row],[N°Facture]]="",0,COUNTBLANK(tabSuivi[[#This Row],[Chantier]:[Donneur ]]))</f>
        <v>0</v>
      </c>
      <c r="X45" t="str">
        <f>IF(tabSuivi[[#This Row],[N°Facture]]="","",1)</f>
        <v/>
      </c>
      <c r="Y45" t="str">
        <f>IF(tabSuivi[[#This Row],[Payé]]="","",1)</f>
        <v/>
      </c>
      <c r="Z45">
        <f>tabSuivi[[#This Row],[Montant HT]]</f>
        <v>0</v>
      </c>
    </row>
    <row r="46" spans="2:26" x14ac:dyDescent="0.25">
      <c r="B46" t="str">
        <f>IF(tabSuivi[[#This Row],[N°Facture]]="","",B45+1)</f>
        <v/>
      </c>
      <c r="C46" s="31" t="str">
        <f>IF(tabSuivi[[#This Row],[Chantier]]="","",(C45+1))</f>
        <v/>
      </c>
      <c r="D46" s="32"/>
      <c r="E46" s="33"/>
      <c r="F46" s="32"/>
      <c r="G46" s="34"/>
      <c r="H46" s="34"/>
      <c r="I46" s="32"/>
      <c r="J46" s="32"/>
      <c r="K46" s="32"/>
      <c r="L46" s="31"/>
      <c r="O46" s="2">
        <f>IF(tabSuivi[[#This Row],[N°Facture]]="",0,COUNTBLANK(tabSuivi[[#This Row],[Chantier]:[Donneur ]]))</f>
        <v>0</v>
      </c>
      <c r="X46" t="str">
        <f>IF(tabSuivi[[#This Row],[N°Facture]]="","",1)</f>
        <v/>
      </c>
      <c r="Y46" t="str">
        <f>IF(tabSuivi[[#This Row],[Payé]]="","",1)</f>
        <v/>
      </c>
      <c r="Z46">
        <f>tabSuivi[[#This Row],[Montant HT]]</f>
        <v>0</v>
      </c>
    </row>
    <row r="47" spans="2:26" x14ac:dyDescent="0.25">
      <c r="B47" t="str">
        <f>IF(tabSuivi[[#This Row],[N°Facture]]="","",B46+1)</f>
        <v/>
      </c>
      <c r="C47" s="31" t="str">
        <f>IF(tabSuivi[[#This Row],[Chantier]]="","",(C46+1))</f>
        <v/>
      </c>
      <c r="D47" s="32"/>
      <c r="E47" s="33"/>
      <c r="F47" s="32"/>
      <c r="G47" s="34"/>
      <c r="H47" s="34"/>
      <c r="I47" s="32"/>
      <c r="J47" s="32"/>
      <c r="K47" s="32"/>
      <c r="L47" s="31"/>
      <c r="O47" s="2">
        <f>IF(tabSuivi[[#This Row],[N°Facture]]="",0,COUNTBLANK(tabSuivi[[#This Row],[Chantier]:[Donneur ]]))</f>
        <v>0</v>
      </c>
      <c r="X47" t="str">
        <f>IF(tabSuivi[[#This Row],[N°Facture]]="","",1)</f>
        <v/>
      </c>
      <c r="Y47" t="str">
        <f>IF(tabSuivi[[#This Row],[Payé]]="","",1)</f>
        <v/>
      </c>
      <c r="Z47">
        <f>tabSuivi[[#This Row],[Montant HT]]</f>
        <v>0</v>
      </c>
    </row>
    <row r="48" spans="2:26" x14ac:dyDescent="0.25">
      <c r="B48" t="str">
        <f>IF(tabSuivi[[#This Row],[N°Facture]]="","",B47+1)</f>
        <v/>
      </c>
      <c r="C48" s="31" t="str">
        <f>IF(tabSuivi[[#This Row],[Chantier]]="","",(C47+1))</f>
        <v/>
      </c>
      <c r="D48" s="32"/>
      <c r="E48" s="33"/>
      <c r="F48" s="32"/>
      <c r="G48" s="34"/>
      <c r="H48" s="34"/>
      <c r="I48" s="32"/>
      <c r="J48" s="32"/>
      <c r="K48" s="32"/>
      <c r="L48" s="31"/>
      <c r="O48" s="2">
        <f>IF(tabSuivi[[#This Row],[N°Facture]]="",0,COUNTBLANK(tabSuivi[[#This Row],[Chantier]:[Donneur ]]))</f>
        <v>0</v>
      </c>
      <c r="X48" t="str">
        <f>IF(tabSuivi[[#This Row],[N°Facture]]="","",1)</f>
        <v/>
      </c>
      <c r="Y48" t="str">
        <f>IF(tabSuivi[[#This Row],[Payé]]="","",1)</f>
        <v/>
      </c>
      <c r="Z48">
        <f>tabSuivi[[#This Row],[Montant HT]]</f>
        <v>0</v>
      </c>
    </row>
    <row r="49" spans="2:26" x14ac:dyDescent="0.25">
      <c r="B49" t="str">
        <f>IF(tabSuivi[[#This Row],[N°Facture]]="","",B48+1)</f>
        <v/>
      </c>
      <c r="C49" s="31" t="str">
        <f>IF(tabSuivi[[#This Row],[Chantier]]="","",(C48+1))</f>
        <v/>
      </c>
      <c r="D49" s="32"/>
      <c r="E49" s="33"/>
      <c r="F49" s="32"/>
      <c r="G49" s="34"/>
      <c r="H49" s="34"/>
      <c r="I49" s="32"/>
      <c r="J49" s="32"/>
      <c r="K49" s="32"/>
      <c r="L49" s="31"/>
      <c r="O49" s="2">
        <f>IF(tabSuivi[[#This Row],[N°Facture]]="",0,COUNTBLANK(tabSuivi[[#This Row],[Chantier]:[Donneur ]]))</f>
        <v>0</v>
      </c>
      <c r="X49" t="str">
        <f>IF(tabSuivi[[#This Row],[N°Facture]]="","",1)</f>
        <v/>
      </c>
      <c r="Y49" t="str">
        <f>IF(tabSuivi[[#This Row],[Payé]]="","",1)</f>
        <v/>
      </c>
      <c r="Z49">
        <f>tabSuivi[[#This Row],[Montant HT]]</f>
        <v>0</v>
      </c>
    </row>
    <row r="50" spans="2:26" x14ac:dyDescent="0.25">
      <c r="B50" t="str">
        <f>IF(tabSuivi[[#This Row],[N°Facture]]="","",B49+1)</f>
        <v/>
      </c>
      <c r="C50" s="31" t="str">
        <f>IF(tabSuivi[[#This Row],[Chantier]]="","",(C49+1))</f>
        <v/>
      </c>
      <c r="D50" s="32"/>
      <c r="E50" s="33"/>
      <c r="F50" s="32"/>
      <c r="G50" s="34"/>
      <c r="H50" s="34"/>
      <c r="I50" s="32"/>
      <c r="J50" s="32"/>
      <c r="K50" s="32"/>
      <c r="L50" s="31"/>
      <c r="O50" s="2">
        <f>IF(tabSuivi[[#This Row],[N°Facture]]="",0,COUNTBLANK(tabSuivi[[#This Row],[Chantier]:[Donneur ]]))</f>
        <v>0</v>
      </c>
      <c r="X50" t="str">
        <f>IF(tabSuivi[[#This Row],[N°Facture]]="","",1)</f>
        <v/>
      </c>
      <c r="Y50" t="str">
        <f>IF(tabSuivi[[#This Row],[Payé]]="","",1)</f>
        <v/>
      </c>
      <c r="Z50">
        <f>tabSuivi[[#This Row],[Montant HT]]</f>
        <v>0</v>
      </c>
    </row>
    <row r="51" spans="2:26" x14ac:dyDescent="0.25">
      <c r="B51" t="str">
        <f>IF(tabSuivi[[#This Row],[N°Facture]]="","",B50+1)</f>
        <v/>
      </c>
      <c r="C51" s="31" t="str">
        <f>IF(tabSuivi[[#This Row],[Chantier]]="","",(C50+1))</f>
        <v/>
      </c>
      <c r="D51" s="32"/>
      <c r="E51" s="33"/>
      <c r="F51" s="32"/>
      <c r="G51" s="34"/>
      <c r="H51" s="34"/>
      <c r="I51" s="32"/>
      <c r="J51" s="32"/>
      <c r="K51" s="32"/>
      <c r="L51" s="31"/>
      <c r="O51" s="2">
        <f>IF(tabSuivi[[#This Row],[N°Facture]]="",0,COUNTBLANK(tabSuivi[[#This Row],[Chantier]:[Donneur ]]))</f>
        <v>0</v>
      </c>
      <c r="X51" t="str">
        <f>IF(tabSuivi[[#This Row],[N°Facture]]="","",1)</f>
        <v/>
      </c>
      <c r="Y51" t="str">
        <f>IF(tabSuivi[[#This Row],[Payé]]="","",1)</f>
        <v/>
      </c>
      <c r="Z51">
        <f>tabSuivi[[#This Row],[Montant HT]]</f>
        <v>0</v>
      </c>
    </row>
    <row r="52" spans="2:26" x14ac:dyDescent="0.25">
      <c r="B52" t="str">
        <f>IF(tabSuivi[[#This Row],[N°Facture]]="","",B51+1)</f>
        <v/>
      </c>
      <c r="C52" s="31" t="str">
        <f>IF(tabSuivi[[#This Row],[Chantier]]="","",(C51+1))</f>
        <v/>
      </c>
      <c r="D52" s="32"/>
      <c r="E52" s="33"/>
      <c r="F52" s="32"/>
      <c r="G52" s="34"/>
      <c r="H52" s="34"/>
      <c r="I52" s="32"/>
      <c r="J52" s="32"/>
      <c r="K52" s="32"/>
      <c r="L52" s="31"/>
      <c r="O52" s="2">
        <f>IF(tabSuivi[[#This Row],[N°Facture]]="",0,COUNTBLANK(tabSuivi[[#This Row],[Chantier]:[Donneur ]]))</f>
        <v>0</v>
      </c>
      <c r="X52" t="str">
        <f>IF(tabSuivi[[#This Row],[N°Facture]]="","",1)</f>
        <v/>
      </c>
      <c r="Y52" t="str">
        <f>IF(tabSuivi[[#This Row],[Payé]]="","",1)</f>
        <v/>
      </c>
      <c r="Z52">
        <f>tabSuivi[[#This Row],[Montant HT]]</f>
        <v>0</v>
      </c>
    </row>
    <row r="53" spans="2:26" x14ac:dyDescent="0.25">
      <c r="B53" t="str">
        <f>IF(tabSuivi[[#This Row],[N°Facture]]="","",B52+1)</f>
        <v/>
      </c>
      <c r="C53" s="31" t="str">
        <f>IF(tabSuivi[[#This Row],[Chantier]]="","",(C52+1))</f>
        <v/>
      </c>
      <c r="D53" s="32"/>
      <c r="E53" s="33"/>
      <c r="F53" s="32"/>
      <c r="G53" s="34"/>
      <c r="H53" s="34"/>
      <c r="I53" s="32"/>
      <c r="J53" s="32"/>
      <c r="K53" s="32"/>
      <c r="L53" s="31"/>
      <c r="O53" s="2">
        <f>IF(tabSuivi[[#This Row],[N°Facture]]="",0,COUNTBLANK(tabSuivi[[#This Row],[Chantier]:[Donneur ]]))</f>
        <v>0</v>
      </c>
      <c r="X53" t="str">
        <f>IF(tabSuivi[[#This Row],[N°Facture]]="","",1)</f>
        <v/>
      </c>
      <c r="Y53" t="str">
        <f>IF(tabSuivi[[#This Row],[Payé]]="","",1)</f>
        <v/>
      </c>
      <c r="Z53">
        <f>tabSuivi[[#This Row],[Montant HT]]</f>
        <v>0</v>
      </c>
    </row>
    <row r="54" spans="2:26" x14ac:dyDescent="0.25">
      <c r="B54" t="str">
        <f>IF(tabSuivi[[#This Row],[N°Facture]]="","",B53+1)</f>
        <v/>
      </c>
      <c r="C54" s="31" t="str">
        <f>IF(tabSuivi[[#This Row],[Chantier]]="","",(C53+1))</f>
        <v/>
      </c>
      <c r="D54" s="32"/>
      <c r="E54" s="33"/>
      <c r="F54" s="32"/>
      <c r="G54" s="34"/>
      <c r="H54" s="34"/>
      <c r="I54" s="32"/>
      <c r="J54" s="32"/>
      <c r="K54" s="32"/>
      <c r="L54" s="31"/>
      <c r="O54" s="2">
        <f>IF(tabSuivi[[#This Row],[N°Facture]]="",0,COUNTBLANK(tabSuivi[[#This Row],[Chantier]:[Donneur ]]))</f>
        <v>0</v>
      </c>
      <c r="X54" t="str">
        <f>IF(tabSuivi[[#This Row],[N°Facture]]="","",1)</f>
        <v/>
      </c>
      <c r="Y54" t="str">
        <f>IF(tabSuivi[[#This Row],[Payé]]="","",1)</f>
        <v/>
      </c>
      <c r="Z54">
        <f>tabSuivi[[#This Row],[Montant HT]]</f>
        <v>0</v>
      </c>
    </row>
    <row r="55" spans="2:26" x14ac:dyDescent="0.25">
      <c r="B55" t="str">
        <f>IF(tabSuivi[[#This Row],[N°Facture]]="","",B54+1)</f>
        <v/>
      </c>
      <c r="C55" s="31" t="str">
        <f>IF(tabSuivi[[#This Row],[Chantier]]="","",(C54+1))</f>
        <v/>
      </c>
      <c r="D55" s="32"/>
      <c r="E55" s="33"/>
      <c r="F55" s="32"/>
      <c r="G55" s="34"/>
      <c r="H55" s="34"/>
      <c r="I55" s="32"/>
      <c r="J55" s="32"/>
      <c r="K55" s="32"/>
      <c r="L55" s="31"/>
      <c r="O55" s="2">
        <f>IF(tabSuivi[[#This Row],[N°Facture]]="",0,COUNTBLANK(tabSuivi[[#This Row],[Chantier]:[Donneur ]]))</f>
        <v>0</v>
      </c>
      <c r="X55" t="str">
        <f>IF(tabSuivi[[#This Row],[N°Facture]]="","",1)</f>
        <v/>
      </c>
      <c r="Y55" t="str">
        <f>IF(tabSuivi[[#This Row],[Payé]]="","",1)</f>
        <v/>
      </c>
      <c r="Z55">
        <f>tabSuivi[[#This Row],[Montant HT]]</f>
        <v>0</v>
      </c>
    </row>
    <row r="56" spans="2:26" x14ac:dyDescent="0.25">
      <c r="B56" t="str">
        <f>IF(tabSuivi[[#This Row],[N°Facture]]="","",B55+1)</f>
        <v/>
      </c>
      <c r="C56" s="31" t="str">
        <f>IF(tabSuivi[[#This Row],[Chantier]]="","",(C55+1))</f>
        <v/>
      </c>
      <c r="D56" s="32"/>
      <c r="E56" s="33"/>
      <c r="F56" s="32"/>
      <c r="G56" s="34"/>
      <c r="H56" s="34"/>
      <c r="I56" s="32"/>
      <c r="J56" s="32"/>
      <c r="K56" s="32"/>
      <c r="L56" s="31"/>
      <c r="O56" s="2">
        <f>IF(tabSuivi[[#This Row],[N°Facture]]="",0,COUNTBLANK(tabSuivi[[#This Row],[Chantier]:[Donneur ]]))</f>
        <v>0</v>
      </c>
      <c r="X56" t="str">
        <f>IF(tabSuivi[[#This Row],[N°Facture]]="","",1)</f>
        <v/>
      </c>
      <c r="Y56" t="str">
        <f>IF(tabSuivi[[#This Row],[Payé]]="","",1)</f>
        <v/>
      </c>
      <c r="Z56">
        <f>tabSuivi[[#This Row],[Montant HT]]</f>
        <v>0</v>
      </c>
    </row>
    <row r="57" spans="2:26" x14ac:dyDescent="0.25">
      <c r="B57" t="str">
        <f>IF(tabSuivi[[#This Row],[N°Facture]]="","",B56+1)</f>
        <v/>
      </c>
      <c r="C57" s="31" t="str">
        <f>IF(tabSuivi[[#This Row],[Chantier]]="","",(C56+1))</f>
        <v/>
      </c>
      <c r="D57" s="32"/>
      <c r="E57" s="33"/>
      <c r="F57" s="32"/>
      <c r="G57" s="34"/>
      <c r="H57" s="34"/>
      <c r="I57" s="32"/>
      <c r="J57" s="32"/>
      <c r="K57" s="32"/>
      <c r="L57" s="31"/>
      <c r="O57" s="2">
        <f>IF(tabSuivi[[#This Row],[N°Facture]]="",0,COUNTBLANK(tabSuivi[[#This Row],[Chantier]:[Donneur ]]))</f>
        <v>0</v>
      </c>
      <c r="X57" t="str">
        <f>IF(tabSuivi[[#This Row],[N°Facture]]="","",1)</f>
        <v/>
      </c>
      <c r="Y57" t="str">
        <f>IF(tabSuivi[[#This Row],[Payé]]="","",1)</f>
        <v/>
      </c>
      <c r="Z57">
        <f>tabSuivi[[#This Row],[Montant HT]]</f>
        <v>0</v>
      </c>
    </row>
    <row r="58" spans="2:26" x14ac:dyDescent="0.25">
      <c r="B58" t="str">
        <f>IF(tabSuivi[[#This Row],[N°Facture]]="","",B57+1)</f>
        <v/>
      </c>
      <c r="C58" s="31" t="str">
        <f>IF(tabSuivi[[#This Row],[Chantier]]="","",(C57+1))</f>
        <v/>
      </c>
      <c r="D58" s="32"/>
      <c r="E58" s="33"/>
      <c r="F58" s="32"/>
      <c r="G58" s="34"/>
      <c r="H58" s="34"/>
      <c r="I58" s="32"/>
      <c r="J58" s="32"/>
      <c r="K58" s="32"/>
      <c r="L58" s="31"/>
      <c r="O58" s="2">
        <f>IF(tabSuivi[[#This Row],[N°Facture]]="",0,COUNTBLANK(tabSuivi[[#This Row],[Chantier]:[Donneur ]]))</f>
        <v>0</v>
      </c>
      <c r="X58" t="str">
        <f>IF(tabSuivi[[#This Row],[N°Facture]]="","",1)</f>
        <v/>
      </c>
      <c r="Y58" t="str">
        <f>IF(tabSuivi[[#This Row],[Payé]]="","",1)</f>
        <v/>
      </c>
      <c r="Z58">
        <f>tabSuivi[[#This Row],[Montant HT]]</f>
        <v>0</v>
      </c>
    </row>
    <row r="59" spans="2:26" x14ac:dyDescent="0.25">
      <c r="B59" t="str">
        <f>IF(tabSuivi[[#This Row],[N°Facture]]="","",B58+1)</f>
        <v/>
      </c>
      <c r="C59" s="31" t="str">
        <f>IF(tabSuivi[[#This Row],[Chantier]]="","",(C58+1))</f>
        <v/>
      </c>
      <c r="D59" s="32"/>
      <c r="E59" s="33"/>
      <c r="F59" s="32"/>
      <c r="G59" s="34"/>
      <c r="H59" s="34"/>
      <c r="I59" s="32"/>
      <c r="J59" s="32"/>
      <c r="K59" s="32"/>
      <c r="L59" s="31"/>
      <c r="O59" s="2">
        <f>IF(tabSuivi[[#This Row],[N°Facture]]="",0,COUNTBLANK(tabSuivi[[#This Row],[Chantier]:[Donneur ]]))</f>
        <v>0</v>
      </c>
      <c r="X59" t="str">
        <f>IF(tabSuivi[[#This Row],[N°Facture]]="","",1)</f>
        <v/>
      </c>
      <c r="Y59" t="str">
        <f>IF(tabSuivi[[#This Row],[Payé]]="","",1)</f>
        <v/>
      </c>
      <c r="Z59">
        <f>tabSuivi[[#This Row],[Montant HT]]</f>
        <v>0</v>
      </c>
    </row>
    <row r="60" spans="2:26" x14ac:dyDescent="0.25">
      <c r="B60" t="str">
        <f>IF(tabSuivi[[#This Row],[N°Facture]]="","",B59+1)</f>
        <v/>
      </c>
      <c r="C60" s="31" t="str">
        <f>IF(tabSuivi[[#This Row],[Chantier]]="","",(C59+1))</f>
        <v/>
      </c>
      <c r="D60" s="32"/>
      <c r="E60" s="33"/>
      <c r="F60" s="32"/>
      <c r="G60" s="34"/>
      <c r="H60" s="34"/>
      <c r="I60" s="32"/>
      <c r="J60" s="32"/>
      <c r="K60" s="32"/>
      <c r="L60" s="31"/>
      <c r="O60" s="2">
        <f>IF(tabSuivi[[#This Row],[N°Facture]]="",0,COUNTBLANK(tabSuivi[[#This Row],[Chantier]:[Donneur ]]))</f>
        <v>0</v>
      </c>
      <c r="X60" t="str">
        <f>IF(tabSuivi[[#This Row],[N°Facture]]="","",1)</f>
        <v/>
      </c>
      <c r="Y60" t="str">
        <f>IF(tabSuivi[[#This Row],[Payé]]="","",1)</f>
        <v/>
      </c>
      <c r="Z60">
        <f>tabSuivi[[#This Row],[Montant HT]]</f>
        <v>0</v>
      </c>
    </row>
    <row r="61" spans="2:26" x14ac:dyDescent="0.25">
      <c r="B61" t="str">
        <f>IF(tabSuivi[[#This Row],[N°Facture]]="","",B60+1)</f>
        <v/>
      </c>
      <c r="C61" s="31" t="str">
        <f>IF(tabSuivi[[#This Row],[Chantier]]="","",(C60+1))</f>
        <v/>
      </c>
      <c r="D61" s="32"/>
      <c r="E61" s="33"/>
      <c r="F61" s="32"/>
      <c r="G61" s="34"/>
      <c r="H61" s="34"/>
      <c r="I61" s="32"/>
      <c r="J61" s="32"/>
      <c r="K61" s="32"/>
      <c r="L61" s="31"/>
      <c r="O61" s="2">
        <f>IF(tabSuivi[[#This Row],[N°Facture]]="",0,COUNTBLANK(tabSuivi[[#This Row],[Chantier]:[Donneur ]]))</f>
        <v>0</v>
      </c>
      <c r="X61" t="str">
        <f>IF(tabSuivi[[#This Row],[N°Facture]]="","",1)</f>
        <v/>
      </c>
      <c r="Y61" t="str">
        <f>IF(tabSuivi[[#This Row],[Payé]]="","",1)</f>
        <v/>
      </c>
      <c r="Z61">
        <f>tabSuivi[[#This Row],[Montant HT]]</f>
        <v>0</v>
      </c>
    </row>
    <row r="62" spans="2:26" x14ac:dyDescent="0.25">
      <c r="B62" t="str">
        <f>IF(tabSuivi[[#This Row],[N°Facture]]="","",B61+1)</f>
        <v/>
      </c>
      <c r="C62" s="31" t="str">
        <f>IF(tabSuivi[[#This Row],[Chantier]]="","",(C61+1))</f>
        <v/>
      </c>
      <c r="D62" s="32"/>
      <c r="E62" s="33"/>
      <c r="F62" s="32"/>
      <c r="G62" s="34"/>
      <c r="H62" s="34"/>
      <c r="I62" s="32"/>
      <c r="J62" s="32"/>
      <c r="K62" s="32"/>
      <c r="L62" s="31"/>
      <c r="O62" s="2">
        <f>IF(tabSuivi[[#This Row],[N°Facture]]="",0,COUNTBLANK(tabSuivi[[#This Row],[Chantier]:[Donneur ]]))</f>
        <v>0</v>
      </c>
      <c r="X62" t="str">
        <f>IF(tabSuivi[[#This Row],[N°Facture]]="","",1)</f>
        <v/>
      </c>
      <c r="Y62" t="str">
        <f>IF(tabSuivi[[#This Row],[Payé]]="","",1)</f>
        <v/>
      </c>
      <c r="Z62">
        <f>tabSuivi[[#This Row],[Montant HT]]</f>
        <v>0</v>
      </c>
    </row>
    <row r="63" spans="2:26" x14ac:dyDescent="0.25">
      <c r="B63" t="str">
        <f>IF(tabSuivi[[#This Row],[N°Facture]]="","",B62+1)</f>
        <v/>
      </c>
      <c r="C63" s="31" t="str">
        <f>IF(tabSuivi[[#This Row],[Chantier]]="","",(C62+1))</f>
        <v/>
      </c>
      <c r="D63" s="32"/>
      <c r="E63" s="33"/>
      <c r="F63" s="32"/>
      <c r="G63" s="34"/>
      <c r="H63" s="34"/>
      <c r="I63" s="32"/>
      <c r="J63" s="32"/>
      <c r="K63" s="32"/>
      <c r="L63" s="31"/>
      <c r="O63" s="2">
        <f>IF(tabSuivi[[#This Row],[N°Facture]]="",0,COUNTBLANK(tabSuivi[[#This Row],[Chantier]:[Donneur ]]))</f>
        <v>0</v>
      </c>
      <c r="X63" t="str">
        <f>IF(tabSuivi[[#This Row],[N°Facture]]="","",1)</f>
        <v/>
      </c>
      <c r="Y63" t="str">
        <f>IF(tabSuivi[[#This Row],[Payé]]="","",1)</f>
        <v/>
      </c>
      <c r="Z63">
        <f>tabSuivi[[#This Row],[Montant HT]]</f>
        <v>0</v>
      </c>
    </row>
    <row r="64" spans="2:26" x14ac:dyDescent="0.25">
      <c r="B64" t="str">
        <f>IF(tabSuivi[[#This Row],[N°Facture]]="","",B63+1)</f>
        <v/>
      </c>
      <c r="C64" s="31" t="str">
        <f>IF(tabSuivi[[#This Row],[Chantier]]="","",(C63+1))</f>
        <v/>
      </c>
      <c r="D64" s="32"/>
      <c r="E64" s="33"/>
      <c r="F64" s="32"/>
      <c r="G64" s="34"/>
      <c r="H64" s="34"/>
      <c r="I64" s="32"/>
      <c r="J64" s="32"/>
      <c r="K64" s="32"/>
      <c r="L64" s="31"/>
      <c r="O64" s="2">
        <f>IF(tabSuivi[[#This Row],[N°Facture]]="",0,COUNTBLANK(tabSuivi[[#This Row],[Chantier]:[Donneur ]]))</f>
        <v>0</v>
      </c>
      <c r="X64" t="str">
        <f>IF(tabSuivi[[#This Row],[N°Facture]]="","",1)</f>
        <v/>
      </c>
      <c r="Y64" t="str">
        <f>IF(tabSuivi[[#This Row],[Payé]]="","",1)</f>
        <v/>
      </c>
      <c r="Z64">
        <f>tabSuivi[[#This Row],[Montant HT]]</f>
        <v>0</v>
      </c>
    </row>
    <row r="65" spans="2:26" x14ac:dyDescent="0.25">
      <c r="B65" t="str">
        <f>IF(tabSuivi[[#This Row],[N°Facture]]="","",B64+1)</f>
        <v/>
      </c>
      <c r="C65" s="31" t="str">
        <f>IF(tabSuivi[[#This Row],[Chantier]]="","",(C64+1))</f>
        <v/>
      </c>
      <c r="D65" s="32"/>
      <c r="E65" s="33"/>
      <c r="F65" s="32"/>
      <c r="G65" s="34"/>
      <c r="H65" s="34"/>
      <c r="I65" s="32"/>
      <c r="J65" s="32"/>
      <c r="K65" s="32"/>
      <c r="L65" s="31"/>
      <c r="O65" s="2">
        <f>IF(tabSuivi[[#This Row],[N°Facture]]="",0,COUNTBLANK(tabSuivi[[#This Row],[Chantier]:[Donneur ]]))</f>
        <v>0</v>
      </c>
      <c r="X65" t="str">
        <f>IF(tabSuivi[[#This Row],[N°Facture]]="","",1)</f>
        <v/>
      </c>
      <c r="Y65" t="str">
        <f>IF(tabSuivi[[#This Row],[Payé]]="","",1)</f>
        <v/>
      </c>
      <c r="Z65">
        <f>tabSuivi[[#This Row],[Montant HT]]</f>
        <v>0</v>
      </c>
    </row>
    <row r="66" spans="2:26" x14ac:dyDescent="0.25">
      <c r="B66" t="str">
        <f>IF(tabSuivi[[#This Row],[N°Facture]]="","",B65+1)</f>
        <v/>
      </c>
      <c r="C66" s="31" t="str">
        <f>IF(tabSuivi[[#This Row],[Chantier]]="","",(C65+1))</f>
        <v/>
      </c>
      <c r="D66" s="32"/>
      <c r="E66" s="33"/>
      <c r="F66" s="32"/>
      <c r="G66" s="34"/>
      <c r="H66" s="34"/>
      <c r="I66" s="32"/>
      <c r="J66" s="32"/>
      <c r="K66" s="32"/>
      <c r="L66" s="31"/>
      <c r="O66" s="2">
        <f>IF(tabSuivi[[#This Row],[N°Facture]]="",0,COUNTBLANK(tabSuivi[[#This Row],[Chantier]:[Donneur ]]))</f>
        <v>0</v>
      </c>
      <c r="X66" t="str">
        <f>IF(tabSuivi[[#This Row],[N°Facture]]="","",1)</f>
        <v/>
      </c>
      <c r="Y66" t="str">
        <f>IF(tabSuivi[[#This Row],[Payé]]="","",1)</f>
        <v/>
      </c>
      <c r="Z66">
        <f>tabSuivi[[#This Row],[Montant HT]]</f>
        <v>0</v>
      </c>
    </row>
    <row r="67" spans="2:26" x14ac:dyDescent="0.25">
      <c r="B67" t="str">
        <f>IF(tabSuivi[[#This Row],[N°Facture]]="","",B66+1)</f>
        <v/>
      </c>
      <c r="C67" s="31" t="str">
        <f>IF(tabSuivi[[#This Row],[Chantier]]="","",(C66+1))</f>
        <v/>
      </c>
      <c r="D67" s="32"/>
      <c r="E67" s="33"/>
      <c r="F67" s="32"/>
      <c r="G67" s="34"/>
      <c r="H67" s="34"/>
      <c r="I67" s="32"/>
      <c r="J67" s="32"/>
      <c r="K67" s="32"/>
      <c r="L67" s="31"/>
      <c r="O67" s="2">
        <f>IF(tabSuivi[[#This Row],[N°Facture]]="",0,COUNTBLANK(tabSuivi[[#This Row],[Chantier]:[Donneur ]]))</f>
        <v>0</v>
      </c>
      <c r="X67" t="str">
        <f>IF(tabSuivi[[#This Row],[N°Facture]]="","",1)</f>
        <v/>
      </c>
      <c r="Y67" t="str">
        <f>IF(tabSuivi[[#This Row],[Payé]]="","",1)</f>
        <v/>
      </c>
      <c r="Z67">
        <f>tabSuivi[[#This Row],[Montant HT]]</f>
        <v>0</v>
      </c>
    </row>
    <row r="68" spans="2:26" x14ac:dyDescent="0.25">
      <c r="B68" t="str">
        <f>IF(tabSuivi[[#This Row],[N°Facture]]="","",B67+1)</f>
        <v/>
      </c>
      <c r="C68" s="31" t="str">
        <f>IF(tabSuivi[[#This Row],[Chantier]]="","",(C67+1))</f>
        <v/>
      </c>
      <c r="D68" s="32"/>
      <c r="E68" s="33"/>
      <c r="F68" s="32"/>
      <c r="G68" s="34"/>
      <c r="H68" s="34"/>
      <c r="I68" s="32"/>
      <c r="J68" s="32"/>
      <c r="K68" s="32"/>
      <c r="L68" s="31"/>
      <c r="O68" s="2">
        <f>IF(tabSuivi[[#This Row],[N°Facture]]="",0,COUNTBLANK(tabSuivi[[#This Row],[Chantier]:[Donneur ]]))</f>
        <v>0</v>
      </c>
      <c r="X68" t="str">
        <f>IF(tabSuivi[[#This Row],[N°Facture]]="","",1)</f>
        <v/>
      </c>
      <c r="Y68" t="str">
        <f>IF(tabSuivi[[#This Row],[Payé]]="","",1)</f>
        <v/>
      </c>
      <c r="Z68">
        <f>tabSuivi[[#This Row],[Montant HT]]</f>
        <v>0</v>
      </c>
    </row>
    <row r="69" spans="2:26" x14ac:dyDescent="0.25">
      <c r="B69" t="str">
        <f>IF(tabSuivi[[#This Row],[N°Facture]]="","",B68+1)</f>
        <v/>
      </c>
      <c r="C69" s="31" t="str">
        <f>IF(tabSuivi[[#This Row],[Chantier]]="","",(C68+1))</f>
        <v/>
      </c>
      <c r="D69" s="32"/>
      <c r="E69" s="33"/>
      <c r="F69" s="32"/>
      <c r="G69" s="34"/>
      <c r="H69" s="34"/>
      <c r="I69" s="32"/>
      <c r="J69" s="32"/>
      <c r="K69" s="32"/>
      <c r="L69" s="31"/>
      <c r="O69" s="2">
        <f>IF(tabSuivi[[#This Row],[N°Facture]]="",0,COUNTBLANK(tabSuivi[[#This Row],[Chantier]:[Donneur ]]))</f>
        <v>0</v>
      </c>
      <c r="X69" t="str">
        <f>IF(tabSuivi[[#This Row],[N°Facture]]="","",1)</f>
        <v/>
      </c>
      <c r="Y69" t="str">
        <f>IF(tabSuivi[[#This Row],[Payé]]="","",1)</f>
        <v/>
      </c>
      <c r="Z69">
        <f>tabSuivi[[#This Row],[Montant HT]]</f>
        <v>0</v>
      </c>
    </row>
    <row r="70" spans="2:26" x14ac:dyDescent="0.25">
      <c r="B70" t="str">
        <f>IF(tabSuivi[[#This Row],[N°Facture]]="","",B69+1)</f>
        <v/>
      </c>
      <c r="C70" s="31" t="str">
        <f>IF(tabSuivi[[#This Row],[Chantier]]="","",(C69+1))</f>
        <v/>
      </c>
      <c r="D70" s="32"/>
      <c r="E70" s="33"/>
      <c r="F70" s="32"/>
      <c r="G70" s="34"/>
      <c r="H70" s="34"/>
      <c r="I70" s="32"/>
      <c r="J70" s="32"/>
      <c r="K70" s="32"/>
      <c r="L70" s="31"/>
      <c r="O70" s="2">
        <f>IF(tabSuivi[[#This Row],[N°Facture]]="",0,COUNTBLANK(tabSuivi[[#This Row],[Chantier]:[Donneur ]]))</f>
        <v>0</v>
      </c>
      <c r="X70" t="str">
        <f>IF(tabSuivi[[#This Row],[N°Facture]]="","",1)</f>
        <v/>
      </c>
      <c r="Y70" t="str">
        <f>IF(tabSuivi[[#This Row],[Payé]]="","",1)</f>
        <v/>
      </c>
      <c r="Z70">
        <f>tabSuivi[[#This Row],[Montant HT]]</f>
        <v>0</v>
      </c>
    </row>
    <row r="71" spans="2:26" x14ac:dyDescent="0.25">
      <c r="B71" t="str">
        <f>IF(tabSuivi[[#This Row],[N°Facture]]="","",B70+1)</f>
        <v/>
      </c>
      <c r="C71" s="31" t="str">
        <f>IF(tabSuivi[[#This Row],[Chantier]]="","",(C70+1))</f>
        <v/>
      </c>
      <c r="D71" s="32"/>
      <c r="E71" s="33"/>
      <c r="F71" s="32"/>
      <c r="G71" s="34"/>
      <c r="H71" s="34"/>
      <c r="I71" s="32"/>
      <c r="J71" s="32"/>
      <c r="K71" s="32"/>
      <c r="L71" s="31"/>
      <c r="O71" s="2">
        <f>IF(tabSuivi[[#This Row],[N°Facture]]="",0,COUNTBLANK(tabSuivi[[#This Row],[Chantier]:[Donneur ]]))</f>
        <v>0</v>
      </c>
      <c r="X71" t="str">
        <f>IF(tabSuivi[[#This Row],[N°Facture]]="","",1)</f>
        <v/>
      </c>
      <c r="Y71" t="str">
        <f>IF(tabSuivi[[#This Row],[Payé]]="","",1)</f>
        <v/>
      </c>
      <c r="Z71">
        <f>tabSuivi[[#This Row],[Montant HT]]</f>
        <v>0</v>
      </c>
    </row>
    <row r="72" spans="2:26" x14ac:dyDescent="0.25">
      <c r="B72" t="str">
        <f>IF(tabSuivi[[#This Row],[N°Facture]]="","",B71+1)</f>
        <v/>
      </c>
      <c r="C72" s="31" t="str">
        <f>IF(tabSuivi[[#This Row],[Chantier]]="","",(C71+1))</f>
        <v/>
      </c>
      <c r="D72" s="32"/>
      <c r="E72" s="35"/>
      <c r="F72" s="32"/>
      <c r="G72" s="34"/>
      <c r="H72" s="34"/>
      <c r="I72" s="32"/>
      <c r="J72" s="32"/>
      <c r="K72" s="32"/>
      <c r="L72" s="31"/>
      <c r="O72" s="2">
        <f>IF(tabSuivi[[#This Row],[N°Facture]]="",0,COUNTBLANK(tabSuivi[[#This Row],[Chantier]:[Donneur ]]))</f>
        <v>0</v>
      </c>
      <c r="X72" t="str">
        <f>IF(tabSuivi[[#This Row],[N°Facture]]="","",1)</f>
        <v/>
      </c>
      <c r="Y72" t="str">
        <f>IF(tabSuivi[[#This Row],[Payé]]="","",1)</f>
        <v/>
      </c>
      <c r="Z72">
        <f>tabSuivi[[#This Row],[Montant HT]]</f>
        <v>0</v>
      </c>
    </row>
    <row r="73" spans="2:26" x14ac:dyDescent="0.25">
      <c r="B73" t="str">
        <f>IF(tabSuivi[[#This Row],[N°Facture]]="","",B72+1)</f>
        <v/>
      </c>
      <c r="C73" s="31" t="str">
        <f>IF(tabSuivi[[#This Row],[Chantier]]="","",(C72+1))</f>
        <v/>
      </c>
      <c r="D73" s="32"/>
      <c r="E73" s="33"/>
      <c r="F73" s="32"/>
      <c r="G73" s="34"/>
      <c r="H73" s="34"/>
      <c r="I73" s="32"/>
      <c r="J73" s="32"/>
      <c r="K73" s="32"/>
      <c r="L73" s="31"/>
      <c r="O73" s="2">
        <f>IF(tabSuivi[[#This Row],[N°Facture]]="",0,COUNTBLANK(tabSuivi[[#This Row],[Chantier]:[Donneur ]]))</f>
        <v>0</v>
      </c>
      <c r="X73" t="str">
        <f>IF(tabSuivi[[#This Row],[N°Facture]]="","",1)</f>
        <v/>
      </c>
      <c r="Y73" t="str">
        <f>IF(tabSuivi[[#This Row],[Payé]]="","",1)</f>
        <v/>
      </c>
      <c r="Z73">
        <f>tabSuivi[[#This Row],[Montant HT]]</f>
        <v>0</v>
      </c>
    </row>
    <row r="74" spans="2:26" x14ac:dyDescent="0.25">
      <c r="B74" t="str">
        <f>IF(tabSuivi[[#This Row],[N°Facture]]="","",B73+1)</f>
        <v/>
      </c>
      <c r="C74" s="31" t="str">
        <f>IF(tabSuivi[[#This Row],[Chantier]]="","",(C73+1))</f>
        <v/>
      </c>
      <c r="D74" s="32"/>
      <c r="E74" s="33"/>
      <c r="F74" s="32"/>
      <c r="G74" s="34"/>
      <c r="H74" s="34"/>
      <c r="I74" s="32"/>
      <c r="J74" s="32"/>
      <c r="K74" s="32"/>
      <c r="L74" s="31"/>
      <c r="O74" s="2">
        <f>IF(tabSuivi[[#This Row],[N°Facture]]="",0,COUNTBLANK(tabSuivi[[#This Row],[Chantier]:[Donneur ]]))</f>
        <v>0</v>
      </c>
      <c r="X74" t="str">
        <f>IF(tabSuivi[[#This Row],[N°Facture]]="","",1)</f>
        <v/>
      </c>
      <c r="Y74" t="str">
        <f>IF(tabSuivi[[#This Row],[Payé]]="","",1)</f>
        <v/>
      </c>
      <c r="Z74">
        <f>tabSuivi[[#This Row],[Montant HT]]</f>
        <v>0</v>
      </c>
    </row>
    <row r="75" spans="2:26" x14ac:dyDescent="0.25">
      <c r="B75" t="str">
        <f>IF(tabSuivi[[#This Row],[N°Facture]]="","",B74+1)</f>
        <v/>
      </c>
      <c r="C75" s="31" t="str">
        <f>IF(tabSuivi[[#This Row],[Chantier]]="","",(C74+1))</f>
        <v/>
      </c>
      <c r="D75" s="32"/>
      <c r="E75" s="33"/>
      <c r="F75" s="32"/>
      <c r="G75" s="34"/>
      <c r="H75" s="34"/>
      <c r="I75" s="32"/>
      <c r="J75" s="32"/>
      <c r="K75" s="32"/>
      <c r="L75" s="31"/>
      <c r="O75" s="2">
        <f>IF(tabSuivi[[#This Row],[N°Facture]]="",0,COUNTBLANK(tabSuivi[[#This Row],[Chantier]:[Donneur ]]))</f>
        <v>0</v>
      </c>
      <c r="X75" t="str">
        <f>IF(tabSuivi[[#This Row],[N°Facture]]="","",1)</f>
        <v/>
      </c>
      <c r="Y75" t="str">
        <f>IF(tabSuivi[[#This Row],[Payé]]="","",1)</f>
        <v/>
      </c>
      <c r="Z75">
        <f>tabSuivi[[#This Row],[Montant HT]]</f>
        <v>0</v>
      </c>
    </row>
    <row r="76" spans="2:26" x14ac:dyDescent="0.25">
      <c r="B76" t="str">
        <f>IF(tabSuivi[[#This Row],[N°Facture]]="","",B75+1)</f>
        <v/>
      </c>
      <c r="C76" s="31" t="str">
        <f>IF(tabSuivi[[#This Row],[Chantier]]="","",(C75+1))</f>
        <v/>
      </c>
      <c r="D76" s="32"/>
      <c r="E76" s="33"/>
      <c r="F76" s="32"/>
      <c r="G76" s="34"/>
      <c r="H76" s="34"/>
      <c r="I76" s="32"/>
      <c r="J76" s="32"/>
      <c r="K76" s="32"/>
      <c r="L76" s="31"/>
      <c r="O76" s="2">
        <f>IF(tabSuivi[[#This Row],[N°Facture]]="",0,COUNTBLANK(tabSuivi[[#This Row],[Chantier]:[Donneur ]]))</f>
        <v>0</v>
      </c>
      <c r="X76" t="str">
        <f>IF(tabSuivi[[#This Row],[N°Facture]]="","",1)</f>
        <v/>
      </c>
      <c r="Y76" t="str">
        <f>IF(tabSuivi[[#This Row],[Payé]]="","",1)</f>
        <v/>
      </c>
      <c r="Z76">
        <f>tabSuivi[[#This Row],[Montant HT]]</f>
        <v>0</v>
      </c>
    </row>
    <row r="77" spans="2:26" x14ac:dyDescent="0.25">
      <c r="B77" t="str">
        <f>IF(tabSuivi[[#This Row],[N°Facture]]="","",B76+1)</f>
        <v/>
      </c>
      <c r="C77" s="31" t="str">
        <f>IF(tabSuivi[[#This Row],[Chantier]]="","",(C76+1))</f>
        <v/>
      </c>
      <c r="D77" s="32"/>
      <c r="E77" s="33"/>
      <c r="F77" s="32"/>
      <c r="G77" s="34"/>
      <c r="H77" s="34"/>
      <c r="I77" s="32"/>
      <c r="J77" s="32"/>
      <c r="K77" s="32"/>
      <c r="L77" s="31"/>
      <c r="O77" s="2">
        <f>IF(tabSuivi[[#This Row],[N°Facture]]="",0,COUNTBLANK(tabSuivi[[#This Row],[Chantier]:[Donneur ]]))</f>
        <v>0</v>
      </c>
      <c r="X77" t="str">
        <f>IF(tabSuivi[[#This Row],[N°Facture]]="","",1)</f>
        <v/>
      </c>
      <c r="Y77" t="str">
        <f>IF(tabSuivi[[#This Row],[Payé]]="","",1)</f>
        <v/>
      </c>
      <c r="Z77">
        <f>tabSuivi[[#This Row],[Montant HT]]</f>
        <v>0</v>
      </c>
    </row>
    <row r="78" spans="2:26" x14ac:dyDescent="0.25">
      <c r="B78" t="str">
        <f>IF(tabSuivi[[#This Row],[N°Facture]]="","",B77+1)</f>
        <v/>
      </c>
      <c r="C78" s="31" t="str">
        <f>IF(tabSuivi[[#This Row],[Chantier]]="","",(C77+1))</f>
        <v/>
      </c>
      <c r="D78" s="32"/>
      <c r="E78" s="33"/>
      <c r="F78" s="32"/>
      <c r="G78" s="34"/>
      <c r="H78" s="34"/>
      <c r="I78" s="32"/>
      <c r="J78" s="32"/>
      <c r="K78" s="32"/>
      <c r="L78" s="31"/>
      <c r="O78" s="2">
        <f>IF(tabSuivi[[#This Row],[N°Facture]]="",0,COUNTBLANK(tabSuivi[[#This Row],[Chantier]:[Donneur ]]))</f>
        <v>0</v>
      </c>
      <c r="X78" t="str">
        <f>IF(tabSuivi[[#This Row],[N°Facture]]="","",1)</f>
        <v/>
      </c>
      <c r="Y78" t="str">
        <f>IF(tabSuivi[[#This Row],[Payé]]="","",1)</f>
        <v/>
      </c>
      <c r="Z78">
        <f>tabSuivi[[#This Row],[Montant HT]]</f>
        <v>0</v>
      </c>
    </row>
    <row r="79" spans="2:26" x14ac:dyDescent="0.25">
      <c r="B79" t="str">
        <f>IF(tabSuivi[[#This Row],[N°Facture]]="","",B78+1)</f>
        <v/>
      </c>
      <c r="C79" s="31" t="str">
        <f>IF(tabSuivi[[#This Row],[Chantier]]="","",(C78+1))</f>
        <v/>
      </c>
      <c r="D79" s="32"/>
      <c r="E79" s="33"/>
      <c r="F79" s="32"/>
      <c r="G79" s="34"/>
      <c r="H79" s="34"/>
      <c r="I79" s="32"/>
      <c r="J79" s="32"/>
      <c r="K79" s="32"/>
      <c r="L79" s="31"/>
      <c r="O79" s="2">
        <f>IF(tabSuivi[[#This Row],[N°Facture]]="",0,COUNTBLANK(tabSuivi[[#This Row],[Chantier]:[Donneur ]]))</f>
        <v>0</v>
      </c>
      <c r="X79" t="str">
        <f>IF(tabSuivi[[#This Row],[N°Facture]]="","",1)</f>
        <v/>
      </c>
      <c r="Y79" t="str">
        <f>IF(tabSuivi[[#This Row],[Payé]]="","",1)</f>
        <v/>
      </c>
      <c r="Z79">
        <f>tabSuivi[[#This Row],[Montant HT]]</f>
        <v>0</v>
      </c>
    </row>
    <row r="80" spans="2:26" x14ac:dyDescent="0.25">
      <c r="B80" t="str">
        <f>IF(tabSuivi[[#This Row],[N°Facture]]="","",B79+1)</f>
        <v/>
      </c>
      <c r="C80" s="31" t="str">
        <f>IF(tabSuivi[[#This Row],[Chantier]]="","",(C79+1))</f>
        <v/>
      </c>
      <c r="D80" s="32"/>
      <c r="E80" s="33"/>
      <c r="F80" s="32"/>
      <c r="G80" s="34"/>
      <c r="H80" s="34"/>
      <c r="I80" s="32"/>
      <c r="J80" s="32"/>
      <c r="K80" s="32"/>
      <c r="L80" s="31"/>
      <c r="O80" s="2">
        <f>IF(tabSuivi[[#This Row],[N°Facture]]="",0,COUNTBLANK(tabSuivi[[#This Row],[Chantier]:[Donneur ]]))</f>
        <v>0</v>
      </c>
      <c r="X80" t="str">
        <f>IF(tabSuivi[[#This Row],[N°Facture]]="","",1)</f>
        <v/>
      </c>
      <c r="Y80" t="str">
        <f>IF(tabSuivi[[#This Row],[Payé]]="","",1)</f>
        <v/>
      </c>
      <c r="Z80">
        <f>tabSuivi[[#This Row],[Montant HT]]</f>
        <v>0</v>
      </c>
    </row>
    <row r="81" spans="2:26" x14ac:dyDescent="0.25">
      <c r="B81" t="str">
        <f>IF(tabSuivi[[#This Row],[N°Facture]]="","",B80+1)</f>
        <v/>
      </c>
      <c r="C81" s="31" t="str">
        <f>IF(tabSuivi[[#This Row],[Chantier]]="","",(C80+1))</f>
        <v/>
      </c>
      <c r="D81" s="32"/>
      <c r="E81" s="33"/>
      <c r="F81" s="32"/>
      <c r="G81" s="34"/>
      <c r="H81" s="34"/>
      <c r="I81" s="32"/>
      <c r="J81" s="32"/>
      <c r="K81" s="32"/>
      <c r="L81" s="31"/>
      <c r="O81" s="2">
        <f>IF(tabSuivi[[#This Row],[N°Facture]]="",0,COUNTBLANK(tabSuivi[[#This Row],[Chantier]:[Donneur ]]))</f>
        <v>0</v>
      </c>
      <c r="X81" t="str">
        <f>IF(tabSuivi[[#This Row],[N°Facture]]="","",1)</f>
        <v/>
      </c>
      <c r="Y81" t="str">
        <f>IF(tabSuivi[[#This Row],[Payé]]="","",1)</f>
        <v/>
      </c>
      <c r="Z81">
        <f>tabSuivi[[#This Row],[Montant HT]]</f>
        <v>0</v>
      </c>
    </row>
    <row r="82" spans="2:26" x14ac:dyDescent="0.25">
      <c r="B82" t="str">
        <f>IF(tabSuivi[[#This Row],[N°Facture]]="","",B81+1)</f>
        <v/>
      </c>
      <c r="C82" s="31" t="str">
        <f>IF(tabSuivi[[#This Row],[Chantier]]="","",(C81+1))</f>
        <v/>
      </c>
      <c r="D82" s="32"/>
      <c r="E82" s="33"/>
      <c r="F82" s="32"/>
      <c r="G82" s="34"/>
      <c r="H82" s="34"/>
      <c r="I82" s="32"/>
      <c r="J82" s="32"/>
      <c r="K82" s="32"/>
      <c r="L82" s="31"/>
      <c r="O82" s="2">
        <f>IF(tabSuivi[[#This Row],[N°Facture]]="",0,COUNTBLANK(tabSuivi[[#This Row],[Chantier]:[Donneur ]]))</f>
        <v>0</v>
      </c>
      <c r="X82" t="str">
        <f>IF(tabSuivi[[#This Row],[N°Facture]]="","",1)</f>
        <v/>
      </c>
      <c r="Y82" t="str">
        <f>IF(tabSuivi[[#This Row],[Payé]]="","",1)</f>
        <v/>
      </c>
      <c r="Z82">
        <f>tabSuivi[[#This Row],[Montant HT]]</f>
        <v>0</v>
      </c>
    </row>
    <row r="83" spans="2:26" x14ac:dyDescent="0.25">
      <c r="B83" t="str">
        <f>IF(tabSuivi[[#This Row],[N°Facture]]="","",B82+1)</f>
        <v/>
      </c>
      <c r="C83" s="31" t="str">
        <f>IF(tabSuivi[[#This Row],[Chantier]]="","",(C82+1))</f>
        <v/>
      </c>
      <c r="D83" s="32"/>
      <c r="E83" s="33"/>
      <c r="F83" s="32"/>
      <c r="G83" s="34"/>
      <c r="H83" s="34"/>
      <c r="I83" s="32"/>
      <c r="J83" s="32"/>
      <c r="K83" s="32"/>
      <c r="L83" s="31"/>
      <c r="O83" s="2">
        <f>IF(tabSuivi[[#This Row],[N°Facture]]="",0,COUNTBLANK(tabSuivi[[#This Row],[Chantier]:[Donneur ]]))</f>
        <v>0</v>
      </c>
      <c r="X83" t="str">
        <f>IF(tabSuivi[[#This Row],[N°Facture]]="","",1)</f>
        <v/>
      </c>
      <c r="Y83" t="str">
        <f>IF(tabSuivi[[#This Row],[Payé]]="","",1)</f>
        <v/>
      </c>
      <c r="Z83">
        <f>tabSuivi[[#This Row],[Montant HT]]</f>
        <v>0</v>
      </c>
    </row>
    <row r="84" spans="2:26" x14ac:dyDescent="0.25">
      <c r="B84" t="str">
        <f>IF(tabSuivi[[#This Row],[N°Facture]]="","",B83+1)</f>
        <v/>
      </c>
      <c r="C84" s="31" t="str">
        <f>IF(tabSuivi[[#This Row],[Chantier]]="","",(C83+1))</f>
        <v/>
      </c>
      <c r="D84" s="32"/>
      <c r="E84" s="33"/>
      <c r="F84" s="32"/>
      <c r="G84" s="34"/>
      <c r="H84" s="34"/>
      <c r="I84" s="32"/>
      <c r="J84" s="32"/>
      <c r="K84" s="32"/>
      <c r="L84" s="31"/>
      <c r="O84" s="2">
        <f>IF(tabSuivi[[#This Row],[N°Facture]]="",0,COUNTBLANK(tabSuivi[[#This Row],[Chantier]:[Donneur ]]))</f>
        <v>0</v>
      </c>
      <c r="X84" t="str">
        <f>IF(tabSuivi[[#This Row],[N°Facture]]="","",1)</f>
        <v/>
      </c>
      <c r="Y84" t="str">
        <f>IF(tabSuivi[[#This Row],[Payé]]="","",1)</f>
        <v/>
      </c>
      <c r="Z84">
        <f>tabSuivi[[#This Row],[Montant HT]]</f>
        <v>0</v>
      </c>
    </row>
    <row r="85" spans="2:26" x14ac:dyDescent="0.25">
      <c r="B85" t="str">
        <f>IF(tabSuivi[[#This Row],[N°Facture]]="","",B84+1)</f>
        <v/>
      </c>
      <c r="C85" s="31" t="str">
        <f>IF(tabSuivi[[#This Row],[Chantier]]="","",(C84+1))</f>
        <v/>
      </c>
      <c r="D85" s="32"/>
      <c r="E85" s="33"/>
      <c r="F85" s="32"/>
      <c r="G85" s="34"/>
      <c r="H85" s="34"/>
      <c r="I85" s="32"/>
      <c r="J85" s="32"/>
      <c r="K85" s="32"/>
      <c r="L85" s="31"/>
      <c r="O85" s="2">
        <f>IF(tabSuivi[[#This Row],[N°Facture]]="",0,COUNTBLANK(tabSuivi[[#This Row],[Chantier]:[Donneur ]]))</f>
        <v>0</v>
      </c>
      <c r="X85" t="str">
        <f>IF(tabSuivi[[#This Row],[N°Facture]]="","",1)</f>
        <v/>
      </c>
      <c r="Y85" t="str">
        <f>IF(tabSuivi[[#This Row],[Payé]]="","",1)</f>
        <v/>
      </c>
      <c r="Z85">
        <f>tabSuivi[[#This Row],[Montant HT]]</f>
        <v>0</v>
      </c>
    </row>
    <row r="86" spans="2:26" x14ac:dyDescent="0.25">
      <c r="B86" t="str">
        <f>IF(tabSuivi[[#This Row],[N°Facture]]="","",B85+1)</f>
        <v/>
      </c>
      <c r="C86" s="31" t="str">
        <f>IF(tabSuivi[[#This Row],[Chantier]]="","",(C85+1))</f>
        <v/>
      </c>
      <c r="D86" s="32"/>
      <c r="E86" s="33"/>
      <c r="F86" s="32"/>
      <c r="G86" s="34"/>
      <c r="H86" s="34"/>
      <c r="I86" s="32"/>
      <c r="J86" s="32"/>
      <c r="K86" s="32"/>
      <c r="L86" s="31"/>
      <c r="O86" s="2">
        <f>IF(tabSuivi[[#This Row],[N°Facture]]="",0,COUNTBLANK(tabSuivi[[#This Row],[Chantier]:[Donneur ]]))</f>
        <v>0</v>
      </c>
      <c r="X86" t="str">
        <f>IF(tabSuivi[[#This Row],[N°Facture]]="","",1)</f>
        <v/>
      </c>
      <c r="Y86" t="str">
        <f>IF(tabSuivi[[#This Row],[Payé]]="","",1)</f>
        <v/>
      </c>
      <c r="Z86">
        <f>tabSuivi[[#This Row],[Montant HT]]</f>
        <v>0</v>
      </c>
    </row>
    <row r="87" spans="2:26" x14ac:dyDescent="0.25">
      <c r="B87" t="str">
        <f>IF(tabSuivi[[#This Row],[N°Facture]]="","",B86+1)</f>
        <v/>
      </c>
      <c r="C87" s="31" t="str">
        <f>IF(tabSuivi[[#This Row],[Chantier]]="","",(C86+1))</f>
        <v/>
      </c>
      <c r="D87" s="32"/>
      <c r="E87" s="33"/>
      <c r="F87" s="32"/>
      <c r="G87" s="34"/>
      <c r="H87" s="34"/>
      <c r="I87" s="32"/>
      <c r="J87" s="32"/>
      <c r="K87" s="32"/>
      <c r="L87" s="31"/>
      <c r="O87" s="2">
        <f>IF(tabSuivi[[#This Row],[N°Facture]]="",0,COUNTBLANK(tabSuivi[[#This Row],[Chantier]:[Donneur ]]))</f>
        <v>0</v>
      </c>
      <c r="X87" t="str">
        <f>IF(tabSuivi[[#This Row],[N°Facture]]="","",1)</f>
        <v/>
      </c>
      <c r="Y87" t="str">
        <f>IF(tabSuivi[[#This Row],[Payé]]="","",1)</f>
        <v/>
      </c>
      <c r="Z87">
        <f>tabSuivi[[#This Row],[Montant HT]]</f>
        <v>0</v>
      </c>
    </row>
    <row r="88" spans="2:26" x14ac:dyDescent="0.25">
      <c r="B88" t="str">
        <f>IF(tabSuivi[[#This Row],[N°Facture]]="","",B87+1)</f>
        <v/>
      </c>
      <c r="C88" s="31" t="str">
        <f>IF(tabSuivi[[#This Row],[Chantier]]="","",(C87+1))</f>
        <v/>
      </c>
      <c r="D88" s="32"/>
      <c r="E88" s="33"/>
      <c r="F88" s="32"/>
      <c r="G88" s="34"/>
      <c r="H88" s="34"/>
      <c r="I88" s="32"/>
      <c r="J88" s="32"/>
      <c r="K88" s="32"/>
      <c r="L88" s="31"/>
      <c r="O88" s="2">
        <f>IF(tabSuivi[[#This Row],[N°Facture]]="",0,COUNTBLANK(tabSuivi[[#This Row],[Chantier]:[Donneur ]]))</f>
        <v>0</v>
      </c>
      <c r="X88" t="str">
        <f>IF(tabSuivi[[#This Row],[N°Facture]]="","",1)</f>
        <v/>
      </c>
      <c r="Y88" t="str">
        <f>IF(tabSuivi[[#This Row],[Payé]]="","",1)</f>
        <v/>
      </c>
      <c r="Z88">
        <f>tabSuivi[[#This Row],[Montant HT]]</f>
        <v>0</v>
      </c>
    </row>
    <row r="89" spans="2:26" x14ac:dyDescent="0.25">
      <c r="B89" t="str">
        <f>IF(tabSuivi[[#This Row],[N°Facture]]="","",B88+1)</f>
        <v/>
      </c>
      <c r="C89" s="31" t="str">
        <f>IF(tabSuivi[[#This Row],[Chantier]]="","",(C88+1))</f>
        <v/>
      </c>
      <c r="D89" s="32"/>
      <c r="E89" s="33"/>
      <c r="F89" s="32"/>
      <c r="G89" s="34"/>
      <c r="H89" s="34"/>
      <c r="I89" s="32"/>
      <c r="J89" s="32"/>
      <c r="K89" s="32"/>
      <c r="L89" s="31"/>
      <c r="O89" s="2">
        <f>IF(tabSuivi[[#This Row],[N°Facture]]="",0,COUNTBLANK(tabSuivi[[#This Row],[Chantier]:[Donneur ]]))</f>
        <v>0</v>
      </c>
      <c r="X89" t="str">
        <f>IF(tabSuivi[[#This Row],[N°Facture]]="","",1)</f>
        <v/>
      </c>
      <c r="Y89" t="str">
        <f>IF(tabSuivi[[#This Row],[Payé]]="","",1)</f>
        <v/>
      </c>
      <c r="Z89">
        <f>tabSuivi[[#This Row],[Montant HT]]</f>
        <v>0</v>
      </c>
    </row>
    <row r="90" spans="2:26" x14ac:dyDescent="0.25">
      <c r="B90" t="str">
        <f>IF(tabSuivi[[#This Row],[N°Facture]]="","",B89+1)</f>
        <v/>
      </c>
      <c r="C90" s="31" t="str">
        <f>IF(tabSuivi[[#This Row],[Chantier]]="","",(C89+1))</f>
        <v/>
      </c>
      <c r="D90" s="32"/>
      <c r="E90" s="33"/>
      <c r="F90" s="32"/>
      <c r="G90" s="34"/>
      <c r="H90" s="34"/>
      <c r="I90" s="32"/>
      <c r="J90" s="36"/>
      <c r="K90" s="32"/>
      <c r="L90" s="31"/>
      <c r="O90" s="2">
        <f>IF(tabSuivi[[#This Row],[N°Facture]]="",0,COUNTBLANK(tabSuivi[[#This Row],[Chantier]:[Donneur ]]))</f>
        <v>0</v>
      </c>
      <c r="X90" t="str">
        <f>IF(tabSuivi[[#This Row],[N°Facture]]="","",1)</f>
        <v/>
      </c>
      <c r="Y90" t="str">
        <f>IF(tabSuivi[[#This Row],[Payé]]="","",1)</f>
        <v/>
      </c>
      <c r="Z90">
        <f>tabSuivi[[#This Row],[Montant HT]]</f>
        <v>0</v>
      </c>
    </row>
    <row r="91" spans="2:26" x14ac:dyDescent="0.25">
      <c r="B91" t="str">
        <f>IF(tabSuivi[[#This Row],[N°Facture]]="","",B90+1)</f>
        <v/>
      </c>
      <c r="C91" s="31" t="str">
        <f>IF(tabSuivi[[#This Row],[Chantier]]="","",(C90+1))</f>
        <v/>
      </c>
      <c r="D91" s="32"/>
      <c r="E91" s="33"/>
      <c r="F91" s="32"/>
      <c r="G91" s="34"/>
      <c r="H91" s="34"/>
      <c r="I91" s="32"/>
      <c r="J91" s="32"/>
      <c r="K91" s="32"/>
      <c r="L91" s="31"/>
      <c r="O91" s="2">
        <f>IF(tabSuivi[[#This Row],[N°Facture]]="",0,COUNTBLANK(tabSuivi[[#This Row],[Chantier]:[Donneur ]]))</f>
        <v>0</v>
      </c>
      <c r="X91" t="str">
        <f>IF(tabSuivi[[#This Row],[N°Facture]]="","",1)</f>
        <v/>
      </c>
      <c r="Y91" t="str">
        <f>IF(tabSuivi[[#This Row],[Payé]]="","",1)</f>
        <v/>
      </c>
      <c r="Z91">
        <f>tabSuivi[[#This Row],[Montant HT]]</f>
        <v>0</v>
      </c>
    </row>
    <row r="92" spans="2:26" x14ac:dyDescent="0.25">
      <c r="B92" t="str">
        <f>IF(tabSuivi[[#This Row],[N°Facture]]="","",B91+1)</f>
        <v/>
      </c>
      <c r="C92" s="31" t="str">
        <f>IF(tabSuivi[[#This Row],[Chantier]]="","",(C91+1))</f>
        <v/>
      </c>
      <c r="D92" s="32"/>
      <c r="E92" s="33"/>
      <c r="F92" s="32"/>
      <c r="G92" s="34"/>
      <c r="H92" s="34"/>
      <c r="I92" s="32"/>
      <c r="J92" s="32"/>
      <c r="K92" s="32"/>
      <c r="L92" s="31"/>
      <c r="O92" s="2">
        <f>IF(tabSuivi[[#This Row],[N°Facture]]="",0,COUNTBLANK(tabSuivi[[#This Row],[Chantier]:[Donneur ]]))</f>
        <v>0</v>
      </c>
      <c r="X92" t="str">
        <f>IF(tabSuivi[[#This Row],[N°Facture]]="","",1)</f>
        <v/>
      </c>
      <c r="Y92" t="str">
        <f>IF(tabSuivi[[#This Row],[Payé]]="","",1)</f>
        <v/>
      </c>
      <c r="Z92">
        <f>tabSuivi[[#This Row],[Montant HT]]</f>
        <v>0</v>
      </c>
    </row>
    <row r="93" spans="2:26" x14ac:dyDescent="0.25">
      <c r="B93" t="str">
        <f>IF(tabSuivi[[#This Row],[N°Facture]]="","",B92+1)</f>
        <v/>
      </c>
      <c r="C93" s="31" t="str">
        <f>IF(tabSuivi[[#This Row],[Chantier]]="","",(C92+1))</f>
        <v/>
      </c>
      <c r="D93" s="32"/>
      <c r="E93" s="33"/>
      <c r="F93" s="32"/>
      <c r="G93" s="34"/>
      <c r="H93" s="34"/>
      <c r="I93" s="32"/>
      <c r="J93" s="32"/>
      <c r="K93" s="32"/>
      <c r="L93" s="31"/>
      <c r="O93" s="2">
        <f>IF(tabSuivi[[#This Row],[N°Facture]]="",0,COUNTBLANK(tabSuivi[[#This Row],[Chantier]:[Donneur ]]))</f>
        <v>0</v>
      </c>
      <c r="X93" t="str">
        <f>IF(tabSuivi[[#This Row],[N°Facture]]="","",1)</f>
        <v/>
      </c>
      <c r="Y93" t="str">
        <f>IF(tabSuivi[[#This Row],[Payé]]="","",1)</f>
        <v/>
      </c>
      <c r="Z93">
        <f>tabSuivi[[#This Row],[Montant HT]]</f>
        <v>0</v>
      </c>
    </row>
    <row r="94" spans="2:26" x14ac:dyDescent="0.25">
      <c r="B94" t="str">
        <f>IF(tabSuivi[[#This Row],[N°Facture]]="","",B93+1)</f>
        <v/>
      </c>
      <c r="C94" s="31" t="str">
        <f>IF(tabSuivi[[#This Row],[Chantier]]="","",(C93+1))</f>
        <v/>
      </c>
      <c r="D94" s="32"/>
      <c r="E94" s="33"/>
      <c r="F94" s="32"/>
      <c r="G94" s="34"/>
      <c r="H94" s="34"/>
      <c r="I94" s="32"/>
      <c r="J94" s="32"/>
      <c r="K94" s="32"/>
      <c r="L94" s="31"/>
      <c r="O94" s="2">
        <f>IF(tabSuivi[[#This Row],[N°Facture]]="",0,COUNTBLANK(tabSuivi[[#This Row],[Chantier]:[Donneur ]]))</f>
        <v>0</v>
      </c>
      <c r="X94" t="str">
        <f>IF(tabSuivi[[#This Row],[N°Facture]]="","",1)</f>
        <v/>
      </c>
      <c r="Y94" t="str">
        <f>IF(tabSuivi[[#This Row],[Payé]]="","",1)</f>
        <v/>
      </c>
      <c r="Z94">
        <f>tabSuivi[[#This Row],[Montant HT]]</f>
        <v>0</v>
      </c>
    </row>
    <row r="95" spans="2:26" x14ac:dyDescent="0.25">
      <c r="B95" t="str">
        <f>IF(tabSuivi[[#This Row],[N°Facture]]="","",B94+1)</f>
        <v/>
      </c>
      <c r="C95" s="31" t="str">
        <f>IF(tabSuivi[[#This Row],[Chantier]]="","",(C94+1))</f>
        <v/>
      </c>
      <c r="D95" s="32"/>
      <c r="E95" s="33"/>
      <c r="F95" s="32"/>
      <c r="G95" s="34"/>
      <c r="H95" s="34"/>
      <c r="I95" s="32"/>
      <c r="J95" s="32"/>
      <c r="K95" s="32"/>
      <c r="L95" s="31"/>
      <c r="O95" s="2">
        <f>IF(tabSuivi[[#This Row],[N°Facture]]="",0,COUNTBLANK(tabSuivi[[#This Row],[Chantier]:[Donneur ]]))</f>
        <v>0</v>
      </c>
      <c r="X95" t="str">
        <f>IF(tabSuivi[[#This Row],[N°Facture]]="","",1)</f>
        <v/>
      </c>
      <c r="Y95" t="str">
        <f>IF(tabSuivi[[#This Row],[Payé]]="","",1)</f>
        <v/>
      </c>
      <c r="Z95">
        <f>tabSuivi[[#This Row],[Montant HT]]</f>
        <v>0</v>
      </c>
    </row>
    <row r="96" spans="2:26" x14ac:dyDescent="0.25">
      <c r="B96" t="str">
        <f>IF(tabSuivi[[#This Row],[N°Facture]]="","",B95+1)</f>
        <v/>
      </c>
      <c r="C96" s="31" t="str">
        <f>IF(tabSuivi[[#This Row],[Chantier]]="","",(C95+1))</f>
        <v/>
      </c>
      <c r="D96" s="32"/>
      <c r="E96" s="33"/>
      <c r="F96" s="32"/>
      <c r="G96" s="34"/>
      <c r="H96" s="34"/>
      <c r="I96" s="32"/>
      <c r="J96" s="32"/>
      <c r="K96" s="32"/>
      <c r="L96" s="31"/>
      <c r="O96" s="2">
        <f>IF(tabSuivi[[#This Row],[N°Facture]]="",0,COUNTBLANK(tabSuivi[[#This Row],[Chantier]:[Donneur ]]))</f>
        <v>0</v>
      </c>
      <c r="X96" t="str">
        <f>IF(tabSuivi[[#This Row],[N°Facture]]="","",1)</f>
        <v/>
      </c>
      <c r="Y96" t="str">
        <f>IF(tabSuivi[[#This Row],[Payé]]="","",1)</f>
        <v/>
      </c>
      <c r="Z96">
        <f>tabSuivi[[#This Row],[Montant HT]]</f>
        <v>0</v>
      </c>
    </row>
    <row r="97" spans="2:26" x14ac:dyDescent="0.25">
      <c r="B97" t="str">
        <f>IF(tabSuivi[[#This Row],[N°Facture]]="","",B96+1)</f>
        <v/>
      </c>
      <c r="C97" s="31" t="str">
        <f>IF(tabSuivi[[#This Row],[Chantier]]="","",(C96+1))</f>
        <v/>
      </c>
      <c r="D97" s="32"/>
      <c r="E97" s="33"/>
      <c r="F97" s="32"/>
      <c r="G97" s="34"/>
      <c r="H97" s="34"/>
      <c r="I97" s="32"/>
      <c r="J97" s="32"/>
      <c r="K97" s="32"/>
      <c r="L97" s="31"/>
      <c r="O97" s="2">
        <f>IF(tabSuivi[[#This Row],[N°Facture]]="",0,COUNTBLANK(tabSuivi[[#This Row],[Chantier]:[Donneur ]]))</f>
        <v>0</v>
      </c>
      <c r="X97" t="str">
        <f>IF(tabSuivi[[#This Row],[N°Facture]]="","",1)</f>
        <v/>
      </c>
      <c r="Y97" t="str">
        <f>IF(tabSuivi[[#This Row],[Payé]]="","",1)</f>
        <v/>
      </c>
      <c r="Z97">
        <f>tabSuivi[[#This Row],[Montant HT]]</f>
        <v>0</v>
      </c>
    </row>
    <row r="98" spans="2:26" x14ac:dyDescent="0.25">
      <c r="B98" t="str">
        <f>IF(tabSuivi[[#This Row],[N°Facture]]="","",B97+1)</f>
        <v/>
      </c>
      <c r="C98" s="31" t="str">
        <f>IF(tabSuivi[[#This Row],[Chantier]]="","",(C97+1))</f>
        <v/>
      </c>
      <c r="D98" s="32"/>
      <c r="E98" s="33"/>
      <c r="F98" s="32"/>
      <c r="G98" s="34"/>
      <c r="H98" s="34"/>
      <c r="I98" s="32"/>
      <c r="J98" s="32"/>
      <c r="K98" s="32"/>
      <c r="L98" s="31"/>
      <c r="O98" s="2">
        <f>IF(tabSuivi[[#This Row],[N°Facture]]="",0,COUNTBLANK(tabSuivi[[#This Row],[Chantier]:[Donneur ]]))</f>
        <v>0</v>
      </c>
      <c r="X98" t="str">
        <f>IF(tabSuivi[[#This Row],[N°Facture]]="","",1)</f>
        <v/>
      </c>
      <c r="Y98" t="str">
        <f>IF(tabSuivi[[#This Row],[Payé]]="","",1)</f>
        <v/>
      </c>
      <c r="Z98">
        <f>tabSuivi[[#This Row],[Montant HT]]</f>
        <v>0</v>
      </c>
    </row>
    <row r="99" spans="2:26" x14ac:dyDescent="0.25">
      <c r="B99" t="str">
        <f>IF(tabSuivi[[#This Row],[N°Facture]]="","",B98+1)</f>
        <v/>
      </c>
      <c r="C99" s="31" t="str">
        <f>IF(tabSuivi[[#This Row],[Chantier]]="","",(C98+1))</f>
        <v/>
      </c>
      <c r="D99" s="32"/>
      <c r="E99" s="33"/>
      <c r="F99" s="32"/>
      <c r="G99" s="34"/>
      <c r="H99" s="34"/>
      <c r="I99" s="32"/>
      <c r="J99" s="32"/>
      <c r="K99" s="32"/>
      <c r="L99" s="31"/>
      <c r="O99" s="2">
        <f>IF(tabSuivi[[#This Row],[N°Facture]]="",0,COUNTBLANK(tabSuivi[[#This Row],[Chantier]:[Donneur ]]))</f>
        <v>0</v>
      </c>
      <c r="X99" t="str">
        <f>IF(tabSuivi[[#This Row],[N°Facture]]="","",1)</f>
        <v/>
      </c>
      <c r="Y99" t="str">
        <f>IF(tabSuivi[[#This Row],[Payé]]="","",1)</f>
        <v/>
      </c>
      <c r="Z99">
        <f>tabSuivi[[#This Row],[Montant HT]]</f>
        <v>0</v>
      </c>
    </row>
    <row r="100" spans="2:26" x14ac:dyDescent="0.25">
      <c r="B100" t="str">
        <f>IF(tabSuivi[[#This Row],[N°Facture]]="","",B99+1)</f>
        <v/>
      </c>
      <c r="C100" s="31" t="str">
        <f>IF(tabSuivi[[#This Row],[Chantier]]="","",(C99+1))</f>
        <v/>
      </c>
      <c r="D100" s="32"/>
      <c r="E100" s="33"/>
      <c r="F100" s="32"/>
      <c r="G100" s="34"/>
      <c r="H100" s="34"/>
      <c r="I100" s="32"/>
      <c r="J100" s="32"/>
      <c r="K100" s="32"/>
      <c r="L100" s="31"/>
      <c r="O100" s="2">
        <f>IF(tabSuivi[[#This Row],[N°Facture]]="",0,COUNTBLANK(tabSuivi[[#This Row],[Chantier]:[Donneur ]]))</f>
        <v>0</v>
      </c>
      <c r="X100" t="str">
        <f>IF(tabSuivi[[#This Row],[N°Facture]]="","",1)</f>
        <v/>
      </c>
      <c r="Y100" t="str">
        <f>IF(tabSuivi[[#This Row],[Payé]]="","",1)</f>
        <v/>
      </c>
      <c r="Z100">
        <f>tabSuivi[[#This Row],[Montant HT]]</f>
        <v>0</v>
      </c>
    </row>
    <row r="101" spans="2:26" x14ac:dyDescent="0.25">
      <c r="C101" s="31" t="str">
        <f>IF(tabSuivi[[#This Row],[Chantier]]="","",(C100+1))</f>
        <v/>
      </c>
      <c r="D101" s="32"/>
      <c r="E101" s="33"/>
      <c r="F101" s="32"/>
      <c r="G101" s="34"/>
      <c r="H101" s="34"/>
      <c r="I101" s="32"/>
      <c r="J101" s="32"/>
      <c r="K101" s="32"/>
      <c r="L101" s="31"/>
      <c r="O101" s="2">
        <f>IF(tabSuivi[[#This Row],[N°Facture]]="",0,COUNTBLANK(tabSuivi[[#This Row],[Chantier]:[Donneur ]]))</f>
        <v>0</v>
      </c>
      <c r="X101" t="str">
        <f>IF(tabSuivi[[#This Row],[N°Facture]]="","",1)</f>
        <v/>
      </c>
      <c r="Y101" t="str">
        <f>IF(tabSuivi[[#This Row],[Payé]]="","",1)</f>
        <v/>
      </c>
      <c r="Z101">
        <f>tabSuivi[[#This Row],[Montant HT]]</f>
        <v>0</v>
      </c>
    </row>
    <row r="102" spans="2:26" x14ac:dyDescent="0.25">
      <c r="C102" s="31" t="str">
        <f>IF(tabSuivi[[#This Row],[Chantier]]="","",(C101+1))</f>
        <v/>
      </c>
      <c r="D102" s="32"/>
      <c r="E102" s="33"/>
      <c r="F102" s="32"/>
      <c r="G102" s="34"/>
      <c r="H102" s="34"/>
      <c r="I102" s="32"/>
      <c r="J102" s="32"/>
      <c r="K102" s="32"/>
      <c r="L102" s="31"/>
      <c r="O102" s="2">
        <f>IF(tabSuivi[[#This Row],[N°Facture]]="",0,COUNTBLANK(tabSuivi[[#This Row],[Chantier]:[Donneur ]]))</f>
        <v>0</v>
      </c>
      <c r="X102" t="str">
        <f>IF(tabSuivi[[#This Row],[N°Facture]]="","",1)</f>
        <v/>
      </c>
      <c r="Y102" t="str">
        <f>IF(tabSuivi[[#This Row],[Payé]]="","",1)</f>
        <v/>
      </c>
      <c r="Z102">
        <f>tabSuivi[[#This Row],[Montant HT]]</f>
        <v>0</v>
      </c>
    </row>
    <row r="103" spans="2:26" x14ac:dyDescent="0.25">
      <c r="C103" s="31" t="str">
        <f>IF(tabSuivi[[#This Row],[Chantier]]="","",(C102+1))</f>
        <v/>
      </c>
      <c r="D103" s="32"/>
      <c r="E103" s="33"/>
      <c r="F103" s="32"/>
      <c r="G103" s="34"/>
      <c r="H103" s="34"/>
      <c r="I103" s="32"/>
      <c r="J103" s="32"/>
      <c r="K103" s="32"/>
      <c r="L103" s="31"/>
      <c r="O103" s="2">
        <f>IF(tabSuivi[[#This Row],[N°Facture]]="",0,COUNTBLANK(tabSuivi[[#This Row],[Chantier]:[Donneur ]]))</f>
        <v>0</v>
      </c>
      <c r="X103" t="str">
        <f>IF(tabSuivi[[#This Row],[N°Facture]]="","",1)</f>
        <v/>
      </c>
      <c r="Y103" t="str">
        <f>IF(tabSuivi[[#This Row],[Payé]]="","",1)</f>
        <v/>
      </c>
      <c r="Z103">
        <f>tabSuivi[[#This Row],[Montant HT]]</f>
        <v>0</v>
      </c>
    </row>
    <row r="104" spans="2:26" x14ac:dyDescent="0.25">
      <c r="C104" s="31" t="str">
        <f>IF(tabSuivi[[#This Row],[Chantier]]="","",(C103+1))</f>
        <v/>
      </c>
      <c r="D104" s="32"/>
      <c r="E104" s="33"/>
      <c r="F104" s="32"/>
      <c r="G104" s="34"/>
      <c r="H104" s="34"/>
      <c r="I104" s="32"/>
      <c r="J104" s="32"/>
      <c r="K104" s="32"/>
      <c r="L104" s="31"/>
      <c r="O104" s="2">
        <f>IF(tabSuivi[[#This Row],[N°Facture]]="",0,COUNTBLANK(tabSuivi[[#This Row],[Chantier]:[Donneur ]]))</f>
        <v>0</v>
      </c>
      <c r="X104" t="str">
        <f>IF(tabSuivi[[#This Row],[N°Facture]]="","",1)</f>
        <v/>
      </c>
      <c r="Y104" t="str">
        <f>IF(tabSuivi[[#This Row],[Payé]]="","",1)</f>
        <v/>
      </c>
      <c r="Z104">
        <f>tabSuivi[[#This Row],[Montant HT]]</f>
        <v>0</v>
      </c>
    </row>
    <row r="105" spans="2:26" x14ac:dyDescent="0.25">
      <c r="C105" s="31" t="str">
        <f>IF(tabSuivi[[#This Row],[Chantier]]="","",(C104+1))</f>
        <v/>
      </c>
      <c r="D105" s="32"/>
      <c r="E105" s="33"/>
      <c r="F105" s="32"/>
      <c r="G105" s="34"/>
      <c r="H105" s="34"/>
      <c r="I105" s="32"/>
      <c r="J105" s="32"/>
      <c r="K105" s="32"/>
      <c r="L105" s="31"/>
      <c r="O105" s="2">
        <f>IF(tabSuivi[[#This Row],[N°Facture]]="",0,COUNTBLANK(tabSuivi[[#This Row],[Chantier]:[Donneur ]]))</f>
        <v>0</v>
      </c>
      <c r="X105" t="str">
        <f>IF(tabSuivi[[#This Row],[N°Facture]]="","",1)</f>
        <v/>
      </c>
      <c r="Y105" t="str">
        <f>IF(tabSuivi[[#This Row],[Payé]]="","",1)</f>
        <v/>
      </c>
      <c r="Z105" t="str">
        <f>IF(Y105="","",tabSuivi[[#This Row],[Montant HT]])</f>
        <v/>
      </c>
    </row>
    <row r="106" spans="2:26" x14ac:dyDescent="0.25">
      <c r="C106" s="31" t="str">
        <f>IF(tabSuivi[[#This Row],[Chantier]]="","",(C105+1))</f>
        <v/>
      </c>
      <c r="D106" s="32"/>
      <c r="E106" s="33"/>
      <c r="F106" s="32"/>
      <c r="G106" s="34"/>
      <c r="H106" s="34"/>
      <c r="I106" s="32"/>
      <c r="J106" s="32"/>
      <c r="K106" s="32"/>
      <c r="L106" s="31"/>
      <c r="O106" s="2">
        <f>IF(tabSuivi[[#This Row],[N°Facture]]="",0,COUNTBLANK(tabSuivi[[#This Row],[Chantier]:[Donneur ]]))</f>
        <v>0</v>
      </c>
      <c r="X106" t="str">
        <f>IF(tabSuivi[[#This Row],[N°Facture]]="","",1)</f>
        <v/>
      </c>
      <c r="Y106" t="str">
        <f>IF(tabSuivi[[#This Row],[Payé]]="","",1)</f>
        <v/>
      </c>
      <c r="Z106" t="str">
        <f>IF(Y106="","",tabSuivi[[#This Row],[Montant HT]])</f>
        <v/>
      </c>
    </row>
    <row r="107" spans="2:26" x14ac:dyDescent="0.25">
      <c r="C107" s="31" t="str">
        <f>IF(tabSuivi[[#This Row],[Chantier]]="","",(C106+1))</f>
        <v/>
      </c>
      <c r="D107" s="32"/>
      <c r="E107" s="33"/>
      <c r="F107" s="32"/>
      <c r="G107" s="34"/>
      <c r="H107" s="34"/>
      <c r="I107" s="32"/>
      <c r="J107" s="32"/>
      <c r="K107" s="32"/>
      <c r="L107" s="31"/>
      <c r="O107" s="2">
        <f>IF(tabSuivi[[#This Row],[N°Facture]]="",0,COUNTBLANK(tabSuivi[[#This Row],[Chantier]:[Donneur ]]))</f>
        <v>0</v>
      </c>
      <c r="X107" t="str">
        <f>IF(tabSuivi[[#This Row],[N°Facture]]="","",1)</f>
        <v/>
      </c>
      <c r="Y107" t="str">
        <f>IF(tabSuivi[[#This Row],[Payé]]="","",1)</f>
        <v/>
      </c>
      <c r="Z107" t="str">
        <f>IF(Y107="","",tabSuivi[[#This Row],[Montant HT]])</f>
        <v/>
      </c>
    </row>
    <row r="108" spans="2:26" x14ac:dyDescent="0.25">
      <c r="C108" s="31" t="str">
        <f>IF(tabSuivi[[#This Row],[Chantier]]="","",(C107+1))</f>
        <v/>
      </c>
      <c r="D108" s="32"/>
      <c r="E108" s="33"/>
      <c r="F108" s="32"/>
      <c r="G108" s="34"/>
      <c r="H108" s="34"/>
      <c r="I108" s="32"/>
      <c r="J108" s="32"/>
      <c r="K108" s="32"/>
      <c r="L108" s="31"/>
      <c r="O108" s="2">
        <f>IF(tabSuivi[[#This Row],[N°Facture]]="",0,COUNTBLANK(tabSuivi[[#This Row],[Chantier]:[Donneur ]]))</f>
        <v>0</v>
      </c>
      <c r="X108" t="str">
        <f>IF(tabSuivi[[#This Row],[N°Facture]]="","",1)</f>
        <v/>
      </c>
      <c r="Y108" t="str">
        <f>IF(tabSuivi[[#This Row],[Payé]]="","",1)</f>
        <v/>
      </c>
      <c r="Z108" t="str">
        <f>IF(Y108="","",tabSuivi[[#This Row],[Montant HT]])</f>
        <v/>
      </c>
    </row>
    <row r="109" spans="2:26" x14ac:dyDescent="0.25">
      <c r="C109" s="31" t="str">
        <f>IF(tabSuivi[[#This Row],[Chantier]]="","",(C108+1))</f>
        <v/>
      </c>
      <c r="D109" s="32"/>
      <c r="E109" s="33"/>
      <c r="F109" s="32"/>
      <c r="G109" s="34"/>
      <c r="H109" s="34"/>
      <c r="I109" s="32"/>
      <c r="J109" s="32"/>
      <c r="K109" s="32"/>
      <c r="L109" s="31"/>
      <c r="O109" s="2">
        <f>IF(tabSuivi[[#This Row],[N°Facture]]="",0,COUNTBLANK(tabSuivi[[#This Row],[Chantier]:[Donneur ]]))</f>
        <v>0</v>
      </c>
      <c r="X109" t="str">
        <f>IF(tabSuivi[[#This Row],[N°Facture]]="","",1)</f>
        <v/>
      </c>
      <c r="Y109" t="str">
        <f>IF(tabSuivi[[#This Row],[Payé]]="","",1)</f>
        <v/>
      </c>
      <c r="Z109" t="str">
        <f>IF(Y109="","",tabSuivi[[#This Row],[Montant HT]])</f>
        <v/>
      </c>
    </row>
    <row r="110" spans="2:26" x14ac:dyDescent="0.25">
      <c r="C110" s="31" t="str">
        <f>IF(tabSuivi[[#This Row],[Chantier]]="","",(C109+1))</f>
        <v/>
      </c>
      <c r="D110" s="32"/>
      <c r="E110" s="33"/>
      <c r="F110" s="32"/>
      <c r="G110" s="34"/>
      <c r="H110" s="34"/>
      <c r="I110" s="32"/>
      <c r="J110" s="32"/>
      <c r="K110" s="32"/>
      <c r="L110" s="31"/>
      <c r="O110" s="2">
        <f>IF(tabSuivi[[#This Row],[N°Facture]]="",0,COUNTBLANK(tabSuivi[[#This Row],[Chantier]:[Donneur ]]))</f>
        <v>0</v>
      </c>
      <c r="X110" t="str">
        <f>IF(tabSuivi[[#This Row],[N°Facture]]="","",1)</f>
        <v/>
      </c>
      <c r="Y110" t="str">
        <f>IF(tabSuivi[[#This Row],[Payé]]="","",1)</f>
        <v/>
      </c>
      <c r="Z110" t="str">
        <f>IF(Y110="","",tabSuivi[[#This Row],[Montant HT]])</f>
        <v/>
      </c>
    </row>
    <row r="111" spans="2:26" x14ac:dyDescent="0.25">
      <c r="C111" s="31" t="str">
        <f>IF(tabSuivi[[#This Row],[Chantier]]="","",(C110+1))</f>
        <v/>
      </c>
      <c r="D111" s="32"/>
      <c r="E111" s="33"/>
      <c r="F111" s="32"/>
      <c r="G111" s="34"/>
      <c r="H111" s="34"/>
      <c r="I111" s="32"/>
      <c r="J111" s="32"/>
      <c r="K111" s="32"/>
      <c r="L111" s="31"/>
      <c r="O111" s="2">
        <f>IF(tabSuivi[[#This Row],[N°Facture]]="",0,COUNTBLANK(tabSuivi[[#This Row],[Chantier]:[Donneur ]]))</f>
        <v>0</v>
      </c>
      <c r="X111" t="str">
        <f>IF(tabSuivi[[#This Row],[N°Facture]]="","",1)</f>
        <v/>
      </c>
      <c r="Y111" t="str">
        <f>IF(tabSuivi[[#This Row],[Payé]]="","",1)</f>
        <v/>
      </c>
      <c r="Z111" t="str">
        <f>IF(Y111="","",tabSuivi[[#This Row],[Montant HT]])</f>
        <v/>
      </c>
    </row>
    <row r="112" spans="2:26" x14ac:dyDescent="0.25">
      <c r="C112" s="31" t="str">
        <f>IF(tabSuivi[[#This Row],[Chantier]]="","",(C111+1))</f>
        <v/>
      </c>
      <c r="D112" s="32"/>
      <c r="E112" s="33"/>
      <c r="F112" s="32"/>
      <c r="G112" s="34"/>
      <c r="H112" s="34"/>
      <c r="I112" s="32"/>
      <c r="J112" s="32"/>
      <c r="K112" s="32"/>
      <c r="L112" s="31"/>
      <c r="O112" s="2">
        <f>IF(tabSuivi[[#This Row],[N°Facture]]="",0,COUNTBLANK(tabSuivi[[#This Row],[Chantier]:[Donneur ]]))</f>
        <v>0</v>
      </c>
      <c r="X112" t="str">
        <f>IF(tabSuivi[[#This Row],[N°Facture]]="","",1)</f>
        <v/>
      </c>
      <c r="Y112" t="str">
        <f>IF(tabSuivi[[#This Row],[Payé]]="","",1)</f>
        <v/>
      </c>
      <c r="Z112" t="str">
        <f>IF(Y112="","",tabSuivi[[#This Row],[Montant HT]])</f>
        <v/>
      </c>
    </row>
    <row r="113" spans="3:26" x14ac:dyDescent="0.25">
      <c r="C113" s="31" t="str">
        <f>IF(tabSuivi[[#This Row],[Chantier]]="","",(C112+1))</f>
        <v/>
      </c>
      <c r="D113" s="32"/>
      <c r="E113" s="33"/>
      <c r="F113" s="32"/>
      <c r="G113" s="34"/>
      <c r="H113" s="34"/>
      <c r="I113" s="32"/>
      <c r="J113" s="32"/>
      <c r="K113" s="32"/>
      <c r="L113" s="31"/>
      <c r="O113" s="2">
        <f>IF(tabSuivi[[#This Row],[N°Facture]]="",0,COUNTBLANK(tabSuivi[[#This Row],[Chantier]:[Donneur ]]))</f>
        <v>0</v>
      </c>
      <c r="X113" t="str">
        <f>IF(tabSuivi[[#This Row],[N°Facture]]="","",1)</f>
        <v/>
      </c>
      <c r="Y113" t="str">
        <f>IF(tabSuivi[[#This Row],[Payé]]="","",1)</f>
        <v/>
      </c>
      <c r="Z113" t="str">
        <f>IF(Y113="","",tabSuivi[[#This Row],[Montant HT]])</f>
        <v/>
      </c>
    </row>
    <row r="114" spans="3:26" x14ac:dyDescent="0.25">
      <c r="C114" s="31" t="str">
        <f>IF(tabSuivi[[#This Row],[Chantier]]="","",(C113+1))</f>
        <v/>
      </c>
      <c r="D114" s="32"/>
      <c r="E114" s="33"/>
      <c r="F114" s="32"/>
      <c r="G114" s="34"/>
      <c r="H114" s="34"/>
      <c r="I114" s="32"/>
      <c r="J114" s="32"/>
      <c r="K114" s="32"/>
      <c r="L114" s="31"/>
      <c r="O114" s="2">
        <f>IF(tabSuivi[[#This Row],[N°Facture]]="",0,COUNTBLANK(tabSuivi[[#This Row],[Chantier]:[Donneur ]]))</f>
        <v>0</v>
      </c>
      <c r="X114" t="str">
        <f>IF(tabSuivi[[#This Row],[N°Facture]]="","",1)</f>
        <v/>
      </c>
      <c r="Y114" t="str">
        <f>IF(tabSuivi[[#This Row],[Payé]]="","",1)</f>
        <v/>
      </c>
      <c r="Z114" t="str">
        <f>IF(Y114="","",tabSuivi[[#This Row],[Montant HT]])</f>
        <v/>
      </c>
    </row>
    <row r="115" spans="3:26" x14ac:dyDescent="0.25">
      <c r="C115" s="31" t="str">
        <f>IF(tabSuivi[[#This Row],[Chantier]]="","",(C114+1))</f>
        <v/>
      </c>
      <c r="D115" s="32"/>
      <c r="E115" s="33"/>
      <c r="F115" s="32"/>
      <c r="G115" s="34"/>
      <c r="H115" s="34"/>
      <c r="I115" s="32"/>
      <c r="J115" s="32"/>
      <c r="K115" s="32"/>
      <c r="L115" s="31"/>
      <c r="O115" s="2">
        <f>IF(tabSuivi[[#This Row],[N°Facture]]="",0,COUNTBLANK(tabSuivi[[#This Row],[Chantier]:[Donneur ]]))</f>
        <v>0</v>
      </c>
      <c r="X115" t="str">
        <f>IF(tabSuivi[[#This Row],[N°Facture]]="","",1)</f>
        <v/>
      </c>
      <c r="Y115" t="str">
        <f>IF(tabSuivi[[#This Row],[Payé]]="","",1)</f>
        <v/>
      </c>
      <c r="Z115" t="str">
        <f>IF(Y115="","",tabSuivi[[#This Row],[Montant HT]])</f>
        <v/>
      </c>
    </row>
    <row r="116" spans="3:26" x14ac:dyDescent="0.25">
      <c r="C116" s="31" t="str">
        <f>IF(tabSuivi[[#This Row],[Chantier]]="","",(C115+1))</f>
        <v/>
      </c>
      <c r="D116" s="32"/>
      <c r="E116" s="33"/>
      <c r="F116" s="32"/>
      <c r="G116" s="34"/>
      <c r="H116" s="34"/>
      <c r="I116" s="32"/>
      <c r="J116" s="32"/>
      <c r="K116" s="32"/>
      <c r="L116" s="31"/>
      <c r="O116" s="2">
        <f>IF(tabSuivi[[#This Row],[N°Facture]]="",0,COUNTBLANK(tabSuivi[[#This Row],[Chantier]:[Donneur ]]))</f>
        <v>0</v>
      </c>
      <c r="X116" t="str">
        <f>IF(tabSuivi[[#This Row],[N°Facture]]="","",1)</f>
        <v/>
      </c>
      <c r="Y116" t="str">
        <f>IF(tabSuivi[[#This Row],[Payé]]="","",1)</f>
        <v/>
      </c>
      <c r="Z116" t="str">
        <f>IF(Y116="","",tabSuivi[[#This Row],[Montant HT]])</f>
        <v/>
      </c>
    </row>
    <row r="117" spans="3:26" x14ac:dyDescent="0.25">
      <c r="C117" s="31" t="str">
        <f>IF(tabSuivi[[#This Row],[Chantier]]="","",(C116+1))</f>
        <v/>
      </c>
      <c r="D117" s="32"/>
      <c r="E117" s="33"/>
      <c r="F117" s="32"/>
      <c r="G117" s="34"/>
      <c r="H117" s="34"/>
      <c r="I117" s="32"/>
      <c r="J117" s="32"/>
      <c r="K117" s="32"/>
      <c r="L117" s="31"/>
      <c r="O117" s="2">
        <f>IF(tabSuivi[[#This Row],[N°Facture]]="",0,COUNTBLANK(tabSuivi[[#This Row],[Chantier]:[Donneur ]]))</f>
        <v>0</v>
      </c>
      <c r="X117" t="str">
        <f>IF(tabSuivi[[#This Row],[N°Facture]]="","",1)</f>
        <v/>
      </c>
      <c r="Y117" t="str">
        <f>IF(tabSuivi[[#This Row],[Payé]]="","",1)</f>
        <v/>
      </c>
      <c r="Z117" t="str">
        <f>IF(Y117="","",tabSuivi[[#This Row],[Montant HT]])</f>
        <v/>
      </c>
    </row>
    <row r="118" spans="3:26" x14ac:dyDescent="0.25">
      <c r="C118" s="31" t="str">
        <f>IF(tabSuivi[[#This Row],[Chantier]]="","",(C117+1))</f>
        <v/>
      </c>
      <c r="D118" s="32"/>
      <c r="E118" s="33"/>
      <c r="F118" s="32"/>
      <c r="G118" s="34"/>
      <c r="H118" s="34"/>
      <c r="I118" s="32"/>
      <c r="J118" s="32"/>
      <c r="K118" s="32"/>
      <c r="L118" s="31"/>
      <c r="O118" s="2">
        <f>IF(tabSuivi[[#This Row],[N°Facture]]="",0,COUNTBLANK(tabSuivi[[#This Row],[Chantier]:[Donneur ]]))</f>
        <v>0</v>
      </c>
      <c r="X118" t="str">
        <f>IF(tabSuivi[[#This Row],[N°Facture]]="","",1)</f>
        <v/>
      </c>
      <c r="Y118" t="str">
        <f>IF(tabSuivi[[#This Row],[Payé]]="","",1)</f>
        <v/>
      </c>
      <c r="Z118" t="str">
        <f>IF(Y118="","",tabSuivi[[#This Row],[Montant HT]])</f>
        <v/>
      </c>
    </row>
    <row r="119" spans="3:26" x14ac:dyDescent="0.25">
      <c r="C119" s="31" t="str">
        <f>IF(tabSuivi[[#This Row],[Chantier]]="","",(C118+1))</f>
        <v/>
      </c>
      <c r="D119" s="32"/>
      <c r="E119" s="33"/>
      <c r="F119" s="32"/>
      <c r="G119" s="34"/>
      <c r="H119" s="34"/>
      <c r="I119" s="32"/>
      <c r="J119" s="32"/>
      <c r="K119" s="32"/>
      <c r="L119" s="31"/>
      <c r="O119" s="2">
        <f>IF(tabSuivi[[#This Row],[N°Facture]]="",0,COUNTBLANK(tabSuivi[[#This Row],[Chantier]:[Donneur ]]))</f>
        <v>0</v>
      </c>
      <c r="X119" t="str">
        <f>IF(tabSuivi[[#This Row],[N°Facture]]="","",1)</f>
        <v/>
      </c>
      <c r="Y119" t="str">
        <f>IF(tabSuivi[[#This Row],[Payé]]="","",1)</f>
        <v/>
      </c>
      <c r="Z119" t="str">
        <f>IF(Y119="","",tabSuivi[[#This Row],[Montant HT]])</f>
        <v/>
      </c>
    </row>
    <row r="120" spans="3:26" x14ac:dyDescent="0.25">
      <c r="C120" s="31" t="str">
        <f>IF(tabSuivi[[#This Row],[Chantier]]="","",(C119+1))</f>
        <v/>
      </c>
      <c r="D120" s="32"/>
      <c r="E120" s="33"/>
      <c r="F120" s="32"/>
      <c r="G120" s="34"/>
      <c r="H120" s="34"/>
      <c r="I120" s="32"/>
      <c r="J120" s="32"/>
      <c r="K120" s="32"/>
      <c r="L120" s="31"/>
      <c r="O120" s="2">
        <f>IF(tabSuivi[[#This Row],[N°Facture]]="",0,COUNTBLANK(tabSuivi[[#This Row],[Chantier]:[Donneur ]]))</f>
        <v>0</v>
      </c>
      <c r="X120" t="str">
        <f>IF(tabSuivi[[#This Row],[N°Facture]]="","",1)</f>
        <v/>
      </c>
      <c r="Y120" t="str">
        <f>IF(tabSuivi[[#This Row],[Payé]]="","",1)</f>
        <v/>
      </c>
      <c r="Z120" t="str">
        <f>IF(Y120="","",tabSuivi[[#This Row],[Montant HT]])</f>
        <v/>
      </c>
    </row>
    <row r="121" spans="3:26" x14ac:dyDescent="0.25">
      <c r="C121" s="31" t="str">
        <f>IF(tabSuivi[[#This Row],[Chantier]]="","",(C120+1))</f>
        <v/>
      </c>
      <c r="D121" s="32"/>
      <c r="E121" s="33"/>
      <c r="F121" s="32"/>
      <c r="G121" s="34"/>
      <c r="H121" s="34"/>
      <c r="I121" s="32"/>
      <c r="J121" s="32"/>
      <c r="K121" s="32"/>
      <c r="L121" s="31"/>
      <c r="O121" s="2">
        <f>IF(tabSuivi[[#This Row],[N°Facture]]="",0,COUNTBLANK(tabSuivi[[#This Row],[Chantier]:[Donneur ]]))</f>
        <v>0</v>
      </c>
      <c r="X121" t="str">
        <f>IF(tabSuivi[[#This Row],[N°Facture]]="","",1)</f>
        <v/>
      </c>
      <c r="Y121" t="str">
        <f>IF(tabSuivi[[#This Row],[Payé]]="","",1)</f>
        <v/>
      </c>
      <c r="Z121" t="str">
        <f>IF(Y121="","",tabSuivi[[#This Row],[Montant HT]])</f>
        <v/>
      </c>
    </row>
    <row r="122" spans="3:26" x14ac:dyDescent="0.25">
      <c r="C122" s="31" t="str">
        <f>IF(tabSuivi[[#This Row],[Chantier]]="","",(C121+1))</f>
        <v/>
      </c>
      <c r="D122" s="32"/>
      <c r="E122" s="33"/>
      <c r="F122" s="32"/>
      <c r="G122" s="34"/>
      <c r="H122" s="34"/>
      <c r="I122" s="32"/>
      <c r="J122" s="32"/>
      <c r="K122" s="32"/>
      <c r="L122" s="31"/>
      <c r="O122" s="2">
        <f>IF(tabSuivi[[#This Row],[N°Facture]]="",0,COUNTBLANK(tabSuivi[[#This Row],[Chantier]:[Donneur ]]))</f>
        <v>0</v>
      </c>
      <c r="X122" t="str">
        <f>IF(tabSuivi[[#This Row],[N°Facture]]="","",1)</f>
        <v/>
      </c>
      <c r="Y122" t="str">
        <f>IF(tabSuivi[[#This Row],[Payé]]="","",1)</f>
        <v/>
      </c>
      <c r="Z122" t="str">
        <f>IF(Y122="","",tabSuivi[[#This Row],[Montant HT]])</f>
        <v/>
      </c>
    </row>
    <row r="123" spans="3:26" x14ac:dyDescent="0.25">
      <c r="C123" s="31" t="str">
        <f>IF(tabSuivi[[#This Row],[Chantier]]="","",(C122+1))</f>
        <v/>
      </c>
      <c r="D123" s="32"/>
      <c r="E123" s="33"/>
      <c r="F123" s="32"/>
      <c r="G123" s="34"/>
      <c r="H123" s="34"/>
      <c r="I123" s="32"/>
      <c r="J123" s="32"/>
      <c r="K123" s="32"/>
      <c r="L123" s="31"/>
      <c r="O123" s="2">
        <f>IF(tabSuivi[[#This Row],[N°Facture]]="",0,COUNTBLANK(tabSuivi[[#This Row],[Chantier]:[Donneur ]]))</f>
        <v>0</v>
      </c>
      <c r="X123" t="str">
        <f>IF(tabSuivi[[#This Row],[N°Facture]]="","",1)</f>
        <v/>
      </c>
      <c r="Y123" t="str">
        <f>IF(tabSuivi[[#This Row],[Payé]]="","",1)</f>
        <v/>
      </c>
      <c r="Z123" t="str">
        <f>IF(Y123="","",tabSuivi[[#This Row],[Montant HT]])</f>
        <v/>
      </c>
    </row>
    <row r="124" spans="3:26" x14ac:dyDescent="0.25">
      <c r="C124" s="31" t="str">
        <f>IF(tabSuivi[[#This Row],[Chantier]]="","",(C123+1))</f>
        <v/>
      </c>
      <c r="D124" s="32"/>
      <c r="E124" s="33"/>
      <c r="F124" s="32"/>
      <c r="G124" s="34"/>
      <c r="H124" s="34"/>
      <c r="I124" s="32"/>
      <c r="J124" s="32"/>
      <c r="K124" s="32"/>
      <c r="L124" s="31"/>
      <c r="O124" s="2">
        <f>IF(tabSuivi[[#This Row],[N°Facture]]="",0,COUNTBLANK(tabSuivi[[#This Row],[Chantier]:[Donneur ]]))</f>
        <v>0</v>
      </c>
      <c r="X124" t="str">
        <f>IF(tabSuivi[[#This Row],[N°Facture]]="","",1)</f>
        <v/>
      </c>
      <c r="Y124" t="str">
        <f>IF(tabSuivi[[#This Row],[Payé]]="","",1)</f>
        <v/>
      </c>
      <c r="Z124" t="str">
        <f>IF(Y124="","",tabSuivi[[#This Row],[Montant HT]])</f>
        <v/>
      </c>
    </row>
    <row r="125" spans="3:26" x14ac:dyDescent="0.25">
      <c r="C125" s="31" t="str">
        <f>IF(tabSuivi[[#This Row],[Chantier]]="","",(C124+1))</f>
        <v/>
      </c>
      <c r="D125" s="32"/>
      <c r="E125" s="33"/>
      <c r="F125" s="32"/>
      <c r="G125" s="34"/>
      <c r="H125" s="34"/>
      <c r="I125" s="32"/>
      <c r="J125" s="32"/>
      <c r="K125" s="32"/>
      <c r="L125" s="31"/>
      <c r="O125" s="2">
        <f>IF(tabSuivi[[#This Row],[N°Facture]]="",0,COUNTBLANK(tabSuivi[[#This Row],[Chantier]:[Donneur ]]))</f>
        <v>0</v>
      </c>
      <c r="X125" t="str">
        <f>IF(tabSuivi[[#This Row],[N°Facture]]="","",1)</f>
        <v/>
      </c>
      <c r="Y125" t="str">
        <f>IF(tabSuivi[[#This Row],[Payé]]="","",1)</f>
        <v/>
      </c>
      <c r="Z125" t="str">
        <f>IF(Y125="","",tabSuivi[[#This Row],[Montant HT]])</f>
        <v/>
      </c>
    </row>
    <row r="126" spans="3:26" x14ac:dyDescent="0.25">
      <c r="C126" s="31" t="str">
        <f>IF(tabSuivi[[#This Row],[Chantier]]="","",(C125+1))</f>
        <v/>
      </c>
      <c r="D126" s="32"/>
      <c r="E126" s="33"/>
      <c r="F126" s="32"/>
      <c r="G126" s="34"/>
      <c r="H126" s="34"/>
      <c r="I126" s="32"/>
      <c r="J126" s="32"/>
      <c r="K126" s="32"/>
      <c r="L126" s="31"/>
      <c r="O126" s="2">
        <f>IF(tabSuivi[[#This Row],[N°Facture]]="",0,COUNTBLANK(tabSuivi[[#This Row],[Chantier]:[Donneur ]]))</f>
        <v>0</v>
      </c>
      <c r="X126" t="str">
        <f>IF(tabSuivi[[#This Row],[N°Facture]]="","",1)</f>
        <v/>
      </c>
      <c r="Y126" t="str">
        <f>IF(tabSuivi[[#This Row],[Payé]]="","",1)</f>
        <v/>
      </c>
      <c r="Z126" t="str">
        <f>IF(Y126="","",tabSuivi[[#This Row],[Montant HT]])</f>
        <v/>
      </c>
    </row>
    <row r="127" spans="3:26" x14ac:dyDescent="0.25">
      <c r="C127" s="31" t="str">
        <f>IF(tabSuivi[[#This Row],[Chantier]]="","",(C126+1))</f>
        <v/>
      </c>
      <c r="D127" s="32"/>
      <c r="E127" s="33"/>
      <c r="F127" s="32"/>
      <c r="G127" s="34"/>
      <c r="H127" s="34"/>
      <c r="I127" s="32"/>
      <c r="J127" s="32"/>
      <c r="K127" s="32"/>
      <c r="L127" s="31"/>
      <c r="O127" s="2">
        <f>IF(tabSuivi[[#This Row],[N°Facture]]="",0,COUNTBLANK(tabSuivi[[#This Row],[Chantier]:[Donneur ]]))</f>
        <v>0</v>
      </c>
      <c r="X127" t="str">
        <f>IF(tabSuivi[[#This Row],[N°Facture]]="","",1)</f>
        <v/>
      </c>
      <c r="Y127" t="str">
        <f>IF(tabSuivi[[#This Row],[Payé]]="","",1)</f>
        <v/>
      </c>
      <c r="Z127" t="str">
        <f>IF(Y127="","",tabSuivi[[#This Row],[Montant HT]])</f>
        <v/>
      </c>
    </row>
    <row r="128" spans="3:26" x14ac:dyDescent="0.25">
      <c r="C128" s="31" t="str">
        <f>IF(tabSuivi[[#This Row],[Chantier]]="","",(C127+1))</f>
        <v/>
      </c>
      <c r="D128" s="32"/>
      <c r="E128" s="33"/>
      <c r="F128" s="32"/>
      <c r="G128" s="34"/>
      <c r="H128" s="34"/>
      <c r="I128" s="32"/>
      <c r="J128" s="32"/>
      <c r="K128" s="32"/>
      <c r="L128" s="31"/>
      <c r="M128"/>
      <c r="O128" s="2">
        <f>IF(tabSuivi[[#This Row],[N°Facture]]="",0,COUNTBLANK(tabSuivi[[#This Row],[Chantier]:[Donneur ]]))</f>
        <v>0</v>
      </c>
      <c r="X128" t="str">
        <f>IF(tabSuivi[[#This Row],[N°Facture]]="","",1)</f>
        <v/>
      </c>
      <c r="Y128" t="str">
        <f>IF(tabSuivi[[#This Row],[Payé]]="","",1)</f>
        <v/>
      </c>
      <c r="Z128" t="str">
        <f>IF(Y128="","",tabSuivi[[#This Row],[Montant HT]])</f>
        <v/>
      </c>
    </row>
    <row r="129" spans="3:26" x14ac:dyDescent="0.25">
      <c r="C129" s="31" t="str">
        <f>IF(tabSuivi[[#This Row],[Chantier]]="","",(C128+1))</f>
        <v/>
      </c>
      <c r="D129" s="32"/>
      <c r="E129" s="33"/>
      <c r="F129" s="32"/>
      <c r="G129" s="34"/>
      <c r="H129" s="34"/>
      <c r="I129" s="32"/>
      <c r="J129" s="32"/>
      <c r="K129" s="32"/>
      <c r="L129" s="31"/>
      <c r="M129" s="54"/>
      <c r="O129" s="2">
        <f>IF(tabSuivi[[#This Row],[N°Facture]]="",0,COUNTBLANK(tabSuivi[[#This Row],[Chantier]:[Donneur ]]))</f>
        <v>0</v>
      </c>
      <c r="X129" t="str">
        <f>IF(tabSuivi[[#This Row],[N°Facture]]="","",1)</f>
        <v/>
      </c>
      <c r="Y129" t="str">
        <f>IF(tabSuivi[[#This Row],[Payé]]="","",1)</f>
        <v/>
      </c>
      <c r="Z129" t="str">
        <f>IF(Y129="","",tabSuivi[[#This Row],[Montant HT]])</f>
        <v/>
      </c>
    </row>
    <row r="130" spans="3:26" x14ac:dyDescent="0.25">
      <c r="C130" s="31" t="str">
        <f>IF(tabSuivi[[#This Row],[Chantier]]="","",(C129+1))</f>
        <v/>
      </c>
      <c r="D130" s="32"/>
      <c r="E130" s="33"/>
      <c r="F130" s="32"/>
      <c r="G130" s="34"/>
      <c r="H130" s="34"/>
      <c r="I130" s="32"/>
      <c r="J130" s="32"/>
      <c r="K130" s="32"/>
      <c r="L130" s="31"/>
      <c r="M130" s="54"/>
      <c r="O130" s="2">
        <f>IF(tabSuivi[[#This Row],[N°Facture]]="",0,COUNTBLANK(tabSuivi[[#This Row],[Chantier]:[Donneur ]]))</f>
        <v>0</v>
      </c>
      <c r="X130" t="str">
        <f>IF(tabSuivi[[#This Row],[N°Facture]]="","",1)</f>
        <v/>
      </c>
      <c r="Y130" t="str">
        <f>IF(tabSuivi[[#This Row],[Payé]]="","",1)</f>
        <v/>
      </c>
      <c r="Z130" t="str">
        <f>IF(Y130="","",tabSuivi[[#This Row],[Montant HT]])</f>
        <v/>
      </c>
    </row>
    <row r="131" spans="3:26" x14ac:dyDescent="0.25">
      <c r="C131" s="31" t="str">
        <f>IF(tabSuivi[[#This Row],[Chantier]]="","",(C130+1))</f>
        <v/>
      </c>
      <c r="D131" s="32"/>
      <c r="E131" s="33"/>
      <c r="F131" s="32"/>
      <c r="G131" s="34"/>
      <c r="H131" s="34"/>
      <c r="I131" s="32"/>
      <c r="J131" s="32"/>
      <c r="K131" s="32"/>
      <c r="L131" s="31"/>
      <c r="M131" s="54"/>
      <c r="O131" s="2">
        <f>IF(tabSuivi[[#This Row],[N°Facture]]="",0,COUNTBLANK(tabSuivi[[#This Row],[Chantier]:[Donneur ]]))</f>
        <v>0</v>
      </c>
      <c r="X131" t="str">
        <f>IF(tabSuivi[[#This Row],[N°Facture]]="","",1)</f>
        <v/>
      </c>
      <c r="Y131" t="str">
        <f>IF(tabSuivi[[#This Row],[Payé]]="","",1)</f>
        <v/>
      </c>
      <c r="Z131" t="str">
        <f>IF(Y131="","",tabSuivi[[#This Row],[Montant HT]])</f>
        <v/>
      </c>
    </row>
    <row r="132" spans="3:26" x14ac:dyDescent="0.25">
      <c r="C132" s="31" t="str">
        <f>IF(tabSuivi[[#This Row],[Chantier]]="","",(C131+1))</f>
        <v/>
      </c>
      <c r="D132" s="32"/>
      <c r="E132" s="33"/>
      <c r="F132" s="32"/>
      <c r="G132" s="34"/>
      <c r="H132" s="34"/>
      <c r="I132" s="32"/>
      <c r="J132" s="32"/>
      <c r="K132" s="32"/>
      <c r="L132" s="31"/>
      <c r="M132" s="54"/>
      <c r="O132" s="2">
        <f>IF(tabSuivi[[#This Row],[N°Facture]]="",0,COUNTBLANK(tabSuivi[[#This Row],[Chantier]:[Donneur ]]))</f>
        <v>0</v>
      </c>
      <c r="X132" t="str">
        <f>IF(tabSuivi[[#This Row],[N°Facture]]="","",1)</f>
        <v/>
      </c>
      <c r="Y132" t="str">
        <f>IF(tabSuivi[[#This Row],[Payé]]="","",1)</f>
        <v/>
      </c>
      <c r="Z132" t="str">
        <f>IF(Y132="","",tabSuivi[[#This Row],[Montant HT]])</f>
        <v/>
      </c>
    </row>
    <row r="133" spans="3:26" x14ac:dyDescent="0.25">
      <c r="C133" s="31" t="str">
        <f>IF(tabSuivi[[#This Row],[Chantier]]="","",(C132+1))</f>
        <v/>
      </c>
      <c r="D133" s="32"/>
      <c r="E133" s="33"/>
      <c r="F133" s="32"/>
      <c r="G133" s="34"/>
      <c r="H133" s="34"/>
      <c r="I133" s="32"/>
      <c r="J133" s="32"/>
      <c r="K133" s="32"/>
      <c r="L133" s="31"/>
      <c r="M133" s="54"/>
      <c r="O133" s="2">
        <f>IF(tabSuivi[[#This Row],[N°Facture]]="",0,COUNTBLANK(tabSuivi[[#This Row],[Chantier]:[Donneur ]]))</f>
        <v>0</v>
      </c>
      <c r="X133" t="str">
        <f>IF(tabSuivi[[#This Row],[N°Facture]]="","",1)</f>
        <v/>
      </c>
      <c r="Y133" t="str">
        <f>IF(tabSuivi[[#This Row],[Payé]]="","",1)</f>
        <v/>
      </c>
      <c r="Z133" t="str">
        <f>IF(Y133="","",tabSuivi[[#This Row],[Montant HT]])</f>
        <v/>
      </c>
    </row>
    <row r="134" spans="3:26" x14ac:dyDescent="0.25">
      <c r="C134" s="31" t="str">
        <f>IF(tabSuivi[[#This Row],[Chantier]]="","",(C133+1))</f>
        <v/>
      </c>
      <c r="D134" s="32"/>
      <c r="E134" s="33"/>
      <c r="F134" s="32"/>
      <c r="G134" s="34"/>
      <c r="H134" s="34"/>
      <c r="I134" s="32"/>
      <c r="J134" s="32"/>
      <c r="K134" s="32"/>
      <c r="L134" s="31"/>
      <c r="M134" s="54"/>
      <c r="O134" s="2">
        <f>IF(tabSuivi[[#This Row],[N°Facture]]="",0,COUNTBLANK(tabSuivi[[#This Row],[Chantier]:[Donneur ]]))</f>
        <v>0</v>
      </c>
      <c r="X134" t="str">
        <f>IF(tabSuivi[[#This Row],[N°Facture]]="","",1)</f>
        <v/>
      </c>
      <c r="Y134" t="str">
        <f>IF(tabSuivi[[#This Row],[Payé]]="","",1)</f>
        <v/>
      </c>
      <c r="Z134" t="str">
        <f>IF(Y134="","",tabSuivi[[#This Row],[Montant HT]])</f>
        <v/>
      </c>
    </row>
    <row r="135" spans="3:26" x14ac:dyDescent="0.25">
      <c r="C135" s="31" t="str">
        <f>IF(tabSuivi[[#This Row],[Chantier]]="","",(C134+1))</f>
        <v/>
      </c>
      <c r="D135" s="32"/>
      <c r="E135" s="33"/>
      <c r="F135" s="32"/>
      <c r="G135" s="34"/>
      <c r="H135" s="34"/>
      <c r="I135" s="32"/>
      <c r="J135" s="32"/>
      <c r="K135" s="32"/>
      <c r="L135" s="31"/>
      <c r="O135" s="2">
        <f>IF(tabSuivi[[#This Row],[N°Facture]]="",0,COUNTBLANK(tabSuivi[[#This Row],[Chantier]:[Donneur ]]))</f>
        <v>0</v>
      </c>
      <c r="X135" t="str">
        <f>IF(tabSuivi[[#This Row],[N°Facture]]="","",1)</f>
        <v/>
      </c>
      <c r="Y135" t="str">
        <f>IF(tabSuivi[[#This Row],[Payé]]="","",1)</f>
        <v/>
      </c>
      <c r="Z135" t="str">
        <f>IF(Y135="","",tabSuivi[[#This Row],[Montant HT]])</f>
        <v/>
      </c>
    </row>
    <row r="136" spans="3:26" x14ac:dyDescent="0.25">
      <c r="C136" s="31" t="str">
        <f>IF(tabSuivi[[#This Row],[Chantier]]="","",(C135+1))</f>
        <v/>
      </c>
      <c r="D136" s="32"/>
      <c r="E136" s="33"/>
      <c r="F136" s="32"/>
      <c r="G136" s="34"/>
      <c r="H136" s="34"/>
      <c r="I136" s="32"/>
      <c r="J136" s="32"/>
      <c r="K136" s="32"/>
      <c r="L136" s="31"/>
      <c r="O136" s="2">
        <f>IF(tabSuivi[[#This Row],[N°Facture]]="",0,COUNTBLANK(tabSuivi[[#This Row],[Chantier]:[Donneur ]]))</f>
        <v>0</v>
      </c>
      <c r="X136" t="str">
        <f>IF(tabSuivi[[#This Row],[N°Facture]]="","",1)</f>
        <v/>
      </c>
      <c r="Y136" t="str">
        <f>IF(tabSuivi[[#This Row],[Payé]]="","",1)</f>
        <v/>
      </c>
      <c r="Z136" t="str">
        <f>IF(Y136="","",tabSuivi[[#This Row],[Montant HT]])</f>
        <v/>
      </c>
    </row>
    <row r="137" spans="3:26" x14ac:dyDescent="0.25">
      <c r="C137" s="31" t="str">
        <f>IF(tabSuivi[[#This Row],[Chantier]]="","",(C136+1))</f>
        <v/>
      </c>
      <c r="D137" s="32"/>
      <c r="E137" s="33"/>
      <c r="F137" s="32"/>
      <c r="G137" s="34"/>
      <c r="H137" s="34"/>
      <c r="I137" s="32"/>
      <c r="J137" s="32"/>
      <c r="K137" s="32"/>
      <c r="L137" s="31"/>
      <c r="O137" s="2">
        <f>IF(tabSuivi[[#This Row],[N°Facture]]="",0,COUNTBLANK(tabSuivi[[#This Row],[Chantier]:[Donneur ]]))</f>
        <v>0</v>
      </c>
      <c r="X137" t="str">
        <f>IF(tabSuivi[[#This Row],[N°Facture]]="","",1)</f>
        <v/>
      </c>
      <c r="Y137" t="str">
        <f>IF(tabSuivi[[#This Row],[Payé]]="","",1)</f>
        <v/>
      </c>
      <c r="Z137" t="str">
        <f>IF(Y137="","",tabSuivi[[#This Row],[Montant HT]])</f>
        <v/>
      </c>
    </row>
    <row r="138" spans="3:26" x14ac:dyDescent="0.25">
      <c r="C138" s="31" t="str">
        <f>IF(tabSuivi[[#This Row],[Chantier]]="","",(C137+1))</f>
        <v/>
      </c>
      <c r="D138" s="32"/>
      <c r="E138" s="33"/>
      <c r="F138" s="32"/>
      <c r="G138" s="34"/>
      <c r="H138" s="34"/>
      <c r="I138" s="32"/>
      <c r="J138" s="32"/>
      <c r="K138" s="32"/>
      <c r="L138" s="31"/>
      <c r="O138" s="2">
        <f>IF(tabSuivi[[#This Row],[N°Facture]]="",0,COUNTBLANK(tabSuivi[[#This Row],[Chantier]:[Donneur ]]))</f>
        <v>0</v>
      </c>
      <c r="X138" t="str">
        <f>IF(tabSuivi[[#This Row],[N°Facture]]="","",1)</f>
        <v/>
      </c>
      <c r="Y138" t="str">
        <f>IF(tabSuivi[[#This Row],[Payé]]="","",1)</f>
        <v/>
      </c>
      <c r="Z138" t="str">
        <f>IF(Y138="","",tabSuivi[[#This Row],[Montant HT]])</f>
        <v/>
      </c>
    </row>
    <row r="139" spans="3:26" x14ac:dyDescent="0.25">
      <c r="C139" s="31" t="str">
        <f>IF(tabSuivi[[#This Row],[Chantier]]="","",(C138+1))</f>
        <v/>
      </c>
      <c r="D139" s="32"/>
      <c r="E139" s="33"/>
      <c r="F139" s="32"/>
      <c r="G139" s="34"/>
      <c r="H139" s="34"/>
      <c r="I139" s="32"/>
      <c r="J139" s="32"/>
      <c r="K139" s="32"/>
      <c r="L139" s="31"/>
      <c r="O139" s="2">
        <f>IF(tabSuivi[[#This Row],[N°Facture]]="",0,COUNTBLANK(tabSuivi[[#This Row],[Chantier]:[Donneur ]]))</f>
        <v>0</v>
      </c>
      <c r="X139" t="str">
        <f>IF(tabSuivi[[#This Row],[N°Facture]]="","",1)</f>
        <v/>
      </c>
      <c r="Y139" t="str">
        <f>IF(tabSuivi[[#This Row],[Payé]]="","",1)</f>
        <v/>
      </c>
      <c r="Z139" t="str">
        <f>IF(Y139="","",tabSuivi[[#This Row],[Montant HT]])</f>
        <v/>
      </c>
    </row>
    <row r="140" spans="3:26" x14ac:dyDescent="0.25">
      <c r="C140" s="31" t="str">
        <f>IF(tabSuivi[[#This Row],[Chantier]]="","",(C139+1))</f>
        <v/>
      </c>
      <c r="D140" s="32"/>
      <c r="E140" s="33"/>
      <c r="F140" s="32"/>
      <c r="G140" s="34"/>
      <c r="H140" s="34"/>
      <c r="I140" s="32"/>
      <c r="J140" s="32"/>
      <c r="K140" s="32"/>
      <c r="L140" s="31"/>
      <c r="O140" s="2">
        <f>IF(tabSuivi[[#This Row],[N°Facture]]="",0,COUNTBLANK(tabSuivi[[#This Row],[Chantier]:[Donneur ]]))</f>
        <v>0</v>
      </c>
      <c r="X140" t="str">
        <f>IF(tabSuivi[[#This Row],[N°Facture]]="","",1)</f>
        <v/>
      </c>
      <c r="Y140" t="str">
        <f>IF(tabSuivi[[#This Row],[Payé]]="","",1)</f>
        <v/>
      </c>
      <c r="Z140" t="str">
        <f>IF(Y140="","",tabSuivi[[#This Row],[Montant HT]])</f>
        <v/>
      </c>
    </row>
    <row r="141" spans="3:26" x14ac:dyDescent="0.25">
      <c r="C141" s="31" t="str">
        <f>IF(tabSuivi[[#This Row],[Chantier]]="","",(C140+1))</f>
        <v/>
      </c>
      <c r="D141" s="32"/>
      <c r="E141" s="33"/>
      <c r="F141" s="32"/>
      <c r="G141" s="34"/>
      <c r="H141" s="34"/>
      <c r="I141" s="32"/>
      <c r="J141" s="32"/>
      <c r="K141" s="32"/>
      <c r="L141" s="31"/>
      <c r="O141" s="2">
        <f>IF(tabSuivi[[#This Row],[N°Facture]]="",0,COUNTBLANK(tabSuivi[[#This Row],[Chantier]:[Donneur ]]))</f>
        <v>0</v>
      </c>
      <c r="X141" t="str">
        <f>IF(tabSuivi[[#This Row],[N°Facture]]="","",1)</f>
        <v/>
      </c>
      <c r="Y141" t="str">
        <f>IF(tabSuivi[[#This Row],[Payé]]="","",1)</f>
        <v/>
      </c>
      <c r="Z141" t="str">
        <f>IF(Y141="","",tabSuivi[[#This Row],[Montant HT]])</f>
        <v/>
      </c>
    </row>
    <row r="142" spans="3:26" x14ac:dyDescent="0.25">
      <c r="C142" s="31" t="str">
        <f>IF(tabSuivi[[#This Row],[Chantier]]="","",(C141+1))</f>
        <v/>
      </c>
      <c r="D142" s="32"/>
      <c r="E142" s="33"/>
      <c r="F142" s="32"/>
      <c r="G142" s="34"/>
      <c r="H142" s="34"/>
      <c r="I142" s="32"/>
      <c r="J142" s="32"/>
      <c r="K142" s="32"/>
      <c r="L142" s="31"/>
      <c r="O142" s="2">
        <f>IF(tabSuivi[[#This Row],[N°Facture]]="",0,COUNTBLANK(tabSuivi[[#This Row],[Chantier]:[Donneur ]]))</f>
        <v>0</v>
      </c>
      <c r="X142" t="str">
        <f>IF(tabSuivi[[#This Row],[N°Facture]]="","",1)</f>
        <v/>
      </c>
      <c r="Y142" t="str">
        <f>IF(tabSuivi[[#This Row],[Payé]]="","",1)</f>
        <v/>
      </c>
      <c r="Z142" t="str">
        <f>IF(Y142="","",tabSuivi[[#This Row],[Montant HT]])</f>
        <v/>
      </c>
    </row>
    <row r="143" spans="3:26" x14ac:dyDescent="0.25">
      <c r="C143" s="31" t="str">
        <f>IF(tabSuivi[[#This Row],[Chantier]]="","",(C142+1))</f>
        <v/>
      </c>
      <c r="D143" s="32"/>
      <c r="E143" s="33"/>
      <c r="F143" s="32"/>
      <c r="G143" s="34"/>
      <c r="H143" s="34"/>
      <c r="I143" s="32"/>
      <c r="J143" s="32"/>
      <c r="K143" s="32"/>
      <c r="L143" s="31"/>
      <c r="O143" s="2">
        <f>IF(tabSuivi[[#This Row],[N°Facture]]="",0,COUNTBLANK(tabSuivi[[#This Row],[Chantier]:[Donneur ]]))</f>
        <v>0</v>
      </c>
      <c r="X143" t="str">
        <f>IF(tabSuivi[[#This Row],[N°Facture]]="","",1)</f>
        <v/>
      </c>
      <c r="Y143" t="str">
        <f>IF(tabSuivi[[#This Row],[Payé]]="","",1)</f>
        <v/>
      </c>
      <c r="Z143" t="str">
        <f>IF(Y143="","",tabSuivi[[#This Row],[Montant HT]])</f>
        <v/>
      </c>
    </row>
    <row r="144" spans="3:26" x14ac:dyDescent="0.25">
      <c r="C144" s="31" t="str">
        <f>IF(tabSuivi[[#This Row],[Chantier]]="","",(C143+1))</f>
        <v/>
      </c>
      <c r="D144" s="32"/>
      <c r="E144" s="33"/>
      <c r="F144" s="32"/>
      <c r="G144" s="34"/>
      <c r="H144" s="34"/>
      <c r="I144" s="32"/>
      <c r="J144" s="32"/>
      <c r="K144" s="32"/>
      <c r="L144" s="31"/>
      <c r="O144" s="2">
        <f>IF(tabSuivi[[#This Row],[N°Facture]]="",0,COUNTBLANK(tabSuivi[[#This Row],[Chantier]:[Donneur ]]))</f>
        <v>0</v>
      </c>
      <c r="X144" t="str">
        <f>IF(tabSuivi[[#This Row],[N°Facture]]="","",1)</f>
        <v/>
      </c>
      <c r="Y144" t="str">
        <f>IF(tabSuivi[[#This Row],[Payé]]="","",1)</f>
        <v/>
      </c>
      <c r="Z144" t="str">
        <f>IF(Y144="","",tabSuivi[[#This Row],[Montant HT]])</f>
        <v/>
      </c>
    </row>
    <row r="145" spans="3:26" x14ac:dyDescent="0.25">
      <c r="C145" s="31" t="str">
        <f>IF(tabSuivi[[#This Row],[Chantier]]="","",(C144+1))</f>
        <v/>
      </c>
      <c r="D145" s="32"/>
      <c r="E145" s="33"/>
      <c r="F145" s="32"/>
      <c r="G145" s="34"/>
      <c r="H145" s="34"/>
      <c r="I145" s="32"/>
      <c r="J145" s="32"/>
      <c r="K145" s="32"/>
      <c r="L145" s="31"/>
      <c r="O145" s="2">
        <f>IF(tabSuivi[[#This Row],[N°Facture]]="",0,COUNTBLANK(tabSuivi[[#This Row],[Chantier]:[Donneur ]]))</f>
        <v>0</v>
      </c>
      <c r="X145" t="str">
        <f>IF(tabSuivi[[#This Row],[N°Facture]]="","",1)</f>
        <v/>
      </c>
      <c r="Y145" t="str">
        <f>IF(tabSuivi[[#This Row],[Payé]]="","",1)</f>
        <v/>
      </c>
      <c r="Z145" t="str">
        <f>IF(Y145="","",tabSuivi[[#This Row],[Montant HT]])</f>
        <v/>
      </c>
    </row>
    <row r="146" spans="3:26" x14ac:dyDescent="0.25">
      <c r="C146" s="31" t="str">
        <f>IF(tabSuivi[[#This Row],[Chantier]]="","",(C145+1))</f>
        <v/>
      </c>
      <c r="D146" s="32"/>
      <c r="E146" s="33"/>
      <c r="F146" s="32"/>
      <c r="G146" s="34"/>
      <c r="H146" s="34"/>
      <c r="I146" s="32"/>
      <c r="J146" s="32"/>
      <c r="K146" s="32"/>
      <c r="L146" s="31"/>
      <c r="O146" s="2">
        <f>IF(tabSuivi[[#This Row],[N°Facture]]="",0,COUNTBLANK(tabSuivi[[#This Row],[Chantier]:[Donneur ]]))</f>
        <v>0</v>
      </c>
      <c r="X146" t="str">
        <f>IF(tabSuivi[[#This Row],[N°Facture]]="","",1)</f>
        <v/>
      </c>
      <c r="Y146" t="str">
        <f>IF(tabSuivi[[#This Row],[Payé]]="","",1)</f>
        <v/>
      </c>
      <c r="Z146" t="str">
        <f>IF(Y146="","",tabSuivi[[#This Row],[Montant HT]])</f>
        <v/>
      </c>
    </row>
    <row r="147" spans="3:26" x14ac:dyDescent="0.25">
      <c r="C147" s="31" t="str">
        <f>IF(tabSuivi[[#This Row],[Chantier]]="","",(C146+1))</f>
        <v/>
      </c>
      <c r="D147" s="32"/>
      <c r="E147" s="33"/>
      <c r="F147" s="32"/>
      <c r="G147" s="34"/>
      <c r="H147" s="34"/>
      <c r="I147" s="32"/>
      <c r="J147" s="32"/>
      <c r="K147" s="32"/>
      <c r="L147" s="31"/>
      <c r="O147" s="2">
        <f>IF(tabSuivi[[#This Row],[N°Facture]]="",0,COUNTBLANK(tabSuivi[[#This Row],[Chantier]:[Donneur ]]))</f>
        <v>0</v>
      </c>
      <c r="X147" t="str">
        <f>IF(tabSuivi[[#This Row],[N°Facture]]="","",1)</f>
        <v/>
      </c>
      <c r="Y147" t="str">
        <f>IF(tabSuivi[[#This Row],[Payé]]="","",1)</f>
        <v/>
      </c>
      <c r="Z147" t="str">
        <f>IF(Y147="","",tabSuivi[[#This Row],[Montant HT]])</f>
        <v/>
      </c>
    </row>
    <row r="148" spans="3:26" x14ac:dyDescent="0.25">
      <c r="C148" s="31" t="str">
        <f>IF(tabSuivi[[#This Row],[Chantier]]="","",(C147+1))</f>
        <v/>
      </c>
      <c r="D148" s="32"/>
      <c r="E148" s="33"/>
      <c r="F148" s="32"/>
      <c r="G148" s="34"/>
      <c r="H148" s="34"/>
      <c r="I148" s="32"/>
      <c r="J148" s="32"/>
      <c r="K148" s="32"/>
      <c r="L148" s="31"/>
      <c r="O148" s="2">
        <f>IF(tabSuivi[[#This Row],[N°Facture]]="",0,COUNTBLANK(tabSuivi[[#This Row],[Chantier]:[Donneur ]]))</f>
        <v>0</v>
      </c>
      <c r="X148" t="str">
        <f>IF(tabSuivi[[#This Row],[N°Facture]]="","",1)</f>
        <v/>
      </c>
      <c r="Y148" t="str">
        <f>IF(tabSuivi[[#This Row],[Payé]]="","",1)</f>
        <v/>
      </c>
      <c r="Z148" t="str">
        <f>IF(Y148="","",tabSuivi[[#This Row],[Montant HT]])</f>
        <v/>
      </c>
    </row>
    <row r="149" spans="3:26" x14ac:dyDescent="0.25">
      <c r="C149" s="31" t="str">
        <f>IF(tabSuivi[[#This Row],[Chantier]]="","",(C148+1))</f>
        <v/>
      </c>
      <c r="D149" s="32"/>
      <c r="E149" s="33"/>
      <c r="F149" s="32"/>
      <c r="G149" s="34"/>
      <c r="H149" s="34"/>
      <c r="I149" s="32"/>
      <c r="J149" s="32"/>
      <c r="K149" s="32"/>
      <c r="L149" s="31"/>
      <c r="O149" s="2">
        <f>IF(tabSuivi[[#This Row],[N°Facture]]="",0,COUNTBLANK(tabSuivi[[#This Row],[Chantier]:[Donneur ]]))</f>
        <v>0</v>
      </c>
      <c r="X149" t="str">
        <f>IF(tabSuivi[[#This Row],[N°Facture]]="","",1)</f>
        <v/>
      </c>
      <c r="Y149" t="str">
        <f>IF(tabSuivi[[#This Row],[Payé]]="","",1)</f>
        <v/>
      </c>
      <c r="Z149" t="str">
        <f>IF(Y149="","",tabSuivi[[#This Row],[Montant HT]])</f>
        <v/>
      </c>
    </row>
    <row r="150" spans="3:26" x14ac:dyDescent="0.25">
      <c r="C150" s="31" t="str">
        <f>IF(tabSuivi[[#This Row],[Chantier]]="","",(C149+1))</f>
        <v/>
      </c>
      <c r="D150" s="32"/>
      <c r="E150" s="33"/>
      <c r="F150" s="32"/>
      <c r="G150" s="34"/>
      <c r="H150" s="34"/>
      <c r="I150" s="32"/>
      <c r="J150" s="32"/>
      <c r="K150" s="32"/>
      <c r="L150" s="31"/>
      <c r="O150" s="2">
        <f>IF(tabSuivi[[#This Row],[N°Facture]]="",0,COUNTBLANK(tabSuivi[[#This Row],[Chantier]:[Donneur ]]))</f>
        <v>0</v>
      </c>
      <c r="X150" t="str">
        <f>IF(tabSuivi[[#This Row],[N°Facture]]="","",1)</f>
        <v/>
      </c>
      <c r="Y150" t="str">
        <f>IF(tabSuivi[[#This Row],[Payé]]="","",1)</f>
        <v/>
      </c>
      <c r="Z150" t="str">
        <f>IF(Y150="","",tabSuivi[[#This Row],[Montant HT]])</f>
        <v/>
      </c>
    </row>
    <row r="151" spans="3:26" x14ac:dyDescent="0.25">
      <c r="C151" s="31" t="str">
        <f>IF(tabSuivi[[#This Row],[Chantier]]="","",(C150+1))</f>
        <v/>
      </c>
      <c r="D151" s="32"/>
      <c r="E151" s="33"/>
      <c r="F151" s="32"/>
      <c r="G151" s="34"/>
      <c r="H151" s="34"/>
      <c r="I151" s="32"/>
      <c r="J151" s="32"/>
      <c r="K151" s="32"/>
      <c r="L151" s="31"/>
      <c r="O151" s="2">
        <f>IF(tabSuivi[[#This Row],[N°Facture]]="",0,COUNTBLANK(tabSuivi[[#This Row],[Chantier]:[Donneur ]]))</f>
        <v>0</v>
      </c>
      <c r="X151" t="str">
        <f>IF(tabSuivi[[#This Row],[N°Facture]]="","",1)</f>
        <v/>
      </c>
      <c r="Y151" t="str">
        <f>IF(tabSuivi[[#This Row],[Payé]]="","",1)</f>
        <v/>
      </c>
      <c r="Z151" t="str">
        <f>IF(Y151="","",tabSuivi[[#This Row],[Montant HT]])</f>
        <v/>
      </c>
    </row>
    <row r="152" spans="3:26" x14ac:dyDescent="0.25">
      <c r="C152" s="31" t="str">
        <f>IF(tabSuivi[[#This Row],[Chantier]]="","",(C151+1))</f>
        <v/>
      </c>
      <c r="D152" s="32"/>
      <c r="E152" s="33"/>
      <c r="F152" s="32"/>
      <c r="G152" s="34"/>
      <c r="H152" s="34"/>
      <c r="I152" s="32"/>
      <c r="J152" s="32"/>
      <c r="K152" s="32"/>
      <c r="L152" s="31"/>
      <c r="O152" s="2">
        <f>IF(tabSuivi[[#This Row],[N°Facture]]="",0,COUNTBLANK(tabSuivi[[#This Row],[Chantier]:[Donneur ]]))</f>
        <v>0</v>
      </c>
      <c r="X152" t="str">
        <f>IF(tabSuivi[[#This Row],[N°Facture]]="","",1)</f>
        <v/>
      </c>
      <c r="Y152" t="str">
        <f>IF(tabSuivi[[#This Row],[Payé]]="","",1)</f>
        <v/>
      </c>
      <c r="Z152" t="str">
        <f>IF(Y152="","",tabSuivi[[#This Row],[Montant HT]])</f>
        <v/>
      </c>
    </row>
    <row r="153" spans="3:26" x14ac:dyDescent="0.25">
      <c r="C153" s="31" t="str">
        <f>IF(tabSuivi[[#This Row],[Chantier]]="","",(C152+1))</f>
        <v/>
      </c>
      <c r="D153" s="32"/>
      <c r="E153" s="33"/>
      <c r="F153" s="32"/>
      <c r="G153" s="34"/>
      <c r="H153" s="34"/>
      <c r="I153" s="32"/>
      <c r="J153" s="32"/>
      <c r="K153" s="32"/>
      <c r="L153" s="31"/>
      <c r="O153" s="2">
        <f>IF(tabSuivi[[#This Row],[N°Facture]]="",0,COUNTBLANK(tabSuivi[[#This Row],[Chantier]:[Donneur ]]))</f>
        <v>0</v>
      </c>
      <c r="X153" t="str">
        <f>IF(tabSuivi[[#This Row],[N°Facture]]="","",1)</f>
        <v/>
      </c>
      <c r="Y153" t="str">
        <f>IF(tabSuivi[[#This Row],[Payé]]="","",1)</f>
        <v/>
      </c>
      <c r="Z153" t="str">
        <f>IF(Y153="","",tabSuivi[[#This Row],[Montant HT]])</f>
        <v/>
      </c>
    </row>
    <row r="154" spans="3:26" x14ac:dyDescent="0.25">
      <c r="C154" s="31" t="str">
        <f>IF(tabSuivi[[#This Row],[Chantier]]="","",(C153+1))</f>
        <v/>
      </c>
      <c r="D154" s="32"/>
      <c r="E154" s="33"/>
      <c r="F154" s="32"/>
      <c r="G154" s="34"/>
      <c r="H154" s="34"/>
      <c r="I154" s="32"/>
      <c r="J154" s="32"/>
      <c r="K154" s="32"/>
      <c r="L154" s="31"/>
      <c r="O154" s="2">
        <f>IF(tabSuivi[[#This Row],[N°Facture]]="",0,COUNTBLANK(tabSuivi[[#This Row],[Chantier]:[Donneur ]]))</f>
        <v>0</v>
      </c>
      <c r="X154" t="str">
        <f>IF(tabSuivi[[#This Row],[N°Facture]]="","",1)</f>
        <v/>
      </c>
      <c r="Y154" t="str">
        <f>IF(tabSuivi[[#This Row],[Payé]]="","",1)</f>
        <v/>
      </c>
      <c r="Z154" t="str">
        <f>IF(Y154="","",tabSuivi[[#This Row],[Montant HT]])</f>
        <v/>
      </c>
    </row>
    <row r="155" spans="3:26" x14ac:dyDescent="0.25">
      <c r="C155" s="31" t="str">
        <f>IF(tabSuivi[[#This Row],[Chantier]]="","",(C154+1))</f>
        <v/>
      </c>
      <c r="D155" s="32"/>
      <c r="E155" s="33"/>
      <c r="F155" s="32"/>
      <c r="G155" s="34"/>
      <c r="H155" s="34"/>
      <c r="I155" s="32"/>
      <c r="J155" s="32"/>
      <c r="K155" s="32"/>
      <c r="L155" s="31"/>
      <c r="O155" s="2">
        <f>IF(tabSuivi[[#This Row],[N°Facture]]="",0,COUNTBLANK(tabSuivi[[#This Row],[Chantier]:[Donneur ]]))</f>
        <v>0</v>
      </c>
      <c r="X155" t="str">
        <f>IF(tabSuivi[[#This Row],[N°Facture]]="","",1)</f>
        <v/>
      </c>
      <c r="Y155" t="str">
        <f>IF(tabSuivi[[#This Row],[Payé]]="","",1)</f>
        <v/>
      </c>
      <c r="Z155" t="str">
        <f>IF(Y155="","",tabSuivi[[#This Row],[Montant HT]])</f>
        <v/>
      </c>
    </row>
    <row r="156" spans="3:26" x14ac:dyDescent="0.25">
      <c r="C156" s="31" t="str">
        <f>IF(tabSuivi[[#This Row],[Chantier]]="","",(C155+1))</f>
        <v/>
      </c>
      <c r="D156" s="32"/>
      <c r="E156" s="33"/>
      <c r="F156" s="32"/>
      <c r="G156" s="34"/>
      <c r="H156" s="34"/>
      <c r="I156" s="32"/>
      <c r="J156" s="32"/>
      <c r="K156" s="32"/>
      <c r="L156" s="31"/>
      <c r="O156" s="2">
        <f>IF(tabSuivi[[#This Row],[N°Facture]]="",0,COUNTBLANK(tabSuivi[[#This Row],[Chantier]:[Donneur ]]))</f>
        <v>0</v>
      </c>
      <c r="X156" t="str">
        <f>IF(tabSuivi[[#This Row],[N°Facture]]="","",1)</f>
        <v/>
      </c>
      <c r="Y156" t="str">
        <f>IF(tabSuivi[[#This Row],[Payé]]="","",1)</f>
        <v/>
      </c>
      <c r="Z156" t="str">
        <f>IF(Y156="","",tabSuivi[[#This Row],[Montant HT]])</f>
        <v/>
      </c>
    </row>
    <row r="157" spans="3:26" x14ac:dyDescent="0.25">
      <c r="C157" s="31" t="str">
        <f>IF(tabSuivi[[#This Row],[Chantier]]="","",(C156+1))</f>
        <v/>
      </c>
      <c r="D157" s="32"/>
      <c r="E157" s="33"/>
      <c r="F157" s="32"/>
      <c r="G157" s="34"/>
      <c r="H157" s="34"/>
      <c r="I157" s="32"/>
      <c r="J157" s="32"/>
      <c r="K157" s="32"/>
      <c r="L157" s="31"/>
      <c r="O157" s="2">
        <f>IF(tabSuivi[[#This Row],[N°Facture]]="",0,COUNTBLANK(tabSuivi[[#This Row],[Chantier]:[Donneur ]]))</f>
        <v>0</v>
      </c>
      <c r="X157" t="str">
        <f>IF(tabSuivi[[#This Row],[N°Facture]]="","",1)</f>
        <v/>
      </c>
      <c r="Y157" t="str">
        <f>IF(tabSuivi[[#This Row],[Payé]]="","",1)</f>
        <v/>
      </c>
      <c r="Z157" t="str">
        <f>IF(Y157="","",tabSuivi[[#This Row],[Montant HT]])</f>
        <v/>
      </c>
    </row>
    <row r="158" spans="3:26" x14ac:dyDescent="0.25">
      <c r="C158" s="31" t="str">
        <f>IF(tabSuivi[[#This Row],[Chantier]]="","",(C157+1))</f>
        <v/>
      </c>
      <c r="D158" s="32"/>
      <c r="E158" s="33"/>
      <c r="F158" s="32"/>
      <c r="G158" s="34"/>
      <c r="H158" s="34"/>
      <c r="I158" s="32"/>
      <c r="J158" s="32"/>
      <c r="K158" s="32"/>
      <c r="L158" s="31"/>
      <c r="O158" s="2">
        <f>IF(tabSuivi[[#This Row],[N°Facture]]="",0,COUNTBLANK(tabSuivi[[#This Row],[Chantier]:[Donneur ]]))</f>
        <v>0</v>
      </c>
      <c r="X158" t="str">
        <f>IF(tabSuivi[[#This Row],[N°Facture]]="","",1)</f>
        <v/>
      </c>
      <c r="Y158" t="str">
        <f>IF(tabSuivi[[#This Row],[Payé]]="","",1)</f>
        <v/>
      </c>
      <c r="Z158" t="str">
        <f>IF(Y158="","",tabSuivi[[#This Row],[Montant HT]])</f>
        <v/>
      </c>
    </row>
    <row r="159" spans="3:26" x14ac:dyDescent="0.25">
      <c r="C159" s="31" t="str">
        <f>IF(tabSuivi[[#This Row],[Chantier]]="","",(C158+1))</f>
        <v/>
      </c>
      <c r="D159" s="32"/>
      <c r="E159" s="33"/>
      <c r="F159" s="32"/>
      <c r="G159" s="34"/>
      <c r="H159" s="34"/>
      <c r="I159" s="32"/>
      <c r="J159" s="32"/>
      <c r="K159" s="32"/>
      <c r="L159" s="31"/>
      <c r="O159" s="2">
        <f>IF(tabSuivi[[#This Row],[N°Facture]]="",0,COUNTBLANK(tabSuivi[[#This Row],[Chantier]:[Donneur ]]))</f>
        <v>0</v>
      </c>
      <c r="X159" t="str">
        <f>IF(tabSuivi[[#This Row],[N°Facture]]="","",1)</f>
        <v/>
      </c>
      <c r="Y159" t="str">
        <f>IF(tabSuivi[[#This Row],[Payé]]="","",1)</f>
        <v/>
      </c>
      <c r="Z159" t="str">
        <f>IF(Y159="","",tabSuivi[[#This Row],[Montant HT]])</f>
        <v/>
      </c>
    </row>
    <row r="160" spans="3:26" x14ac:dyDescent="0.25">
      <c r="C160" s="31" t="str">
        <f>IF(tabSuivi[[#This Row],[Chantier]]="","",(C159+1))</f>
        <v/>
      </c>
      <c r="D160" s="32"/>
      <c r="E160" s="33"/>
      <c r="F160" s="32"/>
      <c r="G160" s="34"/>
      <c r="H160" s="34"/>
      <c r="I160" s="32"/>
      <c r="J160" s="32"/>
      <c r="K160" s="32"/>
      <c r="L160" s="31"/>
      <c r="O160" s="2">
        <f>IF(tabSuivi[[#This Row],[N°Facture]]="",0,COUNTBLANK(tabSuivi[[#This Row],[Chantier]:[Donneur ]]))</f>
        <v>0</v>
      </c>
      <c r="X160" t="str">
        <f>IF(tabSuivi[[#This Row],[N°Facture]]="","",1)</f>
        <v/>
      </c>
      <c r="Y160" t="str">
        <f>IF(tabSuivi[[#This Row],[Payé]]="","",1)</f>
        <v/>
      </c>
      <c r="Z160" t="str">
        <f>IF(Y160="","",tabSuivi[[#This Row],[Montant HT]])</f>
        <v/>
      </c>
    </row>
    <row r="161" spans="3:26" x14ac:dyDescent="0.25">
      <c r="C161" s="31" t="str">
        <f>IF(tabSuivi[[#This Row],[Chantier]]="","",(C160+1))</f>
        <v/>
      </c>
      <c r="D161" s="32"/>
      <c r="E161" s="33"/>
      <c r="F161" s="32"/>
      <c r="G161" s="34"/>
      <c r="H161" s="34"/>
      <c r="I161" s="32"/>
      <c r="J161" s="32"/>
      <c r="K161" s="32"/>
      <c r="L161" s="31"/>
      <c r="O161" s="2">
        <f>IF(tabSuivi[[#This Row],[N°Facture]]="",0,COUNTBLANK(tabSuivi[[#This Row],[Chantier]:[Donneur ]]))</f>
        <v>0</v>
      </c>
      <c r="X161" t="str">
        <f>IF(tabSuivi[[#This Row],[N°Facture]]="","",1)</f>
        <v/>
      </c>
      <c r="Y161" t="str">
        <f>IF(tabSuivi[[#This Row],[Payé]]="","",1)</f>
        <v/>
      </c>
      <c r="Z161" t="str">
        <f>IF(Y161="","",tabSuivi[[#This Row],[Montant HT]])</f>
        <v/>
      </c>
    </row>
    <row r="162" spans="3:26" x14ac:dyDescent="0.25">
      <c r="C162" s="31" t="str">
        <f>IF(tabSuivi[[#This Row],[Chantier]]="","",(C161+1))</f>
        <v/>
      </c>
      <c r="D162" s="32"/>
      <c r="E162" s="33"/>
      <c r="F162" s="32"/>
      <c r="G162" s="34"/>
      <c r="H162" s="34"/>
      <c r="I162" s="32"/>
      <c r="J162" s="32"/>
      <c r="K162" s="32"/>
      <c r="L162" s="31"/>
      <c r="O162" s="2">
        <f>IF(tabSuivi[[#This Row],[N°Facture]]="",0,COUNTBLANK(tabSuivi[[#This Row],[Chantier]:[Donneur ]]))</f>
        <v>0</v>
      </c>
      <c r="X162" t="str">
        <f>IF(tabSuivi[[#This Row],[N°Facture]]="","",1)</f>
        <v/>
      </c>
      <c r="Y162" t="str">
        <f>IF(tabSuivi[[#This Row],[Payé]]="","",1)</f>
        <v/>
      </c>
      <c r="Z162" t="str">
        <f>IF(Y162="","",tabSuivi[[#This Row],[Montant HT]])</f>
        <v/>
      </c>
    </row>
    <row r="163" spans="3:26" x14ac:dyDescent="0.25">
      <c r="C163" s="31" t="str">
        <f>IF(tabSuivi[[#This Row],[Chantier]]="","",(C162+1))</f>
        <v/>
      </c>
      <c r="D163" s="32"/>
      <c r="E163" s="33"/>
      <c r="F163" s="32"/>
      <c r="G163" s="34"/>
      <c r="H163" s="34"/>
      <c r="I163" s="32"/>
      <c r="J163" s="32"/>
      <c r="K163" s="32"/>
      <c r="L163" s="31"/>
      <c r="O163" s="2">
        <f>IF(tabSuivi[[#This Row],[N°Facture]]="",0,COUNTBLANK(tabSuivi[[#This Row],[Chantier]:[Donneur ]]))</f>
        <v>0</v>
      </c>
      <c r="X163" t="str">
        <f>IF(tabSuivi[[#This Row],[N°Facture]]="","",1)</f>
        <v/>
      </c>
      <c r="Y163" t="str">
        <f>IF(tabSuivi[[#This Row],[Payé]]="","",1)</f>
        <v/>
      </c>
      <c r="Z163" t="str">
        <f>IF(Y163="","",tabSuivi[[#This Row],[Montant HT]])</f>
        <v/>
      </c>
    </row>
    <row r="164" spans="3:26" x14ac:dyDescent="0.25">
      <c r="C164" s="31" t="str">
        <f>IF(tabSuivi[[#This Row],[Chantier]]="","",(C163+1))</f>
        <v/>
      </c>
      <c r="D164" s="32"/>
      <c r="E164" s="33"/>
      <c r="F164" s="32"/>
      <c r="G164" s="34"/>
      <c r="H164" s="34"/>
      <c r="I164" s="32"/>
      <c r="J164" s="32"/>
      <c r="K164" s="32"/>
      <c r="L164" s="31"/>
      <c r="O164" s="2">
        <f>IF(tabSuivi[[#This Row],[N°Facture]]="",0,COUNTBLANK(tabSuivi[[#This Row],[Chantier]:[Donneur ]]))</f>
        <v>0</v>
      </c>
      <c r="X164" t="str">
        <f>IF(tabSuivi[[#This Row],[N°Facture]]="","",1)</f>
        <v/>
      </c>
      <c r="Y164" t="str">
        <f>IF(tabSuivi[[#This Row],[Payé]]="","",1)</f>
        <v/>
      </c>
      <c r="Z164" t="str">
        <f>IF(Y164="","",tabSuivi[[#This Row],[Montant HT]])</f>
        <v/>
      </c>
    </row>
    <row r="165" spans="3:26" x14ac:dyDescent="0.25">
      <c r="C165" s="31" t="str">
        <f>IF(tabSuivi[[#This Row],[Chantier]]="","",(C164+1))</f>
        <v/>
      </c>
      <c r="D165" s="32"/>
      <c r="E165" s="33"/>
      <c r="F165" s="32"/>
      <c r="G165" s="34"/>
      <c r="H165" s="34"/>
      <c r="I165" s="32"/>
      <c r="J165" s="32"/>
      <c r="K165" s="32"/>
      <c r="L165" s="31"/>
      <c r="O165" s="2">
        <f>IF(tabSuivi[[#This Row],[N°Facture]]="",0,COUNTBLANK(tabSuivi[[#This Row],[Chantier]:[Donneur ]]))</f>
        <v>0</v>
      </c>
      <c r="X165" t="str">
        <f>IF(tabSuivi[[#This Row],[N°Facture]]="","",1)</f>
        <v/>
      </c>
      <c r="Y165" t="str">
        <f>IF(tabSuivi[[#This Row],[Payé]]="","",1)</f>
        <v/>
      </c>
      <c r="Z165" t="str">
        <f>IF(Y165="","",tabSuivi[[#This Row],[Montant HT]])</f>
        <v/>
      </c>
    </row>
    <row r="166" spans="3:26" x14ac:dyDescent="0.25">
      <c r="C166" s="31" t="str">
        <f>IF(tabSuivi[[#This Row],[Chantier]]="","",(C165+1))</f>
        <v/>
      </c>
      <c r="D166" s="32"/>
      <c r="E166" s="33"/>
      <c r="F166" s="32"/>
      <c r="G166" s="34"/>
      <c r="H166" s="34"/>
      <c r="I166" s="32"/>
      <c r="J166" s="32"/>
      <c r="K166" s="32"/>
      <c r="L166" s="31"/>
      <c r="O166" s="2">
        <f>IF(tabSuivi[[#This Row],[N°Facture]]="",0,COUNTBLANK(tabSuivi[[#This Row],[Chantier]:[Donneur ]]))</f>
        <v>0</v>
      </c>
      <c r="X166" t="str">
        <f>IF(tabSuivi[[#This Row],[N°Facture]]="","",1)</f>
        <v/>
      </c>
      <c r="Y166" t="str">
        <f>IF(tabSuivi[[#This Row],[Payé]]="","",1)</f>
        <v/>
      </c>
      <c r="Z166" t="str">
        <f>IF(Y166="","",tabSuivi[[#This Row],[Montant HT]])</f>
        <v/>
      </c>
    </row>
    <row r="167" spans="3:26" x14ac:dyDescent="0.25">
      <c r="C167" s="31" t="str">
        <f>IF(tabSuivi[[#This Row],[Chantier]]="","",(C166+1))</f>
        <v/>
      </c>
      <c r="D167" s="32"/>
      <c r="E167" s="33"/>
      <c r="F167" s="32"/>
      <c r="G167" s="34"/>
      <c r="H167" s="34"/>
      <c r="I167" s="32"/>
      <c r="J167" s="32"/>
      <c r="K167" s="32"/>
      <c r="L167" s="31"/>
      <c r="O167" s="2">
        <f>IF(tabSuivi[[#This Row],[N°Facture]]="",0,COUNTBLANK(tabSuivi[[#This Row],[Chantier]:[Donneur ]]))</f>
        <v>0</v>
      </c>
      <c r="X167" t="str">
        <f>IF(tabSuivi[[#This Row],[N°Facture]]="","",1)</f>
        <v/>
      </c>
      <c r="Y167" t="str">
        <f>IF(tabSuivi[[#This Row],[Payé]]="","",1)</f>
        <v/>
      </c>
      <c r="Z167" t="str">
        <f>IF(Y167="","",tabSuivi[[#This Row],[Montant HT]])</f>
        <v/>
      </c>
    </row>
    <row r="168" spans="3:26" x14ac:dyDescent="0.25">
      <c r="C168" s="31" t="str">
        <f>IF(tabSuivi[[#This Row],[Chantier]]="","",(C167+1))</f>
        <v/>
      </c>
      <c r="D168" s="32"/>
      <c r="E168" s="33"/>
      <c r="F168" s="32"/>
      <c r="G168" s="34"/>
      <c r="H168" s="34"/>
      <c r="I168" s="32"/>
      <c r="J168" s="32"/>
      <c r="K168" s="32"/>
      <c r="L168" s="31"/>
      <c r="O168" s="2">
        <f>IF(tabSuivi[[#This Row],[N°Facture]]="",0,COUNTBLANK(tabSuivi[[#This Row],[Chantier]:[Donneur ]]))</f>
        <v>0</v>
      </c>
      <c r="X168" t="str">
        <f>IF(tabSuivi[[#This Row],[N°Facture]]="","",1)</f>
        <v/>
      </c>
      <c r="Y168" t="str">
        <f>IF(tabSuivi[[#This Row],[Payé]]="","",1)</f>
        <v/>
      </c>
      <c r="Z168" t="str">
        <f>IF(Y168="","",tabSuivi[[#This Row],[Montant HT]])</f>
        <v/>
      </c>
    </row>
    <row r="169" spans="3:26" x14ac:dyDescent="0.25">
      <c r="C169" s="31" t="str">
        <f>IF(tabSuivi[[#This Row],[Chantier]]="","",(C168+1))</f>
        <v/>
      </c>
      <c r="D169" s="32"/>
      <c r="E169" s="33"/>
      <c r="F169" s="32"/>
      <c r="G169" s="34"/>
      <c r="H169" s="34"/>
      <c r="I169" s="32"/>
      <c r="J169" s="32"/>
      <c r="K169" s="32"/>
      <c r="L169" s="31"/>
      <c r="O169" s="2">
        <f>IF(tabSuivi[[#This Row],[N°Facture]]="",0,COUNTBLANK(tabSuivi[[#This Row],[Chantier]:[Donneur ]]))</f>
        <v>0</v>
      </c>
      <c r="X169" t="str">
        <f>IF(tabSuivi[[#This Row],[N°Facture]]="","",1)</f>
        <v/>
      </c>
      <c r="Y169" t="str">
        <f>IF(tabSuivi[[#This Row],[Payé]]="","",1)</f>
        <v/>
      </c>
      <c r="Z169" t="str">
        <f>IF(Y169="","",tabSuivi[[#This Row],[Montant HT]])</f>
        <v/>
      </c>
    </row>
    <row r="170" spans="3:26" x14ac:dyDescent="0.25">
      <c r="C170" s="31" t="str">
        <f>IF(tabSuivi[[#This Row],[Chantier]]="","",(C169+1))</f>
        <v/>
      </c>
      <c r="D170" s="32"/>
      <c r="E170" s="33"/>
      <c r="F170" s="32"/>
      <c r="G170" s="34"/>
      <c r="H170" s="34"/>
      <c r="I170" s="32"/>
      <c r="J170" s="32"/>
      <c r="K170" s="32"/>
      <c r="L170" s="31"/>
      <c r="O170" s="2">
        <f>IF(tabSuivi[[#This Row],[N°Facture]]="",0,COUNTBLANK(tabSuivi[[#This Row],[Chantier]:[Donneur ]]))</f>
        <v>0</v>
      </c>
      <c r="X170" t="str">
        <f>IF(tabSuivi[[#This Row],[N°Facture]]="","",1)</f>
        <v/>
      </c>
      <c r="Y170" t="str">
        <f>IF(tabSuivi[[#This Row],[Payé]]="","",1)</f>
        <v/>
      </c>
      <c r="Z170" t="str">
        <f>IF(Y170="","",tabSuivi[[#This Row],[Montant HT]])</f>
        <v/>
      </c>
    </row>
    <row r="171" spans="3:26" x14ac:dyDescent="0.25">
      <c r="C171" s="31" t="str">
        <f>IF(tabSuivi[[#This Row],[Chantier]]="","",(C170+1))</f>
        <v/>
      </c>
      <c r="D171" s="32"/>
      <c r="E171" s="33"/>
      <c r="F171" s="32"/>
      <c r="G171" s="34"/>
      <c r="H171" s="34"/>
      <c r="I171" s="32"/>
      <c r="J171" s="32"/>
      <c r="K171" s="32"/>
      <c r="L171" s="31"/>
      <c r="O171" s="2">
        <f>IF(tabSuivi[[#This Row],[N°Facture]]="",0,COUNTBLANK(tabSuivi[[#This Row],[Chantier]:[Donneur ]]))</f>
        <v>0</v>
      </c>
      <c r="X171" t="str">
        <f>IF(tabSuivi[[#This Row],[N°Facture]]="","",1)</f>
        <v/>
      </c>
      <c r="Y171" t="str">
        <f>IF(tabSuivi[[#This Row],[Payé]]="","",1)</f>
        <v/>
      </c>
      <c r="Z171" t="str">
        <f>IF(Y171="","",tabSuivi[[#This Row],[Montant HT]])</f>
        <v/>
      </c>
    </row>
    <row r="172" spans="3:26" x14ac:dyDescent="0.25">
      <c r="C172" s="31" t="str">
        <f>IF(tabSuivi[[#This Row],[Chantier]]="","",(C171+1))</f>
        <v/>
      </c>
      <c r="D172" s="32"/>
      <c r="E172" s="33"/>
      <c r="F172" s="32"/>
      <c r="G172" s="34"/>
      <c r="H172" s="34"/>
      <c r="I172" s="32"/>
      <c r="J172" s="32"/>
      <c r="K172" s="32"/>
      <c r="L172" s="31"/>
      <c r="O172" s="2">
        <f>IF(tabSuivi[[#This Row],[N°Facture]]="",0,COUNTBLANK(tabSuivi[[#This Row],[Chantier]:[Donneur ]]))</f>
        <v>0</v>
      </c>
      <c r="X172" t="str">
        <f>IF(tabSuivi[[#This Row],[N°Facture]]="","",1)</f>
        <v/>
      </c>
      <c r="Y172" t="str">
        <f>IF(tabSuivi[[#This Row],[Payé]]="","",1)</f>
        <v/>
      </c>
      <c r="Z172" t="str">
        <f>IF(Y172="","",tabSuivi[[#This Row],[Montant HT]])</f>
        <v/>
      </c>
    </row>
    <row r="173" spans="3:26" x14ac:dyDescent="0.25">
      <c r="C173" s="31" t="str">
        <f>IF(tabSuivi[[#This Row],[Chantier]]="","",(C172+1))</f>
        <v/>
      </c>
      <c r="D173" s="32"/>
      <c r="E173" s="33"/>
      <c r="F173" s="32"/>
      <c r="G173" s="34"/>
      <c r="H173" s="34"/>
      <c r="I173" s="32"/>
      <c r="J173" s="32"/>
      <c r="K173" s="32"/>
      <c r="L173" s="31"/>
      <c r="O173" s="2">
        <f>IF(tabSuivi[[#This Row],[N°Facture]]="",0,COUNTBLANK(tabSuivi[[#This Row],[Chantier]:[Donneur ]]))</f>
        <v>0</v>
      </c>
      <c r="X173" t="str">
        <f>IF(tabSuivi[[#This Row],[N°Facture]]="","",1)</f>
        <v/>
      </c>
      <c r="Y173" t="str">
        <f>IF(tabSuivi[[#This Row],[Payé]]="","",1)</f>
        <v/>
      </c>
      <c r="Z173" t="str">
        <f>IF(Y173="","",tabSuivi[[#This Row],[Montant HT]])</f>
        <v/>
      </c>
    </row>
    <row r="174" spans="3:26" x14ac:dyDescent="0.25">
      <c r="C174" s="31" t="str">
        <f>IF(tabSuivi[[#This Row],[Chantier]]="","",(C173+1))</f>
        <v/>
      </c>
      <c r="D174" s="32"/>
      <c r="E174" s="33"/>
      <c r="F174" s="32"/>
      <c r="G174" s="34"/>
      <c r="H174" s="34"/>
      <c r="I174" s="32"/>
      <c r="J174" s="32"/>
      <c r="K174" s="32"/>
      <c r="L174" s="31"/>
      <c r="O174" s="2">
        <f>IF(tabSuivi[[#This Row],[N°Facture]]="",0,COUNTBLANK(tabSuivi[[#This Row],[Chantier]:[Donneur ]]))</f>
        <v>0</v>
      </c>
      <c r="X174" t="str">
        <f>IF(tabSuivi[[#This Row],[N°Facture]]="","",1)</f>
        <v/>
      </c>
      <c r="Y174" t="str">
        <f>IF(tabSuivi[[#This Row],[Payé]]="","",1)</f>
        <v/>
      </c>
      <c r="Z174" t="str">
        <f>IF(Y174="","",tabSuivi[[#This Row],[Montant HT]])</f>
        <v/>
      </c>
    </row>
    <row r="175" spans="3:26" x14ac:dyDescent="0.25">
      <c r="C175" s="31" t="str">
        <f>IF(tabSuivi[[#This Row],[Chantier]]="","",(C174+1))</f>
        <v/>
      </c>
      <c r="D175" s="32"/>
      <c r="E175" s="33"/>
      <c r="F175" s="32"/>
      <c r="G175" s="34"/>
      <c r="H175" s="34"/>
      <c r="I175" s="32"/>
      <c r="J175" s="32"/>
      <c r="K175" s="32"/>
      <c r="L175" s="31"/>
      <c r="O175" s="2">
        <f>IF(tabSuivi[[#This Row],[N°Facture]]="",0,COUNTBLANK(tabSuivi[[#This Row],[Chantier]:[Donneur ]]))</f>
        <v>0</v>
      </c>
      <c r="X175" t="str">
        <f>IF(tabSuivi[[#This Row],[N°Facture]]="","",1)</f>
        <v/>
      </c>
      <c r="Y175" t="str">
        <f>IF(tabSuivi[[#This Row],[Payé]]="","",1)</f>
        <v/>
      </c>
      <c r="Z175" t="str">
        <f>IF(Y175="","",tabSuivi[[#This Row],[Montant HT]])</f>
        <v/>
      </c>
    </row>
    <row r="176" spans="3:26" x14ac:dyDescent="0.25">
      <c r="C176" s="31" t="str">
        <f>IF(tabSuivi[[#This Row],[Chantier]]="","",(C175+1))</f>
        <v/>
      </c>
      <c r="D176" s="32"/>
      <c r="E176" s="33"/>
      <c r="F176" s="32"/>
      <c r="G176" s="34"/>
      <c r="H176" s="34"/>
      <c r="I176" s="32"/>
      <c r="J176" s="32"/>
      <c r="K176" s="32"/>
      <c r="L176" s="31"/>
      <c r="O176" s="2">
        <f>IF(tabSuivi[[#This Row],[N°Facture]]="",0,COUNTBLANK(tabSuivi[[#This Row],[Chantier]:[Donneur ]]))</f>
        <v>0</v>
      </c>
      <c r="X176" t="str">
        <f>IF(tabSuivi[[#This Row],[N°Facture]]="","",1)</f>
        <v/>
      </c>
      <c r="Y176" t="str">
        <f>IF(tabSuivi[[#This Row],[Payé]]="","",1)</f>
        <v/>
      </c>
      <c r="Z176" t="str">
        <f>IF(Y176="","",tabSuivi[[#This Row],[Montant HT]])</f>
        <v/>
      </c>
    </row>
    <row r="177" spans="3:26" x14ac:dyDescent="0.25">
      <c r="C177" s="31" t="str">
        <f>IF(tabSuivi[[#This Row],[Chantier]]="","",(C176+1))</f>
        <v/>
      </c>
      <c r="D177" s="32"/>
      <c r="E177" s="33"/>
      <c r="F177" s="32"/>
      <c r="G177" s="34"/>
      <c r="H177" s="34"/>
      <c r="I177" s="32"/>
      <c r="J177" s="32"/>
      <c r="K177" s="32"/>
      <c r="L177" s="31"/>
      <c r="O177" s="2">
        <f>IF(tabSuivi[[#This Row],[N°Facture]]="",0,COUNTBLANK(tabSuivi[[#This Row],[Chantier]:[Donneur ]]))</f>
        <v>0</v>
      </c>
      <c r="X177" t="str">
        <f>IF(tabSuivi[[#This Row],[N°Facture]]="","",1)</f>
        <v/>
      </c>
      <c r="Y177" t="str">
        <f>IF(tabSuivi[[#This Row],[Payé]]="","",1)</f>
        <v/>
      </c>
      <c r="Z177" t="str">
        <f>IF(Y177="","",tabSuivi[[#This Row],[Montant HT]])</f>
        <v/>
      </c>
    </row>
    <row r="178" spans="3:26" x14ac:dyDescent="0.25">
      <c r="C178" s="31" t="str">
        <f>IF(tabSuivi[[#This Row],[Chantier]]="","",(C177+1))</f>
        <v/>
      </c>
      <c r="D178" s="32"/>
      <c r="E178" s="33"/>
      <c r="F178" s="32"/>
      <c r="G178" s="34"/>
      <c r="H178" s="34"/>
      <c r="I178" s="32"/>
      <c r="J178" s="32"/>
      <c r="K178" s="32"/>
      <c r="L178" s="31"/>
      <c r="O178" s="2">
        <f>IF(tabSuivi[[#This Row],[N°Facture]]="",0,COUNTBLANK(tabSuivi[[#This Row],[Chantier]:[Donneur ]]))</f>
        <v>0</v>
      </c>
      <c r="X178" t="str">
        <f>IF(tabSuivi[[#This Row],[N°Facture]]="","",1)</f>
        <v/>
      </c>
      <c r="Y178" t="str">
        <f>IF(tabSuivi[[#This Row],[Payé]]="","",1)</f>
        <v/>
      </c>
      <c r="Z178" t="str">
        <f>IF(Y178="","",tabSuivi[[#This Row],[Montant HT]])</f>
        <v/>
      </c>
    </row>
    <row r="179" spans="3:26" x14ac:dyDescent="0.25">
      <c r="C179" s="31" t="str">
        <f>IF(tabSuivi[[#This Row],[Chantier]]="","",(C178+1))</f>
        <v/>
      </c>
      <c r="D179" s="32"/>
      <c r="E179" s="33"/>
      <c r="F179" s="32"/>
      <c r="G179" s="34"/>
      <c r="H179" s="34"/>
      <c r="I179" s="32"/>
      <c r="J179" s="32"/>
      <c r="K179" s="32"/>
      <c r="L179" s="31"/>
      <c r="O179" s="2">
        <f>IF(tabSuivi[[#This Row],[N°Facture]]="",0,COUNTBLANK(tabSuivi[[#This Row],[Chantier]:[Donneur ]]))</f>
        <v>0</v>
      </c>
      <c r="X179" t="str">
        <f>IF(tabSuivi[[#This Row],[N°Facture]]="","",1)</f>
        <v/>
      </c>
      <c r="Y179" t="str">
        <f>IF(tabSuivi[[#This Row],[Payé]]="","",1)</f>
        <v/>
      </c>
      <c r="Z179" t="str">
        <f>IF(Y179="","",tabSuivi[[#This Row],[Montant HT]])</f>
        <v/>
      </c>
    </row>
    <row r="180" spans="3:26" x14ac:dyDescent="0.25">
      <c r="C180" s="31" t="str">
        <f>IF(tabSuivi[[#This Row],[Chantier]]="","",(C179+1))</f>
        <v/>
      </c>
      <c r="D180" s="32"/>
      <c r="E180" s="33"/>
      <c r="F180" s="32"/>
      <c r="G180" s="34"/>
      <c r="H180" s="34"/>
      <c r="I180" s="32"/>
      <c r="J180" s="32"/>
      <c r="K180" s="32"/>
      <c r="L180" s="31"/>
      <c r="O180" s="2">
        <f>IF(tabSuivi[[#This Row],[N°Facture]]="",0,COUNTBLANK(tabSuivi[[#This Row],[Chantier]:[Donneur ]]))</f>
        <v>0</v>
      </c>
      <c r="X180" t="str">
        <f>IF(tabSuivi[[#This Row],[N°Facture]]="","",1)</f>
        <v/>
      </c>
      <c r="Y180" t="str">
        <f>IF(tabSuivi[[#This Row],[Payé]]="","",1)</f>
        <v/>
      </c>
      <c r="Z180" t="str">
        <f>IF(Y180="","",tabSuivi[[#This Row],[Montant HT]])</f>
        <v/>
      </c>
    </row>
    <row r="181" spans="3:26" x14ac:dyDescent="0.25">
      <c r="C181" s="31" t="str">
        <f>IF(tabSuivi[[#This Row],[Chantier]]="","",(C180+1))</f>
        <v/>
      </c>
      <c r="D181" s="32"/>
      <c r="E181" s="33"/>
      <c r="F181" s="32"/>
      <c r="G181" s="34"/>
      <c r="H181" s="34"/>
      <c r="I181" s="32"/>
      <c r="J181" s="32"/>
      <c r="K181" s="32"/>
      <c r="L181" s="31"/>
      <c r="O181" s="2">
        <f>IF(tabSuivi[[#This Row],[N°Facture]]="",0,COUNTBLANK(tabSuivi[[#This Row],[Chantier]:[Donneur ]]))</f>
        <v>0</v>
      </c>
      <c r="X181" t="str">
        <f>IF(tabSuivi[[#This Row],[N°Facture]]="","",1)</f>
        <v/>
      </c>
      <c r="Y181" t="str">
        <f>IF(tabSuivi[[#This Row],[Payé]]="","",1)</f>
        <v/>
      </c>
      <c r="Z181" t="str">
        <f>IF(Y181="","",tabSuivi[[#This Row],[Montant HT]])</f>
        <v/>
      </c>
    </row>
    <row r="182" spans="3:26" x14ac:dyDescent="0.25">
      <c r="C182" s="31" t="str">
        <f>IF(tabSuivi[[#This Row],[Chantier]]="","",(C181+1))</f>
        <v/>
      </c>
      <c r="D182" s="32"/>
      <c r="E182" s="33"/>
      <c r="F182" s="32"/>
      <c r="G182" s="34"/>
      <c r="H182" s="34"/>
      <c r="I182" s="32"/>
      <c r="J182" s="32"/>
      <c r="K182" s="32"/>
      <c r="L182" s="31"/>
      <c r="O182" s="2">
        <f>IF(tabSuivi[[#This Row],[N°Facture]]="",0,COUNTBLANK(tabSuivi[[#This Row],[Chantier]:[Donneur ]]))</f>
        <v>0</v>
      </c>
      <c r="X182" t="str">
        <f>IF(tabSuivi[[#This Row],[N°Facture]]="","",1)</f>
        <v/>
      </c>
      <c r="Y182" t="str">
        <f>IF(tabSuivi[[#This Row],[Payé]]="","",1)</f>
        <v/>
      </c>
      <c r="Z182" t="str">
        <f>IF(Y182="","",tabSuivi[[#This Row],[Montant HT]])</f>
        <v/>
      </c>
    </row>
    <row r="183" spans="3:26" x14ac:dyDescent="0.25">
      <c r="C183" s="31" t="str">
        <f>IF(tabSuivi[[#This Row],[Chantier]]="","",(C182+1))</f>
        <v/>
      </c>
      <c r="D183" s="32"/>
      <c r="E183" s="33"/>
      <c r="F183" s="32"/>
      <c r="G183" s="34"/>
      <c r="H183" s="34"/>
      <c r="I183" s="32"/>
      <c r="J183" s="32"/>
      <c r="K183" s="32"/>
      <c r="L183" s="31"/>
      <c r="O183" s="2">
        <f>IF(tabSuivi[[#This Row],[N°Facture]]="",0,COUNTBLANK(tabSuivi[[#This Row],[Chantier]:[Donneur ]]))</f>
        <v>0</v>
      </c>
      <c r="X183" t="str">
        <f>IF(tabSuivi[[#This Row],[N°Facture]]="","",1)</f>
        <v/>
      </c>
      <c r="Y183" t="str">
        <f>IF(tabSuivi[[#This Row],[Payé]]="","",1)</f>
        <v/>
      </c>
      <c r="Z183" t="str">
        <f>IF(Y183="","",tabSuivi[[#This Row],[Montant HT]])</f>
        <v/>
      </c>
    </row>
    <row r="184" spans="3:26" x14ac:dyDescent="0.25">
      <c r="C184" s="31" t="str">
        <f>IF(tabSuivi[[#This Row],[Chantier]]="","",(C183+1))</f>
        <v/>
      </c>
      <c r="D184" s="32"/>
      <c r="E184" s="33"/>
      <c r="F184" s="32"/>
      <c r="G184" s="34"/>
      <c r="H184" s="34"/>
      <c r="I184" s="32"/>
      <c r="J184" s="32"/>
      <c r="K184" s="32"/>
      <c r="L184" s="31"/>
      <c r="O184" s="2">
        <f>IF(tabSuivi[[#This Row],[N°Facture]]="",0,COUNTBLANK(tabSuivi[[#This Row],[Chantier]:[Donneur ]]))</f>
        <v>0</v>
      </c>
      <c r="X184" t="str">
        <f>IF(tabSuivi[[#This Row],[N°Facture]]="","",1)</f>
        <v/>
      </c>
      <c r="Y184" t="str">
        <f>IF(tabSuivi[[#This Row],[Payé]]="","",1)</f>
        <v/>
      </c>
      <c r="Z184" t="str">
        <f>IF(Y184="","",tabSuivi[[#This Row],[Montant HT]])</f>
        <v/>
      </c>
    </row>
    <row r="185" spans="3:26" x14ac:dyDescent="0.25">
      <c r="C185" s="31" t="str">
        <f>IF(tabSuivi[[#This Row],[Chantier]]="","",(C184+1))</f>
        <v/>
      </c>
      <c r="D185" s="32"/>
      <c r="E185" s="33"/>
      <c r="F185" s="32"/>
      <c r="G185" s="34"/>
      <c r="H185" s="34"/>
      <c r="I185" s="32"/>
      <c r="J185" s="32"/>
      <c r="K185" s="32"/>
      <c r="L185" s="31"/>
      <c r="O185" s="2">
        <f>IF(tabSuivi[[#This Row],[N°Facture]]="",0,COUNTBLANK(tabSuivi[[#This Row],[Chantier]:[Donneur ]]))</f>
        <v>0</v>
      </c>
      <c r="X185" t="str">
        <f>IF(tabSuivi[[#This Row],[N°Facture]]="","",1)</f>
        <v/>
      </c>
      <c r="Y185" t="str">
        <f>IF(tabSuivi[[#This Row],[Payé]]="","",1)</f>
        <v/>
      </c>
      <c r="Z185" t="str">
        <f>IF(Y185="","",tabSuivi[[#This Row],[Montant HT]])</f>
        <v/>
      </c>
    </row>
    <row r="186" spans="3:26" x14ac:dyDescent="0.25">
      <c r="C186" s="31" t="str">
        <f>IF(tabSuivi[[#This Row],[Chantier]]="","",(C185+1))</f>
        <v/>
      </c>
      <c r="D186" s="32"/>
      <c r="E186" s="33"/>
      <c r="F186" s="32"/>
      <c r="G186" s="34"/>
      <c r="H186" s="34"/>
      <c r="I186" s="32"/>
      <c r="J186" s="32"/>
      <c r="K186" s="32"/>
      <c r="L186" s="31"/>
      <c r="O186" s="2">
        <f>IF(tabSuivi[[#This Row],[N°Facture]]="",0,COUNTBLANK(tabSuivi[[#This Row],[Chantier]:[Donneur ]]))</f>
        <v>0</v>
      </c>
      <c r="X186" t="str">
        <f>IF(tabSuivi[[#This Row],[N°Facture]]="","",1)</f>
        <v/>
      </c>
      <c r="Y186" t="str">
        <f>IF(tabSuivi[[#This Row],[Payé]]="","",1)</f>
        <v/>
      </c>
      <c r="Z186" t="str">
        <f>IF(Y186="","",tabSuivi[[#This Row],[Montant HT]])</f>
        <v/>
      </c>
    </row>
    <row r="187" spans="3:26" x14ac:dyDescent="0.25">
      <c r="C187" s="31" t="str">
        <f>IF(tabSuivi[[#This Row],[Chantier]]="","",(C186+1))</f>
        <v/>
      </c>
      <c r="D187" s="32"/>
      <c r="E187" s="33"/>
      <c r="F187" s="32"/>
      <c r="G187" s="34"/>
      <c r="H187" s="34"/>
      <c r="I187" s="32"/>
      <c r="J187" s="32"/>
      <c r="K187" s="32"/>
      <c r="L187" s="31"/>
      <c r="O187" s="2">
        <f>IF(tabSuivi[[#This Row],[N°Facture]]="",0,COUNTBLANK(tabSuivi[[#This Row],[Chantier]:[Donneur ]]))</f>
        <v>0</v>
      </c>
      <c r="X187" t="str">
        <f>IF(tabSuivi[[#This Row],[N°Facture]]="","",1)</f>
        <v/>
      </c>
      <c r="Y187" t="str">
        <f>IF(tabSuivi[[#This Row],[Payé]]="","",1)</f>
        <v/>
      </c>
      <c r="Z187" t="str">
        <f>IF(Y187="","",tabSuivi[[#This Row],[Montant HT]])</f>
        <v/>
      </c>
    </row>
    <row r="188" spans="3:26" x14ac:dyDescent="0.25">
      <c r="C188" s="31" t="str">
        <f>IF(tabSuivi[[#This Row],[Chantier]]="","",(C187+1))</f>
        <v/>
      </c>
      <c r="D188" s="32"/>
      <c r="E188" s="33"/>
      <c r="F188" s="32"/>
      <c r="G188" s="34"/>
      <c r="H188" s="34"/>
      <c r="I188" s="32"/>
      <c r="J188" s="32"/>
      <c r="K188" s="32"/>
      <c r="L188" s="31"/>
      <c r="O188" s="2">
        <f>IF(tabSuivi[[#This Row],[N°Facture]]="",0,COUNTBLANK(tabSuivi[[#This Row],[Chantier]:[Donneur ]]))</f>
        <v>0</v>
      </c>
      <c r="X188" t="str">
        <f>IF(tabSuivi[[#This Row],[N°Facture]]="","",1)</f>
        <v/>
      </c>
      <c r="Y188" t="str">
        <f>IF(tabSuivi[[#This Row],[Payé]]="","",1)</f>
        <v/>
      </c>
      <c r="Z188" t="str">
        <f>IF(Y188="","",tabSuivi[[#This Row],[Montant HT]])</f>
        <v/>
      </c>
    </row>
    <row r="189" spans="3:26" x14ac:dyDescent="0.25">
      <c r="C189" s="31" t="str">
        <f>IF(tabSuivi[[#This Row],[Chantier]]="","",(C188+1))</f>
        <v/>
      </c>
      <c r="D189" s="32"/>
      <c r="E189" s="33"/>
      <c r="F189" s="32"/>
      <c r="G189" s="34"/>
      <c r="H189" s="34"/>
      <c r="I189" s="32"/>
      <c r="J189" s="32"/>
      <c r="K189" s="32"/>
      <c r="L189" s="31"/>
      <c r="O189" s="2">
        <f>IF(tabSuivi[[#This Row],[N°Facture]]="",0,COUNTBLANK(tabSuivi[[#This Row],[Chantier]:[Donneur ]]))</f>
        <v>0</v>
      </c>
      <c r="X189" t="str">
        <f>IF(tabSuivi[[#This Row],[N°Facture]]="","",1)</f>
        <v/>
      </c>
      <c r="Y189" t="str">
        <f>IF(tabSuivi[[#This Row],[Payé]]="","",1)</f>
        <v/>
      </c>
      <c r="Z189" t="str">
        <f>IF(Y189="","",tabSuivi[[#This Row],[Montant HT]])</f>
        <v/>
      </c>
    </row>
    <row r="190" spans="3:26" x14ac:dyDescent="0.25">
      <c r="C190" s="31" t="str">
        <f>IF(tabSuivi[[#This Row],[Chantier]]="","",(C189+1))</f>
        <v/>
      </c>
      <c r="D190" s="32"/>
      <c r="E190" s="33"/>
      <c r="F190" s="32"/>
      <c r="G190" s="34"/>
      <c r="H190" s="34"/>
      <c r="I190" s="32"/>
      <c r="J190" s="32"/>
      <c r="K190" s="32"/>
      <c r="L190" s="31"/>
      <c r="O190" s="2">
        <f>IF(tabSuivi[[#This Row],[N°Facture]]="",0,COUNTBLANK(tabSuivi[[#This Row],[Chantier]:[Donneur ]]))</f>
        <v>0</v>
      </c>
      <c r="X190" t="str">
        <f>IF(tabSuivi[[#This Row],[N°Facture]]="","",1)</f>
        <v/>
      </c>
      <c r="Y190" t="str">
        <f>IF(tabSuivi[[#This Row],[Payé]]="","",1)</f>
        <v/>
      </c>
      <c r="Z190" t="str">
        <f>IF(Y190="","",tabSuivi[[#This Row],[Montant HT]])</f>
        <v/>
      </c>
    </row>
    <row r="191" spans="3:26" x14ac:dyDescent="0.25">
      <c r="C191" s="31" t="str">
        <f>IF(tabSuivi[[#This Row],[Chantier]]="","",(C190+1))</f>
        <v/>
      </c>
      <c r="D191" s="32"/>
      <c r="E191" s="33"/>
      <c r="F191" s="32"/>
      <c r="G191" s="34"/>
      <c r="H191" s="34"/>
      <c r="I191" s="32"/>
      <c r="J191" s="32"/>
      <c r="K191" s="32"/>
      <c r="L191" s="31"/>
      <c r="O191" s="2">
        <f>IF(tabSuivi[[#This Row],[N°Facture]]="",0,COUNTBLANK(tabSuivi[[#This Row],[Chantier]:[Donneur ]]))</f>
        <v>0</v>
      </c>
      <c r="X191" t="str">
        <f>IF(tabSuivi[[#This Row],[N°Facture]]="","",1)</f>
        <v/>
      </c>
      <c r="Y191" t="str">
        <f>IF(tabSuivi[[#This Row],[Payé]]="","",1)</f>
        <v/>
      </c>
      <c r="Z191" t="str">
        <f>IF(Y191="","",tabSuivi[[#This Row],[Montant HT]])</f>
        <v/>
      </c>
    </row>
    <row r="192" spans="3:26" x14ac:dyDescent="0.25">
      <c r="C192" s="31" t="str">
        <f>IF(tabSuivi[[#This Row],[Chantier]]="","",(C191+1))</f>
        <v/>
      </c>
      <c r="D192" s="32"/>
      <c r="E192" s="33"/>
      <c r="F192" s="32"/>
      <c r="G192" s="34"/>
      <c r="H192" s="34"/>
      <c r="I192" s="32"/>
      <c r="J192" s="32"/>
      <c r="K192" s="32"/>
      <c r="L192" s="31"/>
      <c r="O192" s="2">
        <f>IF(tabSuivi[[#This Row],[N°Facture]]="",0,COUNTBLANK(tabSuivi[[#This Row],[Chantier]:[Donneur ]]))</f>
        <v>0</v>
      </c>
      <c r="X192" t="str">
        <f>IF(tabSuivi[[#This Row],[N°Facture]]="","",1)</f>
        <v/>
      </c>
      <c r="Y192" t="str">
        <f>IF(tabSuivi[[#This Row],[Payé]]="","",1)</f>
        <v/>
      </c>
      <c r="Z192" t="str">
        <f>IF(Y192="","",tabSuivi[[#This Row],[Montant HT]])</f>
        <v/>
      </c>
    </row>
    <row r="193" spans="3:26" x14ac:dyDescent="0.25">
      <c r="C193" s="31" t="str">
        <f>IF(tabSuivi[[#This Row],[Chantier]]="","",(C192+1))</f>
        <v/>
      </c>
      <c r="D193" s="32"/>
      <c r="E193" s="33"/>
      <c r="F193" s="32"/>
      <c r="G193" s="34"/>
      <c r="H193" s="34"/>
      <c r="I193" s="32"/>
      <c r="J193" s="32"/>
      <c r="K193" s="32"/>
      <c r="L193" s="31"/>
      <c r="O193" s="2">
        <f>IF(tabSuivi[[#This Row],[N°Facture]]="",0,COUNTBLANK(tabSuivi[[#This Row],[Chantier]:[Donneur ]]))</f>
        <v>0</v>
      </c>
      <c r="X193" t="str">
        <f>IF(tabSuivi[[#This Row],[N°Facture]]="","",1)</f>
        <v/>
      </c>
      <c r="Y193" t="str">
        <f>IF(tabSuivi[[#This Row],[Payé]]="","",1)</f>
        <v/>
      </c>
      <c r="Z193" t="str">
        <f>IF(Y193="","",tabSuivi[[#This Row],[Montant HT]])</f>
        <v/>
      </c>
    </row>
    <row r="194" spans="3:26" x14ac:dyDescent="0.25">
      <c r="C194" s="31" t="str">
        <f>IF(tabSuivi[[#This Row],[Chantier]]="","",(C193+1))</f>
        <v/>
      </c>
      <c r="D194" s="32"/>
      <c r="E194" s="33"/>
      <c r="F194" s="32"/>
      <c r="G194" s="34"/>
      <c r="H194" s="34"/>
      <c r="I194" s="32"/>
      <c r="J194" s="32"/>
      <c r="K194" s="32"/>
      <c r="L194" s="31"/>
      <c r="O194" s="2">
        <f>IF(tabSuivi[[#This Row],[N°Facture]]="",0,COUNTBLANK(tabSuivi[[#This Row],[Chantier]:[Donneur ]]))</f>
        <v>0</v>
      </c>
      <c r="X194" t="str">
        <f>IF(tabSuivi[[#This Row],[N°Facture]]="","",1)</f>
        <v/>
      </c>
      <c r="Y194" t="str">
        <f>IF(tabSuivi[[#This Row],[Payé]]="","",1)</f>
        <v/>
      </c>
      <c r="Z194" t="str">
        <f>IF(Y194="","",tabSuivi[[#This Row],[Montant HT]])</f>
        <v/>
      </c>
    </row>
    <row r="195" spans="3:26" x14ac:dyDescent="0.25">
      <c r="C195" s="31" t="str">
        <f>IF(tabSuivi[[#This Row],[Chantier]]="","",(C194+1))</f>
        <v/>
      </c>
      <c r="D195" s="32"/>
      <c r="E195" s="33"/>
      <c r="F195" s="32"/>
      <c r="G195" s="34"/>
      <c r="H195" s="34"/>
      <c r="I195" s="32"/>
      <c r="J195" s="32"/>
      <c r="K195" s="32"/>
      <c r="L195" s="31"/>
      <c r="O195" s="2">
        <f>IF(tabSuivi[[#This Row],[N°Facture]]="",0,COUNTBLANK(tabSuivi[[#This Row],[Chantier]:[Donneur ]]))</f>
        <v>0</v>
      </c>
      <c r="X195" t="str">
        <f>IF(tabSuivi[[#This Row],[N°Facture]]="","",1)</f>
        <v/>
      </c>
      <c r="Y195" t="str">
        <f>IF(tabSuivi[[#This Row],[Payé]]="","",1)</f>
        <v/>
      </c>
      <c r="Z195" t="str">
        <f>IF(Y195="","",tabSuivi[[#This Row],[Montant HT]])</f>
        <v/>
      </c>
    </row>
    <row r="196" spans="3:26" x14ac:dyDescent="0.25">
      <c r="C196" s="31" t="str">
        <f>IF(tabSuivi[[#This Row],[Chantier]]="","",(C195+1))</f>
        <v/>
      </c>
      <c r="D196" s="32"/>
      <c r="E196" s="33"/>
      <c r="F196" s="32"/>
      <c r="G196" s="34"/>
      <c r="H196" s="34"/>
      <c r="I196" s="32"/>
      <c r="J196" s="32"/>
      <c r="K196" s="32"/>
      <c r="L196" s="31"/>
      <c r="O196" s="2">
        <f>IF(tabSuivi[[#This Row],[N°Facture]]="",0,COUNTBLANK(tabSuivi[[#This Row],[Chantier]:[Donneur ]]))</f>
        <v>0</v>
      </c>
      <c r="X196" t="str">
        <f>IF(tabSuivi[[#This Row],[N°Facture]]="","",1)</f>
        <v/>
      </c>
      <c r="Y196" t="str">
        <f>IF(tabSuivi[[#This Row],[Payé]]="","",1)</f>
        <v/>
      </c>
      <c r="Z196" t="str">
        <f>IF(Y196="","",tabSuivi[[#This Row],[Montant HT]])</f>
        <v/>
      </c>
    </row>
    <row r="197" spans="3:26" x14ac:dyDescent="0.25">
      <c r="C197" s="31" t="str">
        <f>IF(tabSuivi[[#This Row],[Chantier]]="","",(C196+1))</f>
        <v/>
      </c>
      <c r="D197" s="32"/>
      <c r="E197" s="33"/>
      <c r="F197" s="32"/>
      <c r="G197" s="34"/>
      <c r="H197" s="34"/>
      <c r="I197" s="32"/>
      <c r="J197" s="32"/>
      <c r="K197" s="32"/>
      <c r="L197" s="31"/>
      <c r="O197" s="2">
        <f>IF(tabSuivi[[#This Row],[N°Facture]]="",0,COUNTBLANK(tabSuivi[[#This Row],[Chantier]:[Donneur ]]))</f>
        <v>0</v>
      </c>
      <c r="X197" t="str">
        <f>IF(tabSuivi[[#This Row],[N°Facture]]="","",1)</f>
        <v/>
      </c>
      <c r="Y197" t="str">
        <f>IF(tabSuivi[[#This Row],[Payé]]="","",1)</f>
        <v/>
      </c>
      <c r="Z197" t="str">
        <f>IF(Y197="","",tabSuivi[[#This Row],[Montant HT]])</f>
        <v/>
      </c>
    </row>
    <row r="198" spans="3:26" x14ac:dyDescent="0.25">
      <c r="C198" s="31" t="str">
        <f>IF(tabSuivi[[#This Row],[Chantier]]="","",(C197+1))</f>
        <v/>
      </c>
      <c r="D198" s="32"/>
      <c r="E198" s="33"/>
      <c r="F198" s="32"/>
      <c r="G198" s="34"/>
      <c r="H198" s="34"/>
      <c r="I198" s="32"/>
      <c r="J198" s="32"/>
      <c r="K198" s="32"/>
      <c r="L198" s="31"/>
      <c r="O198" s="2">
        <f>IF(tabSuivi[[#This Row],[N°Facture]]="",0,COUNTBLANK(tabSuivi[[#This Row],[Chantier]:[Donneur ]]))</f>
        <v>0</v>
      </c>
      <c r="X198" t="str">
        <f>IF(tabSuivi[[#This Row],[N°Facture]]="","",1)</f>
        <v/>
      </c>
      <c r="Y198" t="str">
        <f>IF(tabSuivi[[#This Row],[Payé]]="","",1)</f>
        <v/>
      </c>
      <c r="Z198" t="str">
        <f>IF(Y198="","",tabSuivi[[#This Row],[Montant HT]])</f>
        <v/>
      </c>
    </row>
    <row r="199" spans="3:26" x14ac:dyDescent="0.25">
      <c r="C199" s="31" t="str">
        <f>IF(tabSuivi[[#This Row],[Chantier]]="","",(C198+1))</f>
        <v/>
      </c>
      <c r="D199" s="32"/>
      <c r="E199" s="33"/>
      <c r="F199" s="32"/>
      <c r="G199" s="34"/>
      <c r="H199" s="34"/>
      <c r="I199" s="32"/>
      <c r="J199" s="32"/>
      <c r="K199" s="32"/>
      <c r="L199" s="31"/>
      <c r="O199" s="2">
        <f>IF(tabSuivi[[#This Row],[N°Facture]]="",0,COUNTBLANK(tabSuivi[[#This Row],[Chantier]:[Donneur ]]))</f>
        <v>0</v>
      </c>
      <c r="X199" t="str">
        <f>IF(tabSuivi[[#This Row],[N°Facture]]="","",1)</f>
        <v/>
      </c>
      <c r="Y199" t="str">
        <f>IF(tabSuivi[[#This Row],[Payé]]="","",1)</f>
        <v/>
      </c>
      <c r="Z199" t="str">
        <f>IF(Y199="","",tabSuivi[[#This Row],[Montant HT]])</f>
        <v/>
      </c>
    </row>
    <row r="200" spans="3:26" x14ac:dyDescent="0.25">
      <c r="C200" s="31" t="str">
        <f>IF(tabSuivi[[#This Row],[Chantier]]="","",(C199+1))</f>
        <v/>
      </c>
      <c r="D200" s="32"/>
      <c r="E200" s="33"/>
      <c r="F200" s="32"/>
      <c r="G200" s="34"/>
      <c r="H200" s="34"/>
      <c r="I200" s="32"/>
      <c r="J200" s="32"/>
      <c r="K200" s="32"/>
      <c r="L200" s="31"/>
      <c r="O200" s="2">
        <f>IF(tabSuivi[[#This Row],[N°Facture]]="",0,COUNTBLANK(tabSuivi[[#This Row],[Chantier]:[Donneur ]]))</f>
        <v>0</v>
      </c>
      <c r="X200" t="str">
        <f>IF(tabSuivi[[#This Row],[N°Facture]]="","",1)</f>
        <v/>
      </c>
      <c r="Y200" t="str">
        <f>IF(tabSuivi[[#This Row],[Payé]]="","",1)</f>
        <v/>
      </c>
      <c r="Z200" t="str">
        <f>IF(Y200="","",tabSuivi[[#This Row],[Montant HT]])</f>
        <v/>
      </c>
    </row>
    <row r="201" spans="3:26" x14ac:dyDescent="0.25">
      <c r="C201" s="31" t="str">
        <f>IF(tabSuivi[[#This Row],[Chantier]]="","",(C200+1))</f>
        <v/>
      </c>
      <c r="D201" s="32"/>
      <c r="E201" s="33"/>
      <c r="F201" s="32"/>
      <c r="G201" s="34"/>
      <c r="H201" s="34"/>
      <c r="I201" s="32"/>
      <c r="J201" s="32"/>
      <c r="K201" s="32"/>
      <c r="L201" s="31"/>
      <c r="O201" s="2">
        <f>IF(tabSuivi[[#This Row],[N°Facture]]="",0,COUNTBLANK(tabSuivi[[#This Row],[Chantier]:[Donneur ]]))</f>
        <v>0</v>
      </c>
      <c r="X201" t="str">
        <f>IF(tabSuivi[[#This Row],[N°Facture]]="","",1)</f>
        <v/>
      </c>
      <c r="Y201" t="str">
        <f>IF(tabSuivi[[#This Row],[Payé]]="","",1)</f>
        <v/>
      </c>
      <c r="Z201" t="str">
        <f>IF(Y201="","",tabSuivi[[#This Row],[Montant HT]])</f>
        <v/>
      </c>
    </row>
    <row r="202" spans="3:26" x14ac:dyDescent="0.25">
      <c r="C202" s="31" t="str">
        <f>IF(tabSuivi[[#This Row],[Chantier]]="","",(C201+1))</f>
        <v/>
      </c>
      <c r="D202" s="32"/>
      <c r="E202" s="33"/>
      <c r="F202" s="32"/>
      <c r="G202" s="34"/>
      <c r="H202" s="34"/>
      <c r="I202" s="32"/>
      <c r="J202" s="32"/>
      <c r="K202" s="32"/>
      <c r="L202" s="31"/>
      <c r="O202" s="2">
        <f>IF(tabSuivi[[#This Row],[N°Facture]]="",0,COUNTBLANK(tabSuivi[[#This Row],[Chantier]:[Donneur ]]))</f>
        <v>0</v>
      </c>
      <c r="X202" t="str">
        <f>IF(tabSuivi[[#This Row],[N°Facture]]="","",1)</f>
        <v/>
      </c>
      <c r="Y202" t="str">
        <f>IF(tabSuivi[[#This Row],[Payé]]="","",1)</f>
        <v/>
      </c>
      <c r="Z202" t="str">
        <f>IF(Y202="","",tabSuivi[[#This Row],[Montant HT]])</f>
        <v/>
      </c>
    </row>
    <row r="203" spans="3:26" x14ac:dyDescent="0.25">
      <c r="C203" s="31" t="str">
        <f>IF(tabSuivi[[#This Row],[Chantier]]="","",(C202+1))</f>
        <v/>
      </c>
      <c r="D203" s="32"/>
      <c r="E203" s="33"/>
      <c r="F203" s="32"/>
      <c r="G203" s="34"/>
      <c r="H203" s="34"/>
      <c r="I203" s="32"/>
      <c r="J203" s="32"/>
      <c r="K203" s="32"/>
      <c r="L203" s="31"/>
      <c r="O203" s="2">
        <f>IF(tabSuivi[[#This Row],[N°Facture]]="",0,COUNTBLANK(tabSuivi[[#This Row],[Chantier]:[Donneur ]]))</f>
        <v>0</v>
      </c>
      <c r="X203" t="str">
        <f>IF(tabSuivi[[#This Row],[N°Facture]]="","",1)</f>
        <v/>
      </c>
      <c r="Y203" t="str">
        <f>IF(tabSuivi[[#This Row],[Payé]]="","",1)</f>
        <v/>
      </c>
      <c r="Z203" t="str">
        <f>IF(Y203="","",tabSuivi[[#This Row],[Montant HT]])</f>
        <v/>
      </c>
    </row>
    <row r="204" spans="3:26" x14ac:dyDescent="0.25">
      <c r="C204" s="31" t="str">
        <f>IF(tabSuivi[[#This Row],[Chantier]]="","",(C203+1))</f>
        <v/>
      </c>
      <c r="D204" s="32"/>
      <c r="E204" s="33"/>
      <c r="F204" s="32"/>
      <c r="G204" s="34"/>
      <c r="H204" s="34"/>
      <c r="I204" s="32"/>
      <c r="J204" s="32"/>
      <c r="K204" s="32"/>
      <c r="L204" s="31"/>
      <c r="O204" s="2">
        <f>IF(tabSuivi[[#This Row],[N°Facture]]="",0,COUNTBLANK(tabSuivi[[#This Row],[Chantier]:[Donneur ]]))</f>
        <v>0</v>
      </c>
      <c r="X204" t="str">
        <f>IF(tabSuivi[[#This Row],[N°Facture]]="","",1)</f>
        <v/>
      </c>
      <c r="Y204" t="str">
        <f>IF(tabSuivi[[#This Row],[Payé]]="","",1)</f>
        <v/>
      </c>
      <c r="Z204" t="str">
        <f>IF(Y204="","",tabSuivi[[#This Row],[Montant HT]])</f>
        <v/>
      </c>
    </row>
    <row r="205" spans="3:26" x14ac:dyDescent="0.25">
      <c r="C205" s="31" t="str">
        <f>IF(tabSuivi[[#This Row],[Chantier]]="","",(C204+1))</f>
        <v/>
      </c>
      <c r="D205" s="32"/>
      <c r="E205" s="33"/>
      <c r="F205" s="32"/>
      <c r="G205" s="34"/>
      <c r="H205" s="34"/>
      <c r="I205" s="32"/>
      <c r="J205" s="32"/>
      <c r="K205" s="32"/>
      <c r="L205" s="31"/>
      <c r="O205" s="2">
        <f>IF(tabSuivi[[#This Row],[N°Facture]]="",0,COUNTBLANK(tabSuivi[[#This Row],[Chantier]:[Donneur ]]))</f>
        <v>0</v>
      </c>
      <c r="X205" t="str">
        <f>IF(tabSuivi[[#This Row],[N°Facture]]="","",1)</f>
        <v/>
      </c>
      <c r="Y205" t="str">
        <f>IF(tabSuivi[[#This Row],[Payé]]="","",1)</f>
        <v/>
      </c>
      <c r="Z205" t="str">
        <f>IF(Y205="","",tabSuivi[[#This Row],[Montant HT]])</f>
        <v/>
      </c>
    </row>
    <row r="206" spans="3:26" x14ac:dyDescent="0.25">
      <c r="C206" s="31" t="str">
        <f>IF(tabSuivi[[#This Row],[Chantier]]="","",(C205+1))</f>
        <v/>
      </c>
      <c r="D206" s="32"/>
      <c r="E206" s="33"/>
      <c r="F206" s="32"/>
      <c r="G206" s="34"/>
      <c r="H206" s="34"/>
      <c r="I206" s="32"/>
      <c r="J206" s="32"/>
      <c r="K206" s="32"/>
      <c r="L206" s="31"/>
      <c r="O206" s="2">
        <f>IF(tabSuivi[[#This Row],[N°Facture]]="",0,COUNTBLANK(tabSuivi[[#This Row],[Chantier]:[Donneur ]]))</f>
        <v>0</v>
      </c>
      <c r="X206" t="str">
        <f>IF(tabSuivi[[#This Row],[N°Facture]]="","",1)</f>
        <v/>
      </c>
      <c r="Y206" t="str">
        <f>IF(tabSuivi[[#This Row],[Payé]]="","",1)</f>
        <v/>
      </c>
      <c r="Z206" t="str">
        <f>IF(Y206="","",tabSuivi[[#This Row],[Montant HT]])</f>
        <v/>
      </c>
    </row>
    <row r="207" spans="3:26" x14ac:dyDescent="0.25">
      <c r="C207" s="31" t="str">
        <f>IF(tabSuivi[[#This Row],[Chantier]]="","",(C206+1))</f>
        <v/>
      </c>
      <c r="D207" s="32"/>
      <c r="E207" s="33"/>
      <c r="F207" s="32"/>
      <c r="G207" s="34"/>
      <c r="H207" s="34"/>
      <c r="I207" s="32"/>
      <c r="J207" s="32"/>
      <c r="K207" s="32"/>
      <c r="L207" s="31"/>
      <c r="O207" s="2">
        <f>IF(tabSuivi[[#This Row],[N°Facture]]="",0,COUNTBLANK(tabSuivi[[#This Row],[Chantier]:[Donneur ]]))</f>
        <v>0</v>
      </c>
      <c r="X207" t="str">
        <f>IF(tabSuivi[[#This Row],[N°Facture]]="","",1)</f>
        <v/>
      </c>
      <c r="Y207" t="str">
        <f>IF(tabSuivi[[#This Row],[Payé]]="","",1)</f>
        <v/>
      </c>
      <c r="Z207" t="str">
        <f>IF(Y207="","",tabSuivi[[#This Row],[Montant HT]])</f>
        <v/>
      </c>
    </row>
    <row r="208" spans="3:26" x14ac:dyDescent="0.25">
      <c r="C208" s="31" t="str">
        <f>IF(tabSuivi[[#This Row],[Chantier]]="","",(C207+1))</f>
        <v/>
      </c>
      <c r="D208" s="32"/>
      <c r="E208" s="33"/>
      <c r="F208" s="32"/>
      <c r="G208" s="34"/>
      <c r="H208" s="34"/>
      <c r="I208" s="32"/>
      <c r="J208" s="32"/>
      <c r="K208" s="32"/>
      <c r="L208" s="31"/>
      <c r="O208" s="2">
        <f>IF(tabSuivi[[#This Row],[N°Facture]]="",0,COUNTBLANK(tabSuivi[[#This Row],[Chantier]:[Donneur ]]))</f>
        <v>0</v>
      </c>
      <c r="X208" t="str">
        <f>IF(tabSuivi[[#This Row],[N°Facture]]="","",1)</f>
        <v/>
      </c>
      <c r="Y208" t="str">
        <f>IF(tabSuivi[[#This Row],[Payé]]="","",1)</f>
        <v/>
      </c>
      <c r="Z208" t="str">
        <f>IF(Y208="","",tabSuivi[[#This Row],[Montant HT]])</f>
        <v/>
      </c>
    </row>
    <row r="209" spans="3:26" x14ac:dyDescent="0.25">
      <c r="C209" s="31" t="str">
        <f>IF(tabSuivi[[#This Row],[Chantier]]="","",(C208+1))</f>
        <v/>
      </c>
      <c r="D209" s="32"/>
      <c r="E209" s="33"/>
      <c r="F209" s="32"/>
      <c r="G209" s="34"/>
      <c r="H209" s="34"/>
      <c r="I209" s="32"/>
      <c r="J209" s="32"/>
      <c r="K209" s="32"/>
      <c r="L209" s="31"/>
      <c r="O209" s="2">
        <f>IF(tabSuivi[[#This Row],[N°Facture]]="",0,COUNTBLANK(tabSuivi[[#This Row],[Chantier]:[Donneur ]]))</f>
        <v>0</v>
      </c>
      <c r="X209" t="str">
        <f>IF(tabSuivi[[#This Row],[N°Facture]]="","",1)</f>
        <v/>
      </c>
      <c r="Y209" t="str">
        <f>IF(tabSuivi[[#This Row],[Payé]]="","",1)</f>
        <v/>
      </c>
      <c r="Z209" t="str">
        <f>IF(Y209="","",tabSuivi[[#This Row],[Montant HT]])</f>
        <v/>
      </c>
    </row>
    <row r="210" spans="3:26" x14ac:dyDescent="0.25">
      <c r="C210" s="31" t="str">
        <f>IF(tabSuivi[[#This Row],[Chantier]]="","",(C209+1))</f>
        <v/>
      </c>
      <c r="D210" s="32"/>
      <c r="E210" s="33"/>
      <c r="F210" s="32"/>
      <c r="G210" s="34"/>
      <c r="H210" s="34"/>
      <c r="I210" s="32"/>
      <c r="J210" s="32"/>
      <c r="K210" s="32"/>
      <c r="L210" s="31"/>
      <c r="O210" s="2">
        <f>IF(tabSuivi[[#This Row],[N°Facture]]="",0,COUNTBLANK(tabSuivi[[#This Row],[Chantier]:[Donneur ]]))</f>
        <v>0</v>
      </c>
      <c r="X210" t="str">
        <f>IF(tabSuivi[[#This Row],[N°Facture]]="","",1)</f>
        <v/>
      </c>
      <c r="Y210" t="str">
        <f>IF(tabSuivi[[#This Row],[Payé]]="","",1)</f>
        <v/>
      </c>
      <c r="Z210" t="str">
        <f>IF(Y210="","",tabSuivi[[#This Row],[Montant HT]])</f>
        <v/>
      </c>
    </row>
    <row r="211" spans="3:26" x14ac:dyDescent="0.25">
      <c r="C211" s="31" t="str">
        <f>IF(tabSuivi[[#This Row],[Chantier]]="","",(C210+1))</f>
        <v/>
      </c>
      <c r="D211" s="32"/>
      <c r="E211" s="33"/>
      <c r="F211" s="32"/>
      <c r="G211" s="34"/>
      <c r="H211" s="34"/>
      <c r="I211" s="32"/>
      <c r="J211" s="32"/>
      <c r="K211" s="32"/>
      <c r="L211" s="31"/>
      <c r="O211" s="2">
        <f>IF(tabSuivi[[#This Row],[N°Facture]]="",0,COUNTBLANK(tabSuivi[[#This Row],[Chantier]:[Donneur ]]))</f>
        <v>0</v>
      </c>
      <c r="X211" t="str">
        <f>IF(tabSuivi[[#This Row],[N°Facture]]="","",1)</f>
        <v/>
      </c>
      <c r="Y211" t="str">
        <f>IF(tabSuivi[[#This Row],[Payé]]="","",1)</f>
        <v/>
      </c>
      <c r="Z211" t="str">
        <f>IF(Y211="","",tabSuivi[[#This Row],[Montant HT]])</f>
        <v/>
      </c>
    </row>
    <row r="212" spans="3:26" x14ac:dyDescent="0.25">
      <c r="C212" s="31" t="str">
        <f>IF(tabSuivi[[#This Row],[Chantier]]="","",(C211+1))</f>
        <v/>
      </c>
      <c r="D212" s="32"/>
      <c r="E212" s="33"/>
      <c r="F212" s="32"/>
      <c r="G212" s="34"/>
      <c r="H212" s="34"/>
      <c r="I212" s="32"/>
      <c r="J212" s="32"/>
      <c r="K212" s="32"/>
      <c r="L212" s="31"/>
      <c r="O212" s="2">
        <f>IF(tabSuivi[[#This Row],[N°Facture]]="",0,COUNTBLANK(tabSuivi[[#This Row],[Chantier]:[Donneur ]]))</f>
        <v>0</v>
      </c>
      <c r="X212" t="str">
        <f>IF(tabSuivi[[#This Row],[N°Facture]]="","",1)</f>
        <v/>
      </c>
      <c r="Y212" t="str">
        <f>IF(tabSuivi[[#This Row],[Payé]]="","",1)</f>
        <v/>
      </c>
      <c r="Z212" t="str">
        <f>IF(Y212="","",tabSuivi[[#This Row],[Montant HT]])</f>
        <v/>
      </c>
    </row>
    <row r="213" spans="3:26" x14ac:dyDescent="0.25">
      <c r="C213" s="31" t="str">
        <f>IF(tabSuivi[[#This Row],[Chantier]]="","",(C212+1))</f>
        <v/>
      </c>
      <c r="D213" s="32"/>
      <c r="E213" s="33"/>
      <c r="F213" s="32"/>
      <c r="G213" s="34"/>
      <c r="H213" s="34"/>
      <c r="I213" s="32"/>
      <c r="J213" s="32"/>
      <c r="K213" s="32"/>
      <c r="L213" s="31"/>
      <c r="O213" s="2">
        <f>IF(tabSuivi[[#This Row],[N°Facture]]="",0,COUNTBLANK(tabSuivi[[#This Row],[Chantier]:[Donneur ]]))</f>
        <v>0</v>
      </c>
      <c r="X213" t="str">
        <f>IF(tabSuivi[[#This Row],[N°Facture]]="","",1)</f>
        <v/>
      </c>
      <c r="Y213" t="str">
        <f>IF(tabSuivi[[#This Row],[Payé]]="","",1)</f>
        <v/>
      </c>
      <c r="Z213" t="str">
        <f>IF(Y213="","",tabSuivi[[#This Row],[Montant HT]])</f>
        <v/>
      </c>
    </row>
    <row r="214" spans="3:26" x14ac:dyDescent="0.25">
      <c r="C214" s="31" t="str">
        <f>IF(tabSuivi[[#This Row],[Chantier]]="","",(C213+1))</f>
        <v/>
      </c>
      <c r="D214" s="32"/>
      <c r="E214" s="33"/>
      <c r="F214" s="32"/>
      <c r="G214" s="34"/>
      <c r="H214" s="34"/>
      <c r="I214" s="32"/>
      <c r="J214" s="32"/>
      <c r="K214" s="32"/>
      <c r="L214" s="31"/>
      <c r="O214" s="2">
        <f>IF(tabSuivi[[#This Row],[N°Facture]]="",0,COUNTBLANK(tabSuivi[[#This Row],[Chantier]:[Donneur ]]))</f>
        <v>0</v>
      </c>
      <c r="X214" t="str">
        <f>IF(tabSuivi[[#This Row],[N°Facture]]="","",1)</f>
        <v/>
      </c>
      <c r="Y214" t="str">
        <f>IF(tabSuivi[[#This Row],[Payé]]="","",1)</f>
        <v/>
      </c>
      <c r="Z214" t="str">
        <f>IF(Y214="","",tabSuivi[[#This Row],[Montant HT]])</f>
        <v/>
      </c>
    </row>
    <row r="215" spans="3:26" x14ac:dyDescent="0.25">
      <c r="C215" s="31" t="str">
        <f>IF(tabSuivi[[#This Row],[Chantier]]="","",(C214+1))</f>
        <v/>
      </c>
      <c r="D215" s="32"/>
      <c r="E215" s="33"/>
      <c r="F215" s="32"/>
      <c r="G215" s="34"/>
      <c r="H215" s="34"/>
      <c r="I215" s="32"/>
      <c r="J215" s="32"/>
      <c r="K215" s="32"/>
      <c r="L215" s="31"/>
      <c r="O215" s="2">
        <f>IF(tabSuivi[[#This Row],[N°Facture]]="",0,COUNTBLANK(tabSuivi[[#This Row],[Chantier]:[Donneur ]]))</f>
        <v>0</v>
      </c>
      <c r="X215" t="str">
        <f>IF(tabSuivi[[#This Row],[N°Facture]]="","",1)</f>
        <v/>
      </c>
      <c r="Y215" t="str">
        <f>IF(tabSuivi[[#This Row],[Payé]]="","",1)</f>
        <v/>
      </c>
      <c r="Z215" t="str">
        <f>IF(Y215="","",tabSuivi[[#This Row],[Montant HT]])</f>
        <v/>
      </c>
    </row>
    <row r="216" spans="3:26" x14ac:dyDescent="0.25">
      <c r="C216" s="31" t="str">
        <f>IF(tabSuivi[[#This Row],[Chantier]]="","",(C215+1))</f>
        <v/>
      </c>
      <c r="D216" s="32"/>
      <c r="E216" s="33"/>
      <c r="F216" s="32"/>
      <c r="G216" s="34"/>
      <c r="H216" s="34"/>
      <c r="I216" s="32"/>
      <c r="J216" s="32"/>
      <c r="K216" s="32"/>
      <c r="L216" s="31"/>
      <c r="O216" s="2">
        <f>IF(tabSuivi[[#This Row],[N°Facture]]="",0,COUNTBLANK(tabSuivi[[#This Row],[Chantier]:[Donneur ]]))</f>
        <v>0</v>
      </c>
      <c r="X216" t="str">
        <f>IF(tabSuivi[[#This Row],[N°Facture]]="","",1)</f>
        <v/>
      </c>
      <c r="Y216" t="str">
        <f>IF(tabSuivi[[#This Row],[Payé]]="","",1)</f>
        <v/>
      </c>
      <c r="Z216" t="str">
        <f>IF(Y216="","",tabSuivi[[#This Row],[Montant HT]])</f>
        <v/>
      </c>
    </row>
    <row r="217" spans="3:26" x14ac:dyDescent="0.25">
      <c r="C217" s="31" t="str">
        <f>IF(tabSuivi[[#This Row],[Chantier]]="","",(C216+1))</f>
        <v/>
      </c>
      <c r="D217" s="32"/>
      <c r="E217" s="33"/>
      <c r="F217" s="32"/>
      <c r="G217" s="34"/>
      <c r="H217" s="34"/>
      <c r="I217" s="32"/>
      <c r="J217" s="32"/>
      <c r="K217" s="32"/>
      <c r="L217" s="31"/>
      <c r="O217" s="2">
        <f>IF(tabSuivi[[#This Row],[N°Facture]]="",0,COUNTBLANK(tabSuivi[[#This Row],[Chantier]:[Donneur ]]))</f>
        <v>0</v>
      </c>
      <c r="X217" t="str">
        <f>IF(tabSuivi[[#This Row],[N°Facture]]="","",1)</f>
        <v/>
      </c>
      <c r="Y217" t="str">
        <f>IF(tabSuivi[[#This Row],[Payé]]="","",1)</f>
        <v/>
      </c>
      <c r="Z217" t="str">
        <f>IF(Y217="","",tabSuivi[[#This Row],[Montant HT]])</f>
        <v/>
      </c>
    </row>
    <row r="218" spans="3:26" x14ac:dyDescent="0.25">
      <c r="C218" s="31" t="str">
        <f>IF(tabSuivi[[#This Row],[Chantier]]="","",(C217+1))</f>
        <v/>
      </c>
      <c r="D218" s="32"/>
      <c r="E218" s="33"/>
      <c r="F218" s="32"/>
      <c r="G218" s="34"/>
      <c r="H218" s="34"/>
      <c r="I218" s="32"/>
      <c r="J218" s="32"/>
      <c r="K218" s="32"/>
      <c r="L218" s="31"/>
      <c r="O218" s="2">
        <f>IF(tabSuivi[[#This Row],[N°Facture]]="",0,COUNTBLANK(tabSuivi[[#This Row],[Chantier]:[Donneur ]]))</f>
        <v>0</v>
      </c>
      <c r="X218" t="str">
        <f>IF(tabSuivi[[#This Row],[N°Facture]]="","",1)</f>
        <v/>
      </c>
      <c r="Y218" t="str">
        <f>IF(tabSuivi[[#This Row],[Payé]]="","",1)</f>
        <v/>
      </c>
      <c r="Z218" t="str">
        <f>IF(Y218="","",tabSuivi[[#This Row],[Montant HT]])</f>
        <v/>
      </c>
    </row>
    <row r="219" spans="3:26" x14ac:dyDescent="0.25">
      <c r="C219" s="31" t="str">
        <f>IF(tabSuivi[[#This Row],[Chantier]]="","",(C218+1))</f>
        <v/>
      </c>
      <c r="D219" s="32"/>
      <c r="E219" s="33"/>
      <c r="F219" s="32"/>
      <c r="G219" s="34"/>
      <c r="H219" s="34"/>
      <c r="I219" s="32"/>
      <c r="J219" s="32"/>
      <c r="K219" s="32"/>
      <c r="L219" s="31"/>
      <c r="O219" s="2">
        <f>IF(tabSuivi[[#This Row],[N°Facture]]="",0,COUNTBLANK(tabSuivi[[#This Row],[Chantier]:[Donneur ]]))</f>
        <v>0</v>
      </c>
      <c r="X219" t="str">
        <f>IF(tabSuivi[[#This Row],[N°Facture]]="","",1)</f>
        <v/>
      </c>
      <c r="Y219" t="str">
        <f>IF(tabSuivi[[#This Row],[Payé]]="","",1)</f>
        <v/>
      </c>
      <c r="Z219" t="str">
        <f>IF(Y219="","",tabSuivi[[#This Row],[Montant HT]])</f>
        <v/>
      </c>
    </row>
    <row r="220" spans="3:26" x14ac:dyDescent="0.25">
      <c r="C220" s="31" t="str">
        <f>IF(tabSuivi[[#This Row],[Chantier]]="","",(C219+1))</f>
        <v/>
      </c>
      <c r="D220" s="32"/>
      <c r="E220" s="33"/>
      <c r="F220" s="32"/>
      <c r="G220" s="34"/>
      <c r="H220" s="34"/>
      <c r="I220" s="32"/>
      <c r="J220" s="32"/>
      <c r="K220" s="32"/>
      <c r="L220" s="31"/>
      <c r="O220" s="2">
        <f>IF(tabSuivi[[#This Row],[N°Facture]]="",0,COUNTBLANK(tabSuivi[[#This Row],[Chantier]:[Donneur ]]))</f>
        <v>0</v>
      </c>
      <c r="X220" t="str">
        <f>IF(tabSuivi[[#This Row],[N°Facture]]="","",1)</f>
        <v/>
      </c>
      <c r="Y220" t="str">
        <f>IF(tabSuivi[[#This Row],[Payé]]="","",1)</f>
        <v/>
      </c>
      <c r="Z220" t="str">
        <f>IF(Y220="","",tabSuivi[[#This Row],[Montant HT]])</f>
        <v/>
      </c>
    </row>
    <row r="221" spans="3:26" x14ac:dyDescent="0.25">
      <c r="C221" s="31" t="str">
        <f>IF(tabSuivi[[#This Row],[Chantier]]="","",(C220+1))</f>
        <v/>
      </c>
      <c r="D221" s="32"/>
      <c r="E221" s="33"/>
      <c r="F221" s="32"/>
      <c r="G221" s="34"/>
      <c r="H221" s="34"/>
      <c r="I221" s="32"/>
      <c r="J221" s="32"/>
      <c r="K221" s="32"/>
      <c r="L221" s="31"/>
      <c r="O221" s="2">
        <f>IF(tabSuivi[[#This Row],[N°Facture]]="",0,COUNTBLANK(tabSuivi[[#This Row],[Chantier]:[Donneur ]]))</f>
        <v>0</v>
      </c>
      <c r="X221" t="str">
        <f>IF(tabSuivi[[#This Row],[N°Facture]]="","",1)</f>
        <v/>
      </c>
      <c r="Y221" t="str">
        <f>IF(tabSuivi[[#This Row],[Payé]]="","",1)</f>
        <v/>
      </c>
      <c r="Z221" t="str">
        <f>IF(Y221="","",tabSuivi[[#This Row],[Montant HT]])</f>
        <v/>
      </c>
    </row>
    <row r="222" spans="3:26" x14ac:dyDescent="0.25">
      <c r="C222" s="31" t="str">
        <f>IF(tabSuivi[[#This Row],[Chantier]]="","",(C221+1))</f>
        <v/>
      </c>
      <c r="D222" s="32"/>
      <c r="E222" s="33"/>
      <c r="F222" s="32"/>
      <c r="G222" s="34"/>
      <c r="H222" s="34"/>
      <c r="I222" s="32"/>
      <c r="J222" s="32"/>
      <c r="K222" s="32"/>
      <c r="L222" s="31"/>
      <c r="O222" s="2">
        <f>IF(tabSuivi[[#This Row],[N°Facture]]="",0,COUNTBLANK(tabSuivi[[#This Row],[Chantier]:[Donneur ]]))</f>
        <v>0</v>
      </c>
      <c r="X222" t="str">
        <f>IF(tabSuivi[[#This Row],[N°Facture]]="","",1)</f>
        <v/>
      </c>
      <c r="Y222" t="str">
        <f>IF(tabSuivi[[#This Row],[Payé]]="","",1)</f>
        <v/>
      </c>
      <c r="Z222" t="str">
        <f>IF(Y222="","",tabSuivi[[#This Row],[Montant HT]])</f>
        <v/>
      </c>
    </row>
    <row r="223" spans="3:26" x14ac:dyDescent="0.25">
      <c r="C223" s="31" t="str">
        <f>IF(tabSuivi[[#This Row],[Chantier]]="","",(C222+1))</f>
        <v/>
      </c>
      <c r="D223" s="32"/>
      <c r="E223" s="33"/>
      <c r="F223" s="32"/>
      <c r="G223" s="34"/>
      <c r="H223" s="34"/>
      <c r="I223" s="32"/>
      <c r="J223" s="32"/>
      <c r="K223" s="32"/>
      <c r="L223" s="31"/>
      <c r="O223" s="2">
        <f>IF(tabSuivi[[#This Row],[N°Facture]]="",0,COUNTBLANK(tabSuivi[[#This Row],[Chantier]:[Donneur ]]))</f>
        <v>0</v>
      </c>
      <c r="X223" t="str">
        <f>IF(tabSuivi[[#This Row],[N°Facture]]="","",1)</f>
        <v/>
      </c>
      <c r="Y223" t="str">
        <f>IF(tabSuivi[[#This Row],[Payé]]="","",1)</f>
        <v/>
      </c>
      <c r="Z223" t="str">
        <f>IF(Y223="","",tabSuivi[[#This Row],[Montant HT]])</f>
        <v/>
      </c>
    </row>
    <row r="224" spans="3:26" x14ac:dyDescent="0.25">
      <c r="C224" s="31" t="str">
        <f>IF(tabSuivi[[#This Row],[Chantier]]="","",(C223+1))</f>
        <v/>
      </c>
      <c r="D224" s="32"/>
      <c r="E224" s="33"/>
      <c r="F224" s="32"/>
      <c r="G224" s="34"/>
      <c r="H224" s="34"/>
      <c r="I224" s="32"/>
      <c r="J224" s="32"/>
      <c r="K224" s="32"/>
      <c r="L224" s="31"/>
      <c r="O224" s="2">
        <f>IF(tabSuivi[[#This Row],[N°Facture]]="",0,COUNTBLANK(tabSuivi[[#This Row],[Chantier]:[Donneur ]]))</f>
        <v>0</v>
      </c>
      <c r="X224" t="str">
        <f>IF(tabSuivi[[#This Row],[N°Facture]]="","",1)</f>
        <v/>
      </c>
      <c r="Y224" t="str">
        <f>IF(tabSuivi[[#This Row],[Payé]]="","",1)</f>
        <v/>
      </c>
      <c r="Z224" t="str">
        <f>IF(Y224="","",tabSuivi[[#This Row],[Montant HT]])</f>
        <v/>
      </c>
    </row>
    <row r="225" spans="3:26" x14ac:dyDescent="0.25">
      <c r="C225" s="31" t="str">
        <f>IF(tabSuivi[[#This Row],[Chantier]]="","",(C224+1))</f>
        <v/>
      </c>
      <c r="D225" s="32"/>
      <c r="E225" s="33"/>
      <c r="F225" s="32"/>
      <c r="G225" s="34"/>
      <c r="H225" s="34"/>
      <c r="I225" s="32"/>
      <c r="J225" s="32"/>
      <c r="K225" s="32"/>
      <c r="L225" s="31"/>
      <c r="O225" s="2">
        <f>IF(tabSuivi[[#This Row],[N°Facture]]="",0,COUNTBLANK(tabSuivi[[#This Row],[Chantier]:[Donneur ]]))</f>
        <v>0</v>
      </c>
      <c r="X225" t="str">
        <f>IF(tabSuivi[[#This Row],[N°Facture]]="","",1)</f>
        <v/>
      </c>
      <c r="Y225" t="str">
        <f>IF(tabSuivi[[#This Row],[Payé]]="","",1)</f>
        <v/>
      </c>
      <c r="Z225" t="str">
        <f>IF(Y225="","",tabSuivi[[#This Row],[Montant HT]])</f>
        <v/>
      </c>
    </row>
    <row r="226" spans="3:26" x14ac:dyDescent="0.25">
      <c r="C226" s="31" t="str">
        <f>IF(tabSuivi[[#This Row],[Chantier]]="","",(C225+1))</f>
        <v/>
      </c>
      <c r="D226" s="32"/>
      <c r="E226" s="33"/>
      <c r="F226" s="32"/>
      <c r="G226" s="34"/>
      <c r="H226" s="34"/>
      <c r="I226" s="32"/>
      <c r="J226" s="32"/>
      <c r="K226" s="32"/>
      <c r="L226" s="31"/>
      <c r="O226" s="2">
        <f>IF(tabSuivi[[#This Row],[N°Facture]]="",0,COUNTBLANK(tabSuivi[[#This Row],[Chantier]:[Donneur ]]))</f>
        <v>0</v>
      </c>
      <c r="X226" t="str">
        <f>IF(tabSuivi[[#This Row],[N°Facture]]="","",1)</f>
        <v/>
      </c>
      <c r="Y226" t="str">
        <f>IF(tabSuivi[[#This Row],[Payé]]="","",1)</f>
        <v/>
      </c>
      <c r="Z226" t="str">
        <f>IF(Y226="","",tabSuivi[[#This Row],[Montant HT]])</f>
        <v/>
      </c>
    </row>
    <row r="227" spans="3:26" x14ac:dyDescent="0.25">
      <c r="C227" s="31" t="str">
        <f>IF(tabSuivi[[#This Row],[Chantier]]="","",(C226+1))</f>
        <v/>
      </c>
      <c r="D227" s="32"/>
      <c r="E227" s="33"/>
      <c r="F227" s="32"/>
      <c r="G227" s="34"/>
      <c r="H227" s="34"/>
      <c r="I227" s="32"/>
      <c r="J227" s="32"/>
      <c r="K227" s="32"/>
      <c r="L227" s="31"/>
      <c r="O227" s="2">
        <f>IF(tabSuivi[[#This Row],[N°Facture]]="",0,COUNTBLANK(tabSuivi[[#This Row],[Chantier]:[Donneur ]]))</f>
        <v>0</v>
      </c>
      <c r="X227" t="str">
        <f>IF(tabSuivi[[#This Row],[N°Facture]]="","",1)</f>
        <v/>
      </c>
      <c r="Y227" t="str">
        <f>IF(tabSuivi[[#This Row],[Payé]]="","",1)</f>
        <v/>
      </c>
      <c r="Z227" t="str">
        <f>IF(Y227="","",tabSuivi[[#This Row],[Montant HT]])</f>
        <v/>
      </c>
    </row>
    <row r="228" spans="3:26" x14ac:dyDescent="0.25">
      <c r="C228" s="31" t="str">
        <f>IF(tabSuivi[[#This Row],[Chantier]]="","",(C227+1))</f>
        <v/>
      </c>
      <c r="D228" s="32"/>
      <c r="E228" s="33"/>
      <c r="F228" s="32"/>
      <c r="G228" s="34"/>
      <c r="H228" s="34"/>
      <c r="I228" s="32"/>
      <c r="J228" s="32"/>
      <c r="K228" s="32"/>
      <c r="L228" s="31"/>
      <c r="O228" s="2">
        <f>IF(tabSuivi[[#This Row],[N°Facture]]="",0,COUNTBLANK(tabSuivi[[#This Row],[Chantier]:[Donneur ]]))</f>
        <v>0</v>
      </c>
      <c r="X228" t="str">
        <f>IF(tabSuivi[[#This Row],[N°Facture]]="","",1)</f>
        <v/>
      </c>
      <c r="Y228" t="str">
        <f>IF(tabSuivi[[#This Row],[Payé]]="","",1)</f>
        <v/>
      </c>
      <c r="Z228" t="str">
        <f>IF(Y228="","",tabSuivi[[#This Row],[Montant HT]])</f>
        <v/>
      </c>
    </row>
    <row r="229" spans="3:26" x14ac:dyDescent="0.25">
      <c r="C229" s="31" t="str">
        <f>IF(tabSuivi[[#This Row],[Chantier]]="","",(C228+1))</f>
        <v/>
      </c>
      <c r="D229" s="32"/>
      <c r="E229" s="33"/>
      <c r="F229" s="32"/>
      <c r="G229" s="34"/>
      <c r="H229" s="34"/>
      <c r="I229" s="32"/>
      <c r="J229" s="32"/>
      <c r="K229" s="32"/>
      <c r="L229" s="31"/>
      <c r="O229" s="2">
        <f>IF(tabSuivi[[#This Row],[N°Facture]]="",0,COUNTBLANK(tabSuivi[[#This Row],[Chantier]:[Donneur ]]))</f>
        <v>0</v>
      </c>
      <c r="X229" t="str">
        <f>IF(tabSuivi[[#This Row],[N°Facture]]="","",1)</f>
        <v/>
      </c>
      <c r="Y229" t="str">
        <f>IF(tabSuivi[[#This Row],[Payé]]="","",1)</f>
        <v/>
      </c>
      <c r="Z229" t="str">
        <f>IF(Y229="","",tabSuivi[[#This Row],[Montant HT]])</f>
        <v/>
      </c>
    </row>
    <row r="230" spans="3:26" x14ac:dyDescent="0.25">
      <c r="C230" s="31" t="str">
        <f>IF(tabSuivi[[#This Row],[Chantier]]="","",(C229+1))</f>
        <v/>
      </c>
      <c r="D230" s="32"/>
      <c r="E230" s="33"/>
      <c r="F230" s="32"/>
      <c r="G230" s="34"/>
      <c r="H230" s="34"/>
      <c r="I230" s="32"/>
      <c r="J230" s="32"/>
      <c r="K230" s="32"/>
      <c r="L230" s="31"/>
      <c r="O230" s="2">
        <f>IF(tabSuivi[[#This Row],[N°Facture]]="",0,COUNTBLANK(tabSuivi[[#This Row],[Chantier]:[Donneur ]]))</f>
        <v>0</v>
      </c>
      <c r="X230" t="str">
        <f>IF(tabSuivi[[#This Row],[N°Facture]]="","",1)</f>
        <v/>
      </c>
      <c r="Y230" t="str">
        <f>IF(tabSuivi[[#This Row],[Payé]]="","",1)</f>
        <v/>
      </c>
      <c r="Z230" t="str">
        <f>IF(Y230="","",tabSuivi[[#This Row],[Montant HT]])</f>
        <v/>
      </c>
    </row>
    <row r="231" spans="3:26" x14ac:dyDescent="0.25">
      <c r="C231" s="31" t="str">
        <f>IF(tabSuivi[[#This Row],[Chantier]]="","",(C230+1))</f>
        <v/>
      </c>
      <c r="D231" s="32"/>
      <c r="E231" s="33"/>
      <c r="F231" s="32"/>
      <c r="G231" s="34"/>
      <c r="H231" s="34"/>
      <c r="I231" s="32"/>
      <c r="J231" s="32"/>
      <c r="K231" s="32"/>
      <c r="L231" s="31"/>
      <c r="O231" s="2">
        <f>IF(tabSuivi[[#This Row],[N°Facture]]="",0,COUNTBLANK(tabSuivi[[#This Row],[Chantier]:[Donneur ]]))</f>
        <v>0</v>
      </c>
      <c r="X231" t="str">
        <f>IF(tabSuivi[[#This Row],[N°Facture]]="","",1)</f>
        <v/>
      </c>
      <c r="Y231" t="str">
        <f>IF(tabSuivi[[#This Row],[Payé]]="","",1)</f>
        <v/>
      </c>
      <c r="Z231" t="str">
        <f>IF(Y231="","",tabSuivi[[#This Row],[Montant HT]])</f>
        <v/>
      </c>
    </row>
    <row r="232" spans="3:26" x14ac:dyDescent="0.25">
      <c r="C232" s="31" t="str">
        <f>IF(tabSuivi[[#This Row],[Chantier]]="","",(C231+1))</f>
        <v/>
      </c>
      <c r="D232" s="32"/>
      <c r="E232" s="33"/>
      <c r="F232" s="32"/>
      <c r="G232" s="34"/>
      <c r="H232" s="34"/>
      <c r="I232" s="32"/>
      <c r="J232" s="32"/>
      <c r="K232" s="32"/>
      <c r="L232" s="31"/>
      <c r="O232" s="2">
        <f>IF(tabSuivi[[#This Row],[N°Facture]]="",0,COUNTBLANK(tabSuivi[[#This Row],[Chantier]:[Donneur ]]))</f>
        <v>0</v>
      </c>
      <c r="X232" t="str">
        <f>IF(tabSuivi[[#This Row],[N°Facture]]="","",1)</f>
        <v/>
      </c>
      <c r="Y232" t="str">
        <f>IF(tabSuivi[[#This Row],[Payé]]="","",1)</f>
        <v/>
      </c>
      <c r="Z232" t="str">
        <f>IF(Y232="","",tabSuivi[[#This Row],[Montant HT]])</f>
        <v/>
      </c>
    </row>
    <row r="233" spans="3:26" x14ac:dyDescent="0.25">
      <c r="C233" s="31" t="str">
        <f>IF(tabSuivi[[#This Row],[Chantier]]="","",(C232+1))</f>
        <v/>
      </c>
      <c r="D233" s="32"/>
      <c r="E233" s="33"/>
      <c r="F233" s="32"/>
      <c r="G233" s="34"/>
      <c r="H233" s="34"/>
      <c r="I233" s="32"/>
      <c r="J233" s="32"/>
      <c r="K233" s="32"/>
      <c r="L233" s="31"/>
      <c r="O233" s="2">
        <f>IF(tabSuivi[[#This Row],[N°Facture]]="",0,COUNTBLANK(tabSuivi[[#This Row],[Chantier]:[Donneur ]]))</f>
        <v>0</v>
      </c>
      <c r="X233" t="str">
        <f>IF(tabSuivi[[#This Row],[N°Facture]]="","",1)</f>
        <v/>
      </c>
      <c r="Y233" t="str">
        <f>IF(tabSuivi[[#This Row],[Payé]]="","",1)</f>
        <v/>
      </c>
      <c r="Z233" t="str">
        <f>IF(Y233="","",tabSuivi[[#This Row],[Montant HT]])</f>
        <v/>
      </c>
    </row>
    <row r="234" spans="3:26" x14ac:dyDescent="0.25">
      <c r="C234" s="31" t="str">
        <f>IF(tabSuivi[[#This Row],[Chantier]]="","",(C233+1))</f>
        <v/>
      </c>
      <c r="D234" s="32"/>
      <c r="E234" s="33"/>
      <c r="F234" s="32"/>
      <c r="G234" s="34"/>
      <c r="H234" s="34"/>
      <c r="I234" s="32"/>
      <c r="J234" s="32"/>
      <c r="K234" s="32"/>
      <c r="L234" s="31"/>
      <c r="O234" s="2">
        <f>IF(tabSuivi[[#This Row],[N°Facture]]="",0,COUNTBLANK(tabSuivi[[#This Row],[Chantier]:[Donneur ]]))</f>
        <v>0</v>
      </c>
      <c r="X234" t="str">
        <f>IF(tabSuivi[[#This Row],[N°Facture]]="","",1)</f>
        <v/>
      </c>
      <c r="Y234" t="str">
        <f>IF(tabSuivi[[#This Row],[Payé]]="","",1)</f>
        <v/>
      </c>
      <c r="Z234" t="str">
        <f>IF(Y234="","",tabSuivi[[#This Row],[Montant HT]])</f>
        <v/>
      </c>
    </row>
    <row r="235" spans="3:26" x14ac:dyDescent="0.25">
      <c r="C235" s="31" t="str">
        <f>IF(tabSuivi[[#This Row],[Chantier]]="","",(C234+1))</f>
        <v/>
      </c>
      <c r="D235" s="32"/>
      <c r="E235" s="33"/>
      <c r="F235" s="32"/>
      <c r="G235" s="34"/>
      <c r="H235" s="34"/>
      <c r="I235" s="32"/>
      <c r="J235" s="32"/>
      <c r="K235" s="32"/>
      <c r="L235" s="31"/>
      <c r="O235" s="2">
        <f>IF(tabSuivi[[#This Row],[N°Facture]]="",0,COUNTBLANK(tabSuivi[[#This Row],[Chantier]:[Donneur ]]))</f>
        <v>0</v>
      </c>
      <c r="X235" t="str">
        <f>IF(tabSuivi[[#This Row],[N°Facture]]="","",1)</f>
        <v/>
      </c>
      <c r="Y235" t="str">
        <f>IF(tabSuivi[[#This Row],[Payé]]="","",1)</f>
        <v/>
      </c>
      <c r="Z235" t="str">
        <f>IF(Y235="","",tabSuivi[[#This Row],[Montant HT]])</f>
        <v/>
      </c>
    </row>
    <row r="236" spans="3:26" x14ac:dyDescent="0.25">
      <c r="C236" s="31" t="str">
        <f>IF(tabSuivi[[#This Row],[Chantier]]="","",(C235+1))</f>
        <v/>
      </c>
      <c r="D236" s="32"/>
      <c r="E236" s="33"/>
      <c r="F236" s="32"/>
      <c r="G236" s="34"/>
      <c r="H236" s="34"/>
      <c r="I236" s="32"/>
      <c r="J236" s="32"/>
      <c r="K236" s="32"/>
      <c r="L236" s="31"/>
      <c r="O236" s="2">
        <f>IF(tabSuivi[[#This Row],[N°Facture]]="",0,COUNTBLANK(tabSuivi[[#This Row],[Chantier]:[Donneur ]]))</f>
        <v>0</v>
      </c>
      <c r="X236" t="str">
        <f>IF(tabSuivi[[#This Row],[N°Facture]]="","",1)</f>
        <v/>
      </c>
      <c r="Y236" t="str">
        <f>IF(tabSuivi[[#This Row],[Payé]]="","",1)</f>
        <v/>
      </c>
      <c r="Z236" t="str">
        <f>IF(Y236="","",tabSuivi[[#This Row],[Montant HT]])</f>
        <v/>
      </c>
    </row>
    <row r="237" spans="3:26" x14ac:dyDescent="0.25">
      <c r="C237" s="31" t="str">
        <f>IF(tabSuivi[[#This Row],[Chantier]]="","",(C236+1))</f>
        <v/>
      </c>
      <c r="D237" s="32"/>
      <c r="E237" s="33"/>
      <c r="F237" s="32"/>
      <c r="G237" s="34"/>
      <c r="H237" s="34"/>
      <c r="I237" s="32"/>
      <c r="J237" s="32"/>
      <c r="K237" s="32"/>
      <c r="L237" s="31"/>
      <c r="O237" s="2">
        <f>IF(tabSuivi[[#This Row],[N°Facture]]="",0,COUNTBLANK(tabSuivi[[#This Row],[Chantier]:[Donneur ]]))</f>
        <v>0</v>
      </c>
      <c r="X237" t="str">
        <f>IF(tabSuivi[[#This Row],[N°Facture]]="","",1)</f>
        <v/>
      </c>
      <c r="Y237" t="str">
        <f>IF(tabSuivi[[#This Row],[Payé]]="","",1)</f>
        <v/>
      </c>
      <c r="Z237" t="str">
        <f>IF(Y237="","",tabSuivi[[#This Row],[Montant HT]])</f>
        <v/>
      </c>
    </row>
    <row r="238" spans="3:26" x14ac:dyDescent="0.25">
      <c r="C238" s="31" t="str">
        <f>IF(tabSuivi[[#This Row],[Chantier]]="","",(C237+1))</f>
        <v/>
      </c>
      <c r="D238" s="32"/>
      <c r="E238" s="33"/>
      <c r="F238" s="32"/>
      <c r="G238" s="34"/>
      <c r="H238" s="34"/>
      <c r="I238" s="32"/>
      <c r="J238" s="32"/>
      <c r="K238" s="32"/>
      <c r="L238" s="31"/>
      <c r="O238" s="2">
        <f>IF(tabSuivi[[#This Row],[N°Facture]]="",0,COUNTBLANK(tabSuivi[[#This Row],[Chantier]:[Donneur ]]))</f>
        <v>0</v>
      </c>
      <c r="X238" t="str">
        <f>IF(tabSuivi[[#This Row],[N°Facture]]="","",1)</f>
        <v/>
      </c>
      <c r="Y238" t="str">
        <f>IF(tabSuivi[[#This Row],[Payé]]="","",1)</f>
        <v/>
      </c>
      <c r="Z238" t="str">
        <f>IF(Y238="","",tabSuivi[[#This Row],[Montant HT]])</f>
        <v/>
      </c>
    </row>
    <row r="239" spans="3:26" x14ac:dyDescent="0.25">
      <c r="C239" s="31" t="str">
        <f>IF(tabSuivi[[#This Row],[Chantier]]="","",(C238+1))</f>
        <v/>
      </c>
      <c r="D239" s="32"/>
      <c r="E239" s="33"/>
      <c r="F239" s="32"/>
      <c r="G239" s="34"/>
      <c r="H239" s="34"/>
      <c r="I239" s="32"/>
      <c r="J239" s="32"/>
      <c r="K239" s="32"/>
      <c r="L239" s="31"/>
      <c r="O239" s="2">
        <f>IF(tabSuivi[[#This Row],[N°Facture]]="",0,COUNTBLANK(tabSuivi[[#This Row],[Chantier]:[Donneur ]]))</f>
        <v>0</v>
      </c>
      <c r="X239" t="str">
        <f>IF(tabSuivi[[#This Row],[N°Facture]]="","",1)</f>
        <v/>
      </c>
      <c r="Y239" t="str">
        <f>IF(tabSuivi[[#This Row],[Payé]]="","",1)</f>
        <v/>
      </c>
      <c r="Z239" t="str">
        <f>IF(Y239="","",tabSuivi[[#This Row],[Montant HT]])</f>
        <v/>
      </c>
    </row>
    <row r="240" spans="3:26" x14ac:dyDescent="0.25">
      <c r="C240" s="31" t="str">
        <f>IF(tabSuivi[[#This Row],[Chantier]]="","",(C239+1))</f>
        <v/>
      </c>
      <c r="D240" s="32"/>
      <c r="E240" s="33"/>
      <c r="F240" s="32"/>
      <c r="G240" s="34"/>
      <c r="H240" s="34"/>
      <c r="I240" s="32"/>
      <c r="J240" s="32"/>
      <c r="K240" s="32"/>
      <c r="L240" s="31"/>
      <c r="O240" s="2">
        <f>IF(tabSuivi[[#This Row],[N°Facture]]="",0,COUNTBLANK(tabSuivi[[#This Row],[Chantier]:[Donneur ]]))</f>
        <v>0</v>
      </c>
      <c r="X240" t="str">
        <f>IF(tabSuivi[[#This Row],[N°Facture]]="","",1)</f>
        <v/>
      </c>
      <c r="Y240" t="str">
        <f>IF(tabSuivi[[#This Row],[Payé]]="","",1)</f>
        <v/>
      </c>
      <c r="Z240" t="str">
        <f>IF(Y240="","",tabSuivi[[#This Row],[Montant HT]])</f>
        <v/>
      </c>
    </row>
    <row r="241" spans="3:26" x14ac:dyDescent="0.25">
      <c r="C241" s="31" t="str">
        <f>IF(tabSuivi[[#This Row],[Chantier]]="","",(C240+1))</f>
        <v/>
      </c>
      <c r="D241" s="32"/>
      <c r="E241" s="33"/>
      <c r="F241" s="32"/>
      <c r="G241" s="34"/>
      <c r="H241" s="34"/>
      <c r="I241" s="32"/>
      <c r="J241" s="32"/>
      <c r="K241" s="32"/>
      <c r="L241" s="31"/>
      <c r="O241" s="2">
        <f>IF(tabSuivi[[#This Row],[N°Facture]]="",0,COUNTBLANK(tabSuivi[[#This Row],[Chantier]:[Donneur ]]))</f>
        <v>0</v>
      </c>
      <c r="X241" t="str">
        <f>IF(tabSuivi[[#This Row],[N°Facture]]="","",1)</f>
        <v/>
      </c>
      <c r="Y241" t="str">
        <f>IF(tabSuivi[[#This Row],[Payé]]="","",1)</f>
        <v/>
      </c>
      <c r="Z241" t="str">
        <f>IF(Y241="","",tabSuivi[[#This Row],[Montant HT]])</f>
        <v/>
      </c>
    </row>
    <row r="242" spans="3:26" x14ac:dyDescent="0.25">
      <c r="C242" s="31" t="str">
        <f>IF(tabSuivi[[#This Row],[Chantier]]="","",(C241+1))</f>
        <v/>
      </c>
      <c r="D242" s="32"/>
      <c r="E242" s="33"/>
      <c r="F242" s="32"/>
      <c r="G242" s="34"/>
      <c r="H242" s="34"/>
      <c r="I242" s="32"/>
      <c r="J242" s="32"/>
      <c r="K242" s="32"/>
      <c r="L242" s="31"/>
      <c r="O242" s="2">
        <f>IF(tabSuivi[[#This Row],[N°Facture]]="",0,COUNTBLANK(tabSuivi[[#This Row],[Chantier]:[Donneur ]]))</f>
        <v>0</v>
      </c>
      <c r="X242" t="str">
        <f>IF(tabSuivi[[#This Row],[N°Facture]]="","",1)</f>
        <v/>
      </c>
      <c r="Y242" t="str">
        <f>IF(tabSuivi[[#This Row],[Payé]]="","",1)</f>
        <v/>
      </c>
      <c r="Z242" t="str">
        <f>IF(Y242="","",tabSuivi[[#This Row],[Montant HT]])</f>
        <v/>
      </c>
    </row>
    <row r="243" spans="3:26" x14ac:dyDescent="0.25">
      <c r="C243" s="31" t="str">
        <f>IF(tabSuivi[[#This Row],[Chantier]]="","",(C242+1))</f>
        <v/>
      </c>
      <c r="D243" s="32"/>
      <c r="E243" s="33"/>
      <c r="F243" s="32"/>
      <c r="G243" s="34"/>
      <c r="H243" s="34"/>
      <c r="I243" s="32"/>
      <c r="J243" s="32"/>
      <c r="K243" s="32"/>
      <c r="L243" s="31"/>
      <c r="O243" s="2">
        <f>IF(tabSuivi[[#This Row],[N°Facture]]="",0,COUNTBLANK(tabSuivi[[#This Row],[Chantier]:[Donneur ]]))</f>
        <v>0</v>
      </c>
      <c r="X243" t="str">
        <f>IF(tabSuivi[[#This Row],[N°Facture]]="","",1)</f>
        <v/>
      </c>
      <c r="Y243" t="str">
        <f>IF(tabSuivi[[#This Row],[Payé]]="","",1)</f>
        <v/>
      </c>
      <c r="Z243" t="str">
        <f>IF(Y243="","",tabSuivi[[#This Row],[Montant HT]])</f>
        <v/>
      </c>
    </row>
    <row r="244" spans="3:26" x14ac:dyDescent="0.25">
      <c r="C244" s="31" t="str">
        <f>IF(tabSuivi[[#This Row],[Chantier]]="","",(C243+1))</f>
        <v/>
      </c>
      <c r="D244" s="32"/>
      <c r="E244" s="33"/>
      <c r="F244" s="32"/>
      <c r="G244" s="34"/>
      <c r="H244" s="34"/>
      <c r="I244" s="32"/>
      <c r="J244" s="32"/>
      <c r="K244" s="32"/>
      <c r="L244" s="31"/>
      <c r="O244" s="2">
        <f>IF(tabSuivi[[#This Row],[N°Facture]]="",0,COUNTBLANK(tabSuivi[[#This Row],[Chantier]:[Donneur ]]))</f>
        <v>0</v>
      </c>
      <c r="X244" t="str">
        <f>IF(tabSuivi[[#This Row],[N°Facture]]="","",1)</f>
        <v/>
      </c>
      <c r="Y244" t="str">
        <f>IF(tabSuivi[[#This Row],[Payé]]="","",1)</f>
        <v/>
      </c>
      <c r="Z244" t="str">
        <f>IF(Y244="","",tabSuivi[[#This Row],[Montant HT]])</f>
        <v/>
      </c>
    </row>
    <row r="245" spans="3:26" x14ac:dyDescent="0.25">
      <c r="C245" s="31" t="str">
        <f>IF(tabSuivi[[#This Row],[Chantier]]="","",(C244+1))</f>
        <v/>
      </c>
      <c r="D245" s="32"/>
      <c r="E245" s="33"/>
      <c r="F245" s="32"/>
      <c r="G245" s="34"/>
      <c r="H245" s="34"/>
      <c r="I245" s="32"/>
      <c r="J245" s="32"/>
      <c r="K245" s="32"/>
      <c r="L245" s="31"/>
      <c r="O245" s="2">
        <f>IF(tabSuivi[[#This Row],[N°Facture]]="",0,COUNTBLANK(tabSuivi[[#This Row],[Chantier]:[Donneur ]]))</f>
        <v>0</v>
      </c>
      <c r="X245" t="str">
        <f>IF(tabSuivi[[#This Row],[N°Facture]]="","",1)</f>
        <v/>
      </c>
      <c r="Y245" t="str">
        <f>IF(tabSuivi[[#This Row],[Payé]]="","",1)</f>
        <v/>
      </c>
      <c r="Z245" t="str">
        <f>IF(Y245="","",tabSuivi[[#This Row],[Montant HT]])</f>
        <v/>
      </c>
    </row>
    <row r="246" spans="3:26" x14ac:dyDescent="0.25">
      <c r="C246" s="31" t="str">
        <f>IF(tabSuivi[[#This Row],[Chantier]]="","",(C245+1))</f>
        <v/>
      </c>
      <c r="D246" s="32"/>
      <c r="E246" s="33"/>
      <c r="F246" s="32"/>
      <c r="G246" s="34"/>
      <c r="H246" s="34"/>
      <c r="I246" s="32"/>
      <c r="J246" s="32"/>
      <c r="K246" s="32"/>
      <c r="L246" s="31"/>
      <c r="O246" s="2">
        <f>IF(tabSuivi[[#This Row],[N°Facture]]="",0,COUNTBLANK(tabSuivi[[#This Row],[Chantier]:[Donneur ]]))</f>
        <v>0</v>
      </c>
      <c r="X246" t="str">
        <f>IF(tabSuivi[[#This Row],[N°Facture]]="","",1)</f>
        <v/>
      </c>
      <c r="Y246" t="str">
        <f>IF(tabSuivi[[#This Row],[Payé]]="","",1)</f>
        <v/>
      </c>
      <c r="Z246" t="str">
        <f>IF(Y246="","",tabSuivi[[#This Row],[Montant HT]])</f>
        <v/>
      </c>
    </row>
    <row r="247" spans="3:26" x14ac:dyDescent="0.25">
      <c r="C247" s="31" t="str">
        <f>IF(tabSuivi[[#This Row],[Chantier]]="","",(C246+1))</f>
        <v/>
      </c>
      <c r="D247" s="32"/>
      <c r="E247" s="33"/>
      <c r="F247" s="32"/>
      <c r="G247" s="34"/>
      <c r="H247" s="34"/>
      <c r="I247" s="32"/>
      <c r="J247" s="32"/>
      <c r="K247" s="32"/>
      <c r="L247" s="31"/>
      <c r="O247" s="2">
        <f>IF(tabSuivi[[#This Row],[N°Facture]]="",0,COUNTBLANK(tabSuivi[[#This Row],[Chantier]:[Donneur ]]))</f>
        <v>0</v>
      </c>
      <c r="X247" t="str">
        <f>IF(tabSuivi[[#This Row],[N°Facture]]="","",1)</f>
        <v/>
      </c>
      <c r="Y247" t="str">
        <f>IF(tabSuivi[[#This Row],[Payé]]="","",1)</f>
        <v/>
      </c>
      <c r="Z247" t="str">
        <f>IF(Y247="","",tabSuivi[[#This Row],[Montant HT]])</f>
        <v/>
      </c>
    </row>
    <row r="248" spans="3:26" x14ac:dyDescent="0.25">
      <c r="C248" s="31" t="str">
        <f>IF(tabSuivi[[#This Row],[Chantier]]="","",(C247+1))</f>
        <v/>
      </c>
      <c r="D248" s="32"/>
      <c r="E248" s="33"/>
      <c r="F248" s="32"/>
      <c r="G248" s="34"/>
      <c r="H248" s="34"/>
      <c r="I248" s="32"/>
      <c r="J248" s="32"/>
      <c r="K248" s="32"/>
      <c r="L248" s="31"/>
      <c r="O248" s="2">
        <f>IF(tabSuivi[[#This Row],[N°Facture]]="",0,COUNTBLANK(tabSuivi[[#This Row],[Chantier]:[Donneur ]]))</f>
        <v>0</v>
      </c>
      <c r="X248" t="str">
        <f>IF(tabSuivi[[#This Row],[N°Facture]]="","",1)</f>
        <v/>
      </c>
      <c r="Y248" t="str">
        <f>IF(tabSuivi[[#This Row],[Payé]]="","",1)</f>
        <v/>
      </c>
      <c r="Z248" t="str">
        <f>IF(Y248="","",tabSuivi[[#This Row],[Montant HT]])</f>
        <v/>
      </c>
    </row>
    <row r="249" spans="3:26" x14ac:dyDescent="0.25">
      <c r="C249" s="31" t="str">
        <f>IF(tabSuivi[[#This Row],[Chantier]]="","",(C248+1))</f>
        <v/>
      </c>
      <c r="D249" s="32"/>
      <c r="E249" s="33"/>
      <c r="F249" s="32"/>
      <c r="G249" s="34"/>
      <c r="H249" s="34"/>
      <c r="I249" s="32"/>
      <c r="J249" s="32"/>
      <c r="K249" s="32"/>
      <c r="L249" s="31"/>
      <c r="O249" s="2">
        <f>IF(tabSuivi[[#This Row],[N°Facture]]="",0,COUNTBLANK(tabSuivi[[#This Row],[Chantier]:[Donneur ]]))</f>
        <v>0</v>
      </c>
      <c r="X249" t="str">
        <f>IF(tabSuivi[[#This Row],[N°Facture]]="","",1)</f>
        <v/>
      </c>
      <c r="Y249" t="str">
        <f>IF(tabSuivi[[#This Row],[Payé]]="","",1)</f>
        <v/>
      </c>
      <c r="Z249" t="str">
        <f>IF(Y249="","",tabSuivi[[#This Row],[Montant HT]])</f>
        <v/>
      </c>
    </row>
    <row r="250" spans="3:26" x14ac:dyDescent="0.25">
      <c r="C250" s="31" t="str">
        <f>IF(tabSuivi[[#This Row],[Chantier]]="","",(C249+1))</f>
        <v/>
      </c>
      <c r="D250" s="32"/>
      <c r="E250" s="33"/>
      <c r="F250" s="32"/>
      <c r="G250" s="34"/>
      <c r="H250" s="34"/>
      <c r="I250" s="32"/>
      <c r="J250" s="32"/>
      <c r="K250" s="32"/>
      <c r="L250" s="31"/>
      <c r="O250" s="2">
        <f>IF(tabSuivi[[#This Row],[N°Facture]]="",0,COUNTBLANK(tabSuivi[[#This Row],[Chantier]:[Donneur ]]))</f>
        <v>0</v>
      </c>
      <c r="X250" t="str">
        <f>IF(tabSuivi[[#This Row],[N°Facture]]="","",1)</f>
        <v/>
      </c>
      <c r="Y250" t="str">
        <f>IF(tabSuivi[[#This Row],[Payé]]="","",1)</f>
        <v/>
      </c>
      <c r="Z250" t="str">
        <f>IF(Y250="","",tabSuivi[[#This Row],[Montant HT]])</f>
        <v/>
      </c>
    </row>
    <row r="251" spans="3:26" x14ac:dyDescent="0.25">
      <c r="C251" s="31" t="str">
        <f>IF(tabSuivi[[#This Row],[Chantier]]="","",(C250+1))</f>
        <v/>
      </c>
      <c r="D251" s="32"/>
      <c r="E251" s="33"/>
      <c r="F251" s="32"/>
      <c r="G251" s="34"/>
      <c r="H251" s="34"/>
      <c r="I251" s="32"/>
      <c r="J251" s="32"/>
      <c r="K251" s="32"/>
      <c r="L251" s="31"/>
      <c r="O251" s="2">
        <f>IF(tabSuivi[[#This Row],[N°Facture]]="",0,COUNTBLANK(tabSuivi[[#This Row],[Chantier]:[Donneur ]]))</f>
        <v>0</v>
      </c>
      <c r="X251" t="str">
        <f>IF(tabSuivi[[#This Row],[N°Facture]]="","",1)</f>
        <v/>
      </c>
      <c r="Y251" t="str">
        <f>IF(tabSuivi[[#This Row],[Payé]]="","",1)</f>
        <v/>
      </c>
      <c r="Z251" t="str">
        <f>IF(Y251="","",tabSuivi[[#This Row],[Montant HT]])</f>
        <v/>
      </c>
    </row>
    <row r="252" spans="3:26" x14ac:dyDescent="0.25">
      <c r="C252" s="31" t="str">
        <f>IF(tabSuivi[[#This Row],[Chantier]]="","",(C251+1))</f>
        <v/>
      </c>
      <c r="D252" s="32"/>
      <c r="E252" s="33"/>
      <c r="F252" s="32"/>
      <c r="G252" s="34"/>
      <c r="H252" s="34"/>
      <c r="I252" s="32"/>
      <c r="J252" s="32"/>
      <c r="K252" s="32"/>
      <c r="L252" s="31"/>
      <c r="O252" s="2">
        <f>IF(tabSuivi[[#This Row],[N°Facture]]="",0,COUNTBLANK(tabSuivi[[#This Row],[Chantier]:[Donneur ]]))</f>
        <v>0</v>
      </c>
      <c r="X252" t="str">
        <f>IF(tabSuivi[[#This Row],[N°Facture]]="","",1)</f>
        <v/>
      </c>
      <c r="Y252" t="str">
        <f>IF(tabSuivi[[#This Row],[Payé]]="","",1)</f>
        <v/>
      </c>
      <c r="Z252" t="str">
        <f>IF(Y252="","",tabSuivi[[#This Row],[Montant HT]])</f>
        <v/>
      </c>
    </row>
    <row r="253" spans="3:26" x14ac:dyDescent="0.25">
      <c r="C253" s="31" t="str">
        <f>IF(tabSuivi[[#This Row],[Chantier]]="","",(C252+1))</f>
        <v/>
      </c>
      <c r="D253" s="32"/>
      <c r="E253" s="33"/>
      <c r="F253" s="32"/>
      <c r="G253" s="34"/>
      <c r="H253" s="34"/>
      <c r="I253" s="32"/>
      <c r="J253" s="32"/>
      <c r="K253" s="32"/>
      <c r="L253" s="31"/>
      <c r="O253" s="2">
        <f>IF(tabSuivi[[#This Row],[N°Facture]]="",0,COUNTBLANK(tabSuivi[[#This Row],[Chantier]:[Donneur ]]))</f>
        <v>0</v>
      </c>
      <c r="X253" t="str">
        <f>IF(tabSuivi[[#This Row],[N°Facture]]="","",1)</f>
        <v/>
      </c>
      <c r="Y253" t="str">
        <f>IF(tabSuivi[[#This Row],[Payé]]="","",1)</f>
        <v/>
      </c>
      <c r="Z253" t="str">
        <f>IF(Y253="","",tabSuivi[[#This Row],[Montant HT]])</f>
        <v/>
      </c>
    </row>
    <row r="254" spans="3:26" x14ac:dyDescent="0.25">
      <c r="C254" s="31" t="str">
        <f>IF(tabSuivi[[#This Row],[Chantier]]="","",(C253+1))</f>
        <v/>
      </c>
      <c r="D254" s="32"/>
      <c r="E254" s="33"/>
      <c r="F254" s="32"/>
      <c r="G254" s="34"/>
      <c r="H254" s="34"/>
      <c r="I254" s="32"/>
      <c r="J254" s="32"/>
      <c r="K254" s="32"/>
      <c r="L254" s="31"/>
      <c r="O254" s="2">
        <f>IF(tabSuivi[[#This Row],[N°Facture]]="",0,COUNTBLANK(tabSuivi[[#This Row],[Chantier]:[Donneur ]]))</f>
        <v>0</v>
      </c>
      <c r="X254" t="str">
        <f>IF(tabSuivi[[#This Row],[N°Facture]]="","",1)</f>
        <v/>
      </c>
      <c r="Y254" t="str">
        <f>IF(tabSuivi[[#This Row],[Payé]]="","",1)</f>
        <v/>
      </c>
      <c r="Z254" t="str">
        <f>IF(Y254="","",tabSuivi[[#This Row],[Montant HT]])</f>
        <v/>
      </c>
    </row>
    <row r="255" spans="3:26" x14ac:dyDescent="0.25">
      <c r="C255" s="31" t="str">
        <f>IF(tabSuivi[[#This Row],[Chantier]]="","",(C254+1))</f>
        <v/>
      </c>
      <c r="D255" s="32"/>
      <c r="E255" s="33"/>
      <c r="F255" s="32"/>
      <c r="G255" s="34"/>
      <c r="H255" s="34"/>
      <c r="I255" s="32"/>
      <c r="J255" s="32"/>
      <c r="K255" s="32"/>
      <c r="L255" s="31"/>
      <c r="O255" s="2">
        <f>IF(tabSuivi[[#This Row],[N°Facture]]="",0,COUNTBLANK(tabSuivi[[#This Row],[Chantier]:[Donneur ]]))</f>
        <v>0</v>
      </c>
      <c r="X255" t="str">
        <f>IF(tabSuivi[[#This Row],[N°Facture]]="","",1)</f>
        <v/>
      </c>
      <c r="Y255" t="str">
        <f>IF(tabSuivi[[#This Row],[Payé]]="","",1)</f>
        <v/>
      </c>
      <c r="Z255" t="str">
        <f>IF(Y255="","",tabSuivi[[#This Row],[Montant HT]])</f>
        <v/>
      </c>
    </row>
    <row r="256" spans="3:26" x14ac:dyDescent="0.25">
      <c r="C256" s="31" t="str">
        <f>IF(tabSuivi[[#This Row],[Chantier]]="","",(C255+1))</f>
        <v/>
      </c>
      <c r="D256" s="32"/>
      <c r="E256" s="33"/>
      <c r="F256" s="32"/>
      <c r="G256" s="34"/>
      <c r="H256" s="34"/>
      <c r="I256" s="32"/>
      <c r="J256" s="32"/>
      <c r="K256" s="32"/>
      <c r="L256" s="31"/>
      <c r="O256" s="2">
        <f>IF(tabSuivi[[#This Row],[N°Facture]]="",0,COUNTBLANK(tabSuivi[[#This Row],[Chantier]:[Donneur ]]))</f>
        <v>0</v>
      </c>
      <c r="X256" t="str">
        <f>IF(tabSuivi[[#This Row],[N°Facture]]="","",1)</f>
        <v/>
      </c>
      <c r="Y256" t="str">
        <f>IF(tabSuivi[[#This Row],[Payé]]="","",1)</f>
        <v/>
      </c>
      <c r="Z256" t="str">
        <f>IF(Y256="","",tabSuivi[[#This Row],[Montant HT]])</f>
        <v/>
      </c>
    </row>
    <row r="257" spans="3:26" x14ac:dyDescent="0.25">
      <c r="C257" s="31" t="str">
        <f>IF(tabSuivi[[#This Row],[Chantier]]="","",(C256+1))</f>
        <v/>
      </c>
      <c r="D257" s="32"/>
      <c r="E257" s="33"/>
      <c r="F257" s="32"/>
      <c r="G257" s="34"/>
      <c r="H257" s="34"/>
      <c r="I257" s="32"/>
      <c r="J257" s="32"/>
      <c r="K257" s="32"/>
      <c r="L257" s="31"/>
      <c r="O257" s="2">
        <f>IF(tabSuivi[[#This Row],[N°Facture]]="",0,COUNTBLANK(tabSuivi[[#This Row],[Chantier]:[Donneur ]]))</f>
        <v>0</v>
      </c>
      <c r="X257" t="str">
        <f>IF(tabSuivi[[#This Row],[N°Facture]]="","",1)</f>
        <v/>
      </c>
      <c r="Y257" t="str">
        <f>IF(tabSuivi[[#This Row],[Payé]]="","",1)</f>
        <v/>
      </c>
      <c r="Z257" t="str">
        <f>IF(Y257="","",tabSuivi[[#This Row],[Montant HT]])</f>
        <v/>
      </c>
    </row>
    <row r="258" spans="3:26" x14ac:dyDescent="0.25">
      <c r="C258" s="31" t="str">
        <f>IF(tabSuivi[[#This Row],[Chantier]]="","",(C257+1))</f>
        <v/>
      </c>
      <c r="D258" s="32"/>
      <c r="E258" s="33"/>
      <c r="F258" s="32"/>
      <c r="G258" s="34"/>
      <c r="H258" s="34"/>
      <c r="I258" s="32"/>
      <c r="J258" s="32"/>
      <c r="K258" s="32"/>
      <c r="L258" s="31"/>
      <c r="O258" s="2">
        <f>IF(tabSuivi[[#This Row],[N°Facture]]="",0,COUNTBLANK(tabSuivi[[#This Row],[Chantier]:[Donneur ]]))</f>
        <v>0</v>
      </c>
      <c r="X258" t="str">
        <f>IF(tabSuivi[[#This Row],[N°Facture]]="","",1)</f>
        <v/>
      </c>
      <c r="Y258" t="str">
        <f>IF(tabSuivi[[#This Row],[Payé]]="","",1)</f>
        <v/>
      </c>
      <c r="Z258" t="str">
        <f>IF(Y258="","",tabSuivi[[#This Row],[Montant HT]])</f>
        <v/>
      </c>
    </row>
    <row r="259" spans="3:26" x14ac:dyDescent="0.25">
      <c r="C259" s="31" t="str">
        <f>IF(tabSuivi[[#This Row],[Chantier]]="","",(C258+1))</f>
        <v/>
      </c>
      <c r="D259" s="32"/>
      <c r="E259" s="33"/>
      <c r="F259" s="32"/>
      <c r="G259" s="34"/>
      <c r="H259" s="34"/>
      <c r="I259" s="32"/>
      <c r="J259" s="32"/>
      <c r="K259" s="32"/>
      <c r="L259" s="31"/>
      <c r="O259" s="2">
        <f>IF(tabSuivi[[#This Row],[N°Facture]]="",0,COUNTBLANK(tabSuivi[[#This Row],[Chantier]:[Donneur ]]))</f>
        <v>0</v>
      </c>
      <c r="X259" t="str">
        <f>IF(tabSuivi[[#This Row],[N°Facture]]="","",1)</f>
        <v/>
      </c>
      <c r="Y259" t="str">
        <f>IF(tabSuivi[[#This Row],[Payé]]="","",1)</f>
        <v/>
      </c>
      <c r="Z259" t="str">
        <f>IF(Y259="","",tabSuivi[[#This Row],[Montant HT]])</f>
        <v/>
      </c>
    </row>
    <row r="260" spans="3:26" x14ac:dyDescent="0.25">
      <c r="C260" s="31" t="str">
        <f>IF(tabSuivi[[#This Row],[Chantier]]="","",(C259+1))</f>
        <v/>
      </c>
      <c r="D260" s="32"/>
      <c r="E260" s="33"/>
      <c r="F260" s="32"/>
      <c r="G260" s="34"/>
      <c r="H260" s="34"/>
      <c r="I260" s="32"/>
      <c r="J260" s="32"/>
      <c r="K260" s="32"/>
      <c r="L260" s="31"/>
      <c r="O260" s="2">
        <f>IF(tabSuivi[[#This Row],[N°Facture]]="",0,COUNTBLANK(tabSuivi[[#This Row],[Chantier]:[Donneur ]]))</f>
        <v>0</v>
      </c>
      <c r="X260" t="str">
        <f>IF(tabSuivi[[#This Row],[N°Facture]]="","",1)</f>
        <v/>
      </c>
      <c r="Y260" t="str">
        <f>IF(tabSuivi[[#This Row],[Payé]]="","",1)</f>
        <v/>
      </c>
      <c r="Z260" t="str">
        <f>IF(Y260="","",tabSuivi[[#This Row],[Montant HT]])</f>
        <v/>
      </c>
    </row>
    <row r="261" spans="3:26" x14ac:dyDescent="0.25">
      <c r="C261" s="31" t="str">
        <f>IF(tabSuivi[[#This Row],[Chantier]]="","",(C260+1))</f>
        <v/>
      </c>
      <c r="D261" s="32"/>
      <c r="E261" s="33"/>
      <c r="F261" s="32"/>
      <c r="G261" s="34"/>
      <c r="H261" s="34"/>
      <c r="I261" s="32"/>
      <c r="J261" s="32"/>
      <c r="K261" s="32"/>
      <c r="L261" s="31"/>
      <c r="O261" s="2">
        <f>IF(tabSuivi[[#This Row],[N°Facture]]="",0,COUNTBLANK(tabSuivi[[#This Row],[Chantier]:[Donneur ]]))</f>
        <v>0</v>
      </c>
      <c r="X261" t="str">
        <f>IF(tabSuivi[[#This Row],[N°Facture]]="","",1)</f>
        <v/>
      </c>
      <c r="Y261" t="str">
        <f>IF(tabSuivi[[#This Row],[Payé]]="","",1)</f>
        <v/>
      </c>
      <c r="Z261" t="str">
        <f>IF(Y261="","",tabSuivi[[#This Row],[Montant HT]])</f>
        <v/>
      </c>
    </row>
    <row r="262" spans="3:26" x14ac:dyDescent="0.25">
      <c r="C262" s="31" t="str">
        <f>IF(tabSuivi[[#This Row],[Chantier]]="","",(C261+1))</f>
        <v/>
      </c>
      <c r="D262" s="32"/>
      <c r="E262" s="33"/>
      <c r="F262" s="32"/>
      <c r="G262" s="34"/>
      <c r="H262" s="34"/>
      <c r="I262" s="32"/>
      <c r="J262" s="32"/>
      <c r="K262" s="32"/>
      <c r="L262" s="31"/>
      <c r="O262" s="2">
        <f>IF(tabSuivi[[#This Row],[N°Facture]]="",0,COUNTBLANK(tabSuivi[[#This Row],[Chantier]:[Donneur ]]))</f>
        <v>0</v>
      </c>
      <c r="X262" t="str">
        <f>IF(tabSuivi[[#This Row],[N°Facture]]="","",1)</f>
        <v/>
      </c>
      <c r="Y262" t="str">
        <f>IF(tabSuivi[[#This Row],[Payé]]="","",1)</f>
        <v/>
      </c>
      <c r="Z262" t="str">
        <f>IF(Y262="","",tabSuivi[[#This Row],[Montant HT]])</f>
        <v/>
      </c>
    </row>
    <row r="263" spans="3:26" x14ac:dyDescent="0.25">
      <c r="C263" s="31" t="str">
        <f>IF(tabSuivi[[#This Row],[Chantier]]="","",(C262+1))</f>
        <v/>
      </c>
      <c r="D263" s="32"/>
      <c r="E263" s="33"/>
      <c r="F263" s="32"/>
      <c r="G263" s="34"/>
      <c r="H263" s="34"/>
      <c r="I263" s="32"/>
      <c r="J263" s="32"/>
      <c r="K263" s="32"/>
      <c r="L263" s="31"/>
      <c r="O263" s="2">
        <f>IF(tabSuivi[[#This Row],[N°Facture]]="",0,COUNTBLANK(tabSuivi[[#This Row],[Chantier]:[Donneur ]]))</f>
        <v>0</v>
      </c>
      <c r="X263" t="str">
        <f>IF(tabSuivi[[#This Row],[N°Facture]]="","",1)</f>
        <v/>
      </c>
      <c r="Y263" t="str">
        <f>IF(tabSuivi[[#This Row],[Payé]]="","",1)</f>
        <v/>
      </c>
      <c r="Z263" t="str">
        <f>IF(Y263="","",tabSuivi[[#This Row],[Montant HT]])</f>
        <v/>
      </c>
    </row>
    <row r="264" spans="3:26" x14ac:dyDescent="0.25">
      <c r="C264" s="31" t="str">
        <f>IF(tabSuivi[[#This Row],[Chantier]]="","",(C263+1))</f>
        <v/>
      </c>
      <c r="D264" s="32"/>
      <c r="E264" s="33"/>
      <c r="F264" s="32"/>
      <c r="G264" s="34"/>
      <c r="H264" s="34"/>
      <c r="I264" s="32"/>
      <c r="J264" s="32"/>
      <c r="K264" s="32"/>
      <c r="L264" s="31"/>
      <c r="O264" s="2">
        <f>IF(tabSuivi[[#This Row],[N°Facture]]="",0,COUNTBLANK(tabSuivi[[#This Row],[Chantier]:[Donneur ]]))</f>
        <v>0</v>
      </c>
      <c r="X264" t="str">
        <f>IF(tabSuivi[[#This Row],[N°Facture]]="","",1)</f>
        <v/>
      </c>
      <c r="Y264" t="str">
        <f>IF(tabSuivi[[#This Row],[Payé]]="","",1)</f>
        <v/>
      </c>
      <c r="Z264" t="str">
        <f>IF(Y264="","",tabSuivi[[#This Row],[Montant HT]])</f>
        <v/>
      </c>
    </row>
    <row r="265" spans="3:26" x14ac:dyDescent="0.25">
      <c r="C265" s="31" t="str">
        <f>IF(tabSuivi[[#This Row],[Chantier]]="","",(C264+1))</f>
        <v/>
      </c>
      <c r="D265" s="32"/>
      <c r="E265" s="33"/>
      <c r="F265" s="32"/>
      <c r="G265" s="34"/>
      <c r="H265" s="34"/>
      <c r="I265" s="32"/>
      <c r="J265" s="32"/>
      <c r="K265" s="32"/>
      <c r="L265" s="31"/>
      <c r="O265" s="2">
        <f>IF(tabSuivi[[#This Row],[N°Facture]]="",0,COUNTBLANK(tabSuivi[[#This Row],[Chantier]:[Donneur ]]))</f>
        <v>0</v>
      </c>
      <c r="X265" t="str">
        <f>IF(tabSuivi[[#This Row],[N°Facture]]="","",1)</f>
        <v/>
      </c>
      <c r="Y265" t="str">
        <f>IF(tabSuivi[[#This Row],[Payé]]="","",1)</f>
        <v/>
      </c>
      <c r="Z265" t="str">
        <f>IF(Y265="","",tabSuivi[[#This Row],[Montant HT]])</f>
        <v/>
      </c>
    </row>
    <row r="266" spans="3:26" x14ac:dyDescent="0.25">
      <c r="C266" s="31" t="str">
        <f>IF(tabSuivi[[#This Row],[Chantier]]="","",(C265+1))</f>
        <v/>
      </c>
      <c r="D266" s="32"/>
      <c r="E266" s="33"/>
      <c r="F266" s="32"/>
      <c r="G266" s="34"/>
      <c r="H266" s="34"/>
      <c r="I266" s="32"/>
      <c r="J266" s="32"/>
      <c r="K266" s="32"/>
      <c r="L266" s="31"/>
      <c r="O266" s="2">
        <f>IF(tabSuivi[[#This Row],[N°Facture]]="",0,COUNTBLANK(tabSuivi[[#This Row],[Chantier]:[Donneur ]]))</f>
        <v>0</v>
      </c>
      <c r="X266" t="str">
        <f>IF(tabSuivi[[#This Row],[N°Facture]]="","",1)</f>
        <v/>
      </c>
      <c r="Y266" t="str">
        <f>IF(tabSuivi[[#This Row],[Payé]]="","",1)</f>
        <v/>
      </c>
      <c r="Z266" t="str">
        <f>IF(Y266="","",tabSuivi[[#This Row],[Montant HT]])</f>
        <v/>
      </c>
    </row>
    <row r="267" spans="3:26" x14ac:dyDescent="0.25">
      <c r="C267" s="31" t="str">
        <f>IF(tabSuivi[[#This Row],[Chantier]]="","",(C266+1))</f>
        <v/>
      </c>
      <c r="D267" s="32"/>
      <c r="E267" s="33"/>
      <c r="F267" s="32"/>
      <c r="G267" s="34"/>
      <c r="H267" s="34"/>
      <c r="I267" s="32"/>
      <c r="J267" s="32"/>
      <c r="K267" s="32"/>
      <c r="L267" s="31"/>
      <c r="O267" s="2">
        <f>IF(tabSuivi[[#This Row],[N°Facture]]="",0,COUNTBLANK(tabSuivi[[#This Row],[Chantier]:[Donneur ]]))</f>
        <v>0</v>
      </c>
      <c r="X267" t="str">
        <f>IF(tabSuivi[[#This Row],[N°Facture]]="","",1)</f>
        <v/>
      </c>
      <c r="Y267" t="str">
        <f>IF(tabSuivi[[#This Row],[Payé]]="","",1)</f>
        <v/>
      </c>
      <c r="Z267" t="str">
        <f>IF(Y267="","",tabSuivi[[#This Row],[Montant HT]])</f>
        <v/>
      </c>
    </row>
    <row r="268" spans="3:26" x14ac:dyDescent="0.25">
      <c r="C268" s="31" t="str">
        <f>IF(tabSuivi[[#This Row],[Chantier]]="","",(C267+1))</f>
        <v/>
      </c>
      <c r="D268" s="32"/>
      <c r="E268" s="33"/>
      <c r="F268" s="32"/>
      <c r="G268" s="34"/>
      <c r="H268" s="34"/>
      <c r="I268" s="32"/>
      <c r="J268" s="32"/>
      <c r="K268" s="32"/>
      <c r="L268" s="31"/>
      <c r="O268" s="2">
        <f>IF(tabSuivi[[#This Row],[N°Facture]]="",0,COUNTBLANK(tabSuivi[[#This Row],[Chantier]:[Donneur ]]))</f>
        <v>0</v>
      </c>
      <c r="X268" t="str">
        <f>IF(tabSuivi[[#This Row],[N°Facture]]="","",1)</f>
        <v/>
      </c>
      <c r="Y268" t="str">
        <f>IF(tabSuivi[[#This Row],[Payé]]="","",1)</f>
        <v/>
      </c>
      <c r="Z268" t="str">
        <f>IF(Y268="","",tabSuivi[[#This Row],[Montant HT]])</f>
        <v/>
      </c>
    </row>
    <row r="269" spans="3:26" x14ac:dyDescent="0.25">
      <c r="C269" s="31" t="str">
        <f>IF(tabSuivi[[#This Row],[Chantier]]="","",(C268+1))</f>
        <v/>
      </c>
      <c r="D269" s="32"/>
      <c r="E269" s="33"/>
      <c r="F269" s="32"/>
      <c r="G269" s="34"/>
      <c r="H269" s="34"/>
      <c r="I269" s="32"/>
      <c r="J269" s="32"/>
      <c r="K269" s="32"/>
      <c r="L269" s="31"/>
      <c r="O269" s="2">
        <f>IF(tabSuivi[[#This Row],[N°Facture]]="",0,COUNTBLANK(tabSuivi[[#This Row],[Chantier]:[Donneur ]]))</f>
        <v>0</v>
      </c>
      <c r="X269" t="str">
        <f>IF(tabSuivi[[#This Row],[N°Facture]]="","",1)</f>
        <v/>
      </c>
      <c r="Y269" t="str">
        <f>IF(tabSuivi[[#This Row],[Payé]]="","",1)</f>
        <v/>
      </c>
      <c r="Z269" t="str">
        <f>IF(Y269="","",tabSuivi[[#This Row],[Montant HT]])</f>
        <v/>
      </c>
    </row>
    <row r="270" spans="3:26" x14ac:dyDescent="0.25">
      <c r="C270" s="31" t="str">
        <f>IF(tabSuivi[[#This Row],[Chantier]]="","",(C269+1))</f>
        <v/>
      </c>
      <c r="D270" s="32"/>
      <c r="E270" s="33"/>
      <c r="F270" s="32"/>
      <c r="G270" s="34"/>
      <c r="H270" s="34"/>
      <c r="I270" s="32"/>
      <c r="J270" s="32"/>
      <c r="K270" s="32"/>
      <c r="L270" s="31"/>
      <c r="O270" s="2">
        <f>IF(tabSuivi[[#This Row],[N°Facture]]="",0,COUNTBLANK(tabSuivi[[#This Row],[Chantier]:[Donneur ]]))</f>
        <v>0</v>
      </c>
      <c r="X270" t="str">
        <f>IF(tabSuivi[[#This Row],[N°Facture]]="","",1)</f>
        <v/>
      </c>
      <c r="Y270" t="str">
        <f>IF(tabSuivi[[#This Row],[Payé]]="","",1)</f>
        <v/>
      </c>
      <c r="Z270" t="str">
        <f>IF(Y270="","",tabSuivi[[#This Row],[Montant HT]])</f>
        <v/>
      </c>
    </row>
    <row r="271" spans="3:26" x14ac:dyDescent="0.25">
      <c r="C271" s="31" t="str">
        <f>IF(tabSuivi[[#This Row],[Chantier]]="","",(C270+1))</f>
        <v/>
      </c>
      <c r="D271" s="32"/>
      <c r="E271" s="33"/>
      <c r="F271" s="32"/>
      <c r="G271" s="34"/>
      <c r="H271" s="34"/>
      <c r="I271" s="32"/>
      <c r="J271" s="32"/>
      <c r="K271" s="32"/>
      <c r="L271" s="31"/>
      <c r="O271" s="2">
        <f>IF(tabSuivi[[#This Row],[N°Facture]]="",0,COUNTBLANK(tabSuivi[[#This Row],[Chantier]:[Donneur ]]))</f>
        <v>0</v>
      </c>
      <c r="X271" t="str">
        <f>IF(tabSuivi[[#This Row],[N°Facture]]="","",1)</f>
        <v/>
      </c>
      <c r="Y271" t="str">
        <f>IF(tabSuivi[[#This Row],[Payé]]="","",1)</f>
        <v/>
      </c>
      <c r="Z271" t="str">
        <f>IF(Y271="","",tabSuivi[[#This Row],[Montant HT]])</f>
        <v/>
      </c>
    </row>
    <row r="272" spans="3:26" x14ac:dyDescent="0.25">
      <c r="C272" s="31" t="str">
        <f>IF(tabSuivi[[#This Row],[Chantier]]="","",(C271+1))</f>
        <v/>
      </c>
      <c r="D272" s="32"/>
      <c r="E272" s="33"/>
      <c r="F272" s="32"/>
      <c r="G272" s="34"/>
      <c r="H272" s="34"/>
      <c r="I272" s="32"/>
      <c r="J272" s="32"/>
      <c r="K272" s="32"/>
      <c r="L272" s="31"/>
      <c r="O272" s="2">
        <f>IF(tabSuivi[[#This Row],[N°Facture]]="",0,COUNTBLANK(tabSuivi[[#This Row],[Chantier]:[Donneur ]]))</f>
        <v>0</v>
      </c>
      <c r="X272" t="str">
        <f>IF(tabSuivi[[#This Row],[N°Facture]]="","",1)</f>
        <v/>
      </c>
      <c r="Y272" t="str">
        <f>IF(tabSuivi[[#This Row],[Payé]]="","",1)</f>
        <v/>
      </c>
      <c r="Z272" t="str">
        <f>IF(Y272="","",tabSuivi[[#This Row],[Montant HT]])</f>
        <v/>
      </c>
    </row>
    <row r="273" spans="3:26" x14ac:dyDescent="0.25">
      <c r="C273" s="31" t="str">
        <f>IF(tabSuivi[[#This Row],[Chantier]]="","",(C272+1))</f>
        <v/>
      </c>
      <c r="D273" s="32"/>
      <c r="E273" s="33"/>
      <c r="F273" s="32"/>
      <c r="G273" s="34"/>
      <c r="H273" s="34"/>
      <c r="I273" s="32"/>
      <c r="J273" s="32"/>
      <c r="K273" s="32"/>
      <c r="L273" s="31"/>
      <c r="O273" s="2">
        <f>IF(tabSuivi[[#This Row],[N°Facture]]="",0,COUNTBLANK(tabSuivi[[#This Row],[Chantier]:[Donneur ]]))</f>
        <v>0</v>
      </c>
      <c r="X273" t="str">
        <f>IF(tabSuivi[[#This Row],[N°Facture]]="","",1)</f>
        <v/>
      </c>
      <c r="Y273" t="str">
        <f>IF(tabSuivi[[#This Row],[Payé]]="","",1)</f>
        <v/>
      </c>
      <c r="Z273" t="str">
        <f>IF(Y273="","",tabSuivi[[#This Row],[Montant HT]])</f>
        <v/>
      </c>
    </row>
    <row r="274" spans="3:26" x14ac:dyDescent="0.25">
      <c r="C274" s="31" t="str">
        <f>IF(tabSuivi[[#This Row],[Chantier]]="","",(C273+1))</f>
        <v/>
      </c>
      <c r="D274" s="32"/>
      <c r="E274" s="33"/>
      <c r="F274" s="32"/>
      <c r="G274" s="34"/>
      <c r="H274" s="34"/>
      <c r="I274" s="32"/>
      <c r="J274" s="32"/>
      <c r="K274" s="32"/>
      <c r="L274" s="31"/>
      <c r="O274" s="2">
        <f>IF(tabSuivi[[#This Row],[N°Facture]]="",0,COUNTBLANK(tabSuivi[[#This Row],[Chantier]:[Donneur ]]))</f>
        <v>0</v>
      </c>
      <c r="X274" t="str">
        <f>IF(tabSuivi[[#This Row],[N°Facture]]="","",1)</f>
        <v/>
      </c>
      <c r="Y274" t="str">
        <f>IF(tabSuivi[[#This Row],[Payé]]="","",1)</f>
        <v/>
      </c>
      <c r="Z274" t="str">
        <f>IF(Y274="","",tabSuivi[[#This Row],[Montant HT]])</f>
        <v/>
      </c>
    </row>
    <row r="275" spans="3:26" x14ac:dyDescent="0.25">
      <c r="C275" s="31" t="str">
        <f>IF(tabSuivi[[#This Row],[Chantier]]="","",(C274+1))</f>
        <v/>
      </c>
      <c r="D275" s="32"/>
      <c r="E275" s="33"/>
      <c r="F275" s="32"/>
      <c r="G275" s="34"/>
      <c r="H275" s="34"/>
      <c r="I275" s="32"/>
      <c r="J275" s="32"/>
      <c r="K275" s="32"/>
      <c r="L275" s="31"/>
      <c r="O275" s="2">
        <f>IF(tabSuivi[[#This Row],[N°Facture]]="",0,COUNTBLANK(tabSuivi[[#This Row],[Chantier]:[Donneur ]]))</f>
        <v>0</v>
      </c>
      <c r="X275" t="str">
        <f>IF(tabSuivi[[#This Row],[N°Facture]]="","",1)</f>
        <v/>
      </c>
      <c r="Y275" t="str">
        <f>IF(tabSuivi[[#This Row],[Payé]]="","",1)</f>
        <v/>
      </c>
      <c r="Z275" t="str">
        <f>IF(Y275="","",tabSuivi[[#This Row],[Montant HT]])</f>
        <v/>
      </c>
    </row>
    <row r="276" spans="3:26" x14ac:dyDescent="0.25">
      <c r="C276" s="31" t="str">
        <f>IF(tabSuivi[[#This Row],[Chantier]]="","",(C275+1))</f>
        <v/>
      </c>
      <c r="D276" s="32"/>
      <c r="E276" s="33"/>
      <c r="F276" s="32"/>
      <c r="G276" s="34"/>
      <c r="H276" s="34"/>
      <c r="I276" s="32"/>
      <c r="J276" s="32"/>
      <c r="K276" s="32"/>
      <c r="L276" s="31"/>
      <c r="O276" s="2">
        <f>IF(tabSuivi[[#This Row],[N°Facture]]="",0,COUNTBLANK(tabSuivi[[#This Row],[Chantier]:[Donneur ]]))</f>
        <v>0</v>
      </c>
      <c r="X276" t="str">
        <f>IF(tabSuivi[[#This Row],[N°Facture]]="","",1)</f>
        <v/>
      </c>
      <c r="Y276" t="str">
        <f>IF(tabSuivi[[#This Row],[Payé]]="","",1)</f>
        <v/>
      </c>
      <c r="Z276" t="str">
        <f>IF(Y276="","",tabSuivi[[#This Row],[Montant HT]])</f>
        <v/>
      </c>
    </row>
    <row r="277" spans="3:26" x14ac:dyDescent="0.25">
      <c r="C277" s="31" t="str">
        <f>IF(tabSuivi[[#This Row],[Chantier]]="","",(C276+1))</f>
        <v/>
      </c>
      <c r="D277" s="32"/>
      <c r="E277" s="33"/>
      <c r="F277" s="32"/>
      <c r="G277" s="34"/>
      <c r="H277" s="34"/>
      <c r="I277" s="32"/>
      <c r="J277" s="32"/>
      <c r="K277" s="32"/>
      <c r="L277" s="31"/>
      <c r="O277" s="2">
        <f>IF(tabSuivi[[#This Row],[N°Facture]]="",0,COUNTBLANK(tabSuivi[[#This Row],[Chantier]:[Donneur ]]))</f>
        <v>0</v>
      </c>
      <c r="X277" t="str">
        <f>IF(tabSuivi[[#This Row],[N°Facture]]="","",1)</f>
        <v/>
      </c>
      <c r="Y277" t="str">
        <f>IF(tabSuivi[[#This Row],[Payé]]="","",1)</f>
        <v/>
      </c>
      <c r="Z277" t="str">
        <f>IF(Y277="","",tabSuivi[[#This Row],[Montant HT]])</f>
        <v/>
      </c>
    </row>
    <row r="278" spans="3:26" x14ac:dyDescent="0.25">
      <c r="C278" s="31" t="str">
        <f>IF(tabSuivi[[#This Row],[Chantier]]="","",(C277+1))</f>
        <v/>
      </c>
      <c r="D278" s="32"/>
      <c r="E278" s="33"/>
      <c r="F278" s="32"/>
      <c r="G278" s="34"/>
      <c r="H278" s="34"/>
      <c r="I278" s="32"/>
      <c r="J278" s="32"/>
      <c r="K278" s="32"/>
      <c r="L278" s="31"/>
      <c r="O278" s="2">
        <f>IF(tabSuivi[[#This Row],[N°Facture]]="",0,COUNTBLANK(tabSuivi[[#This Row],[Chantier]:[Donneur ]]))</f>
        <v>0</v>
      </c>
      <c r="X278" t="str">
        <f>IF(tabSuivi[[#This Row],[N°Facture]]="","",1)</f>
        <v/>
      </c>
      <c r="Y278" t="str">
        <f>IF(tabSuivi[[#This Row],[Payé]]="","",1)</f>
        <v/>
      </c>
      <c r="Z278" t="str">
        <f>IF(Y278="","",tabSuivi[[#This Row],[Montant HT]])</f>
        <v/>
      </c>
    </row>
    <row r="279" spans="3:26" x14ac:dyDescent="0.25">
      <c r="C279" s="31" t="str">
        <f>IF(tabSuivi[[#This Row],[Chantier]]="","",(C278+1))</f>
        <v/>
      </c>
      <c r="D279" s="32"/>
      <c r="E279" s="33"/>
      <c r="F279" s="32"/>
      <c r="G279" s="34"/>
      <c r="H279" s="34"/>
      <c r="I279" s="32"/>
      <c r="J279" s="32"/>
      <c r="K279" s="32"/>
      <c r="L279" s="31"/>
      <c r="O279" s="2">
        <f>IF(tabSuivi[[#This Row],[N°Facture]]="",0,COUNTBLANK(tabSuivi[[#This Row],[Chantier]:[Donneur ]]))</f>
        <v>0</v>
      </c>
      <c r="X279" t="str">
        <f>IF(tabSuivi[[#This Row],[N°Facture]]="","",1)</f>
        <v/>
      </c>
      <c r="Y279" t="str">
        <f>IF(tabSuivi[[#This Row],[Payé]]="","",1)</f>
        <v/>
      </c>
      <c r="Z279" t="str">
        <f>IF(Y279="","",tabSuivi[[#This Row],[Montant HT]])</f>
        <v/>
      </c>
    </row>
    <row r="280" spans="3:26" x14ac:dyDescent="0.25">
      <c r="C280" s="31" t="str">
        <f>IF(tabSuivi[[#This Row],[Chantier]]="","",(C279+1))</f>
        <v/>
      </c>
      <c r="D280" s="32"/>
      <c r="E280" s="33"/>
      <c r="F280" s="32"/>
      <c r="G280" s="34"/>
      <c r="H280" s="34"/>
      <c r="I280" s="32"/>
      <c r="J280" s="32"/>
      <c r="K280" s="32"/>
      <c r="L280" s="31"/>
      <c r="O280" s="2">
        <f>IF(tabSuivi[[#This Row],[N°Facture]]="",0,COUNTBLANK(tabSuivi[[#This Row],[Chantier]:[Donneur ]]))</f>
        <v>0</v>
      </c>
      <c r="X280" t="str">
        <f>IF(tabSuivi[[#This Row],[N°Facture]]="","",1)</f>
        <v/>
      </c>
      <c r="Y280" t="str">
        <f>IF(tabSuivi[[#This Row],[Payé]]="","",1)</f>
        <v/>
      </c>
      <c r="Z280" t="str">
        <f>IF(Y280="","",tabSuivi[[#This Row],[Montant HT]])</f>
        <v/>
      </c>
    </row>
    <row r="281" spans="3:26" x14ac:dyDescent="0.25">
      <c r="C281" s="31" t="str">
        <f>IF(tabSuivi[[#This Row],[Chantier]]="","",(C280+1))</f>
        <v/>
      </c>
      <c r="D281" s="32"/>
      <c r="E281" s="33"/>
      <c r="F281" s="32"/>
      <c r="G281" s="34"/>
      <c r="H281" s="34"/>
      <c r="I281" s="32"/>
      <c r="J281" s="32"/>
      <c r="K281" s="32"/>
      <c r="L281" s="31"/>
      <c r="O281" s="2">
        <f>IF(tabSuivi[[#This Row],[N°Facture]]="",0,COUNTBLANK(tabSuivi[[#This Row],[Chantier]:[Donneur ]]))</f>
        <v>0</v>
      </c>
      <c r="X281" t="str">
        <f>IF(tabSuivi[[#This Row],[N°Facture]]="","",1)</f>
        <v/>
      </c>
      <c r="Y281" t="str">
        <f>IF(tabSuivi[[#This Row],[Payé]]="","",1)</f>
        <v/>
      </c>
      <c r="Z281" t="str">
        <f>IF(Y281="","",tabSuivi[[#This Row],[Montant HT]])</f>
        <v/>
      </c>
    </row>
    <row r="282" spans="3:26" x14ac:dyDescent="0.25">
      <c r="C282" s="31" t="str">
        <f>IF(tabSuivi[[#This Row],[Chantier]]="","",(C281+1))</f>
        <v/>
      </c>
      <c r="D282" s="32"/>
      <c r="E282" s="33"/>
      <c r="F282" s="32"/>
      <c r="G282" s="34"/>
      <c r="H282" s="34"/>
      <c r="I282" s="32"/>
      <c r="J282" s="32"/>
      <c r="K282" s="32"/>
      <c r="L282" s="31"/>
      <c r="O282" s="2">
        <f>IF(tabSuivi[[#This Row],[N°Facture]]="",0,COUNTBLANK(tabSuivi[[#This Row],[Chantier]:[Donneur ]]))</f>
        <v>0</v>
      </c>
      <c r="X282" t="str">
        <f>IF(tabSuivi[[#This Row],[N°Facture]]="","",1)</f>
        <v/>
      </c>
      <c r="Y282" t="str">
        <f>IF(tabSuivi[[#This Row],[Payé]]="","",1)</f>
        <v/>
      </c>
      <c r="Z282" t="str">
        <f>IF(Y282="","",tabSuivi[[#This Row],[Montant HT]])</f>
        <v/>
      </c>
    </row>
    <row r="283" spans="3:26" x14ac:dyDescent="0.25">
      <c r="C283" s="31" t="str">
        <f>IF(tabSuivi[[#This Row],[Chantier]]="","",(C282+1))</f>
        <v/>
      </c>
      <c r="D283" s="32"/>
      <c r="E283" s="33"/>
      <c r="F283" s="32"/>
      <c r="G283" s="34"/>
      <c r="H283" s="34"/>
      <c r="I283" s="32"/>
      <c r="J283" s="32"/>
      <c r="K283" s="32"/>
      <c r="L283" s="31"/>
      <c r="O283" s="2">
        <f>IF(tabSuivi[[#This Row],[N°Facture]]="",0,COUNTBLANK(tabSuivi[[#This Row],[Chantier]:[Donneur ]]))</f>
        <v>0</v>
      </c>
      <c r="X283" t="str">
        <f>IF(tabSuivi[[#This Row],[N°Facture]]="","",1)</f>
        <v/>
      </c>
      <c r="Y283" t="str">
        <f>IF(tabSuivi[[#This Row],[Payé]]="","",1)</f>
        <v/>
      </c>
      <c r="Z283" t="str">
        <f>IF(Y283="","",tabSuivi[[#This Row],[Montant HT]])</f>
        <v/>
      </c>
    </row>
    <row r="284" spans="3:26" x14ac:dyDescent="0.25">
      <c r="C284" s="31" t="str">
        <f>IF(tabSuivi[[#This Row],[Chantier]]="","",(C283+1))</f>
        <v/>
      </c>
      <c r="D284" s="32"/>
      <c r="E284" s="33"/>
      <c r="F284" s="32"/>
      <c r="G284" s="34"/>
      <c r="H284" s="34"/>
      <c r="I284" s="32"/>
      <c r="J284" s="32"/>
      <c r="K284" s="32"/>
      <c r="L284" s="31"/>
      <c r="O284" s="2">
        <f>IF(tabSuivi[[#This Row],[N°Facture]]="",0,COUNTBLANK(tabSuivi[[#This Row],[Chantier]:[Donneur ]]))</f>
        <v>0</v>
      </c>
      <c r="X284" t="str">
        <f>IF(tabSuivi[[#This Row],[N°Facture]]="","",1)</f>
        <v/>
      </c>
      <c r="Y284" t="str">
        <f>IF(tabSuivi[[#This Row],[Payé]]="","",1)</f>
        <v/>
      </c>
      <c r="Z284" t="str">
        <f>IF(Y284="","",tabSuivi[[#This Row],[Montant HT]])</f>
        <v/>
      </c>
    </row>
    <row r="285" spans="3:26" x14ac:dyDescent="0.25">
      <c r="C285" s="31" t="str">
        <f>IF(tabSuivi[[#This Row],[Chantier]]="","",(C284+1))</f>
        <v/>
      </c>
      <c r="D285" s="32"/>
      <c r="E285" s="33"/>
      <c r="F285" s="32"/>
      <c r="G285" s="34"/>
      <c r="H285" s="34"/>
      <c r="I285" s="32"/>
      <c r="J285" s="32"/>
      <c r="K285" s="32"/>
      <c r="L285" s="31"/>
      <c r="O285" s="2">
        <f>IF(tabSuivi[[#This Row],[N°Facture]]="",0,COUNTBLANK(tabSuivi[[#This Row],[Chantier]:[Donneur ]]))</f>
        <v>0</v>
      </c>
      <c r="X285" t="str">
        <f>IF(tabSuivi[[#This Row],[N°Facture]]="","",1)</f>
        <v/>
      </c>
      <c r="Y285" t="str">
        <f>IF(tabSuivi[[#This Row],[Payé]]="","",1)</f>
        <v/>
      </c>
      <c r="Z285" t="str">
        <f>IF(Y285="","",tabSuivi[[#This Row],[Montant HT]])</f>
        <v/>
      </c>
    </row>
    <row r="286" spans="3:26" x14ac:dyDescent="0.25">
      <c r="C286" s="31" t="str">
        <f>IF(tabSuivi[[#This Row],[Chantier]]="","",(C285+1))</f>
        <v/>
      </c>
      <c r="D286" s="32"/>
      <c r="E286" s="33"/>
      <c r="F286" s="32"/>
      <c r="G286" s="34"/>
      <c r="H286" s="34"/>
      <c r="I286" s="32"/>
      <c r="J286" s="32"/>
      <c r="K286" s="32"/>
      <c r="L286" s="31"/>
      <c r="O286" s="2">
        <f>IF(tabSuivi[[#This Row],[N°Facture]]="",0,COUNTBLANK(tabSuivi[[#This Row],[Chantier]:[Donneur ]]))</f>
        <v>0</v>
      </c>
      <c r="X286" t="str">
        <f>IF(tabSuivi[[#This Row],[N°Facture]]="","",1)</f>
        <v/>
      </c>
      <c r="Y286" t="str">
        <f>IF(tabSuivi[[#This Row],[Payé]]="","",1)</f>
        <v/>
      </c>
      <c r="Z286" t="str">
        <f>IF(Y286="","",tabSuivi[[#This Row],[Montant HT]])</f>
        <v/>
      </c>
    </row>
    <row r="287" spans="3:26" x14ac:dyDescent="0.25">
      <c r="C287" s="31" t="str">
        <f>IF(tabSuivi[[#This Row],[Chantier]]="","",(C286+1))</f>
        <v/>
      </c>
      <c r="D287" s="32"/>
      <c r="E287" s="33"/>
      <c r="F287" s="32"/>
      <c r="G287" s="34"/>
      <c r="H287" s="34"/>
      <c r="I287" s="32"/>
      <c r="J287" s="32"/>
      <c r="K287" s="32"/>
      <c r="L287" s="31"/>
      <c r="O287" s="2">
        <f>IF(tabSuivi[[#This Row],[N°Facture]]="",0,COUNTBLANK(tabSuivi[[#This Row],[Chantier]:[Donneur ]]))</f>
        <v>0</v>
      </c>
      <c r="X287" t="str">
        <f>IF(tabSuivi[[#This Row],[N°Facture]]="","",1)</f>
        <v/>
      </c>
      <c r="Y287" t="str">
        <f>IF(tabSuivi[[#This Row],[Payé]]="","",1)</f>
        <v/>
      </c>
      <c r="Z287" t="str">
        <f>IF(Y287="","",tabSuivi[[#This Row],[Montant HT]])</f>
        <v/>
      </c>
    </row>
    <row r="288" spans="3:26" x14ac:dyDescent="0.25">
      <c r="C288" s="31" t="str">
        <f>IF(tabSuivi[[#This Row],[Chantier]]="","",(C287+1))</f>
        <v/>
      </c>
      <c r="D288" s="32"/>
      <c r="E288" s="33"/>
      <c r="F288" s="32"/>
      <c r="G288" s="34"/>
      <c r="H288" s="34"/>
      <c r="I288" s="32"/>
      <c r="J288" s="32"/>
      <c r="K288" s="32"/>
      <c r="L288" s="31"/>
      <c r="O288" s="2">
        <f>IF(tabSuivi[[#This Row],[N°Facture]]="",0,COUNTBLANK(tabSuivi[[#This Row],[Chantier]:[Donneur ]]))</f>
        <v>0</v>
      </c>
      <c r="X288" t="str">
        <f>IF(tabSuivi[[#This Row],[N°Facture]]="","",1)</f>
        <v/>
      </c>
      <c r="Y288" t="str">
        <f>IF(tabSuivi[[#This Row],[Payé]]="","",1)</f>
        <v/>
      </c>
      <c r="Z288" t="str">
        <f>IF(Y288="","",tabSuivi[[#This Row],[Montant HT]])</f>
        <v/>
      </c>
    </row>
    <row r="289" spans="3:26" x14ac:dyDescent="0.25">
      <c r="C289" s="31" t="str">
        <f>IF(tabSuivi[[#This Row],[Chantier]]="","",(C288+1))</f>
        <v/>
      </c>
      <c r="D289" s="32"/>
      <c r="E289" s="33"/>
      <c r="F289" s="32"/>
      <c r="G289" s="34"/>
      <c r="H289" s="34"/>
      <c r="I289" s="32"/>
      <c r="J289" s="32"/>
      <c r="K289" s="32"/>
      <c r="L289" s="31"/>
      <c r="O289" s="2">
        <f>IF(tabSuivi[[#This Row],[N°Facture]]="",0,COUNTBLANK(tabSuivi[[#This Row],[Chantier]:[Donneur ]]))</f>
        <v>0</v>
      </c>
      <c r="X289" t="str">
        <f>IF(tabSuivi[[#This Row],[N°Facture]]="","",1)</f>
        <v/>
      </c>
      <c r="Y289" t="str">
        <f>IF(tabSuivi[[#This Row],[Payé]]="","",1)</f>
        <v/>
      </c>
      <c r="Z289" t="str">
        <f>IF(Y289="","",tabSuivi[[#This Row],[Montant HT]])</f>
        <v/>
      </c>
    </row>
    <row r="290" spans="3:26" x14ac:dyDescent="0.25">
      <c r="C290" s="31" t="str">
        <f>IF(tabSuivi[[#This Row],[Chantier]]="","",(C289+1))</f>
        <v/>
      </c>
      <c r="D290" s="32"/>
      <c r="E290" s="33"/>
      <c r="F290" s="32"/>
      <c r="G290" s="34"/>
      <c r="H290" s="34"/>
      <c r="I290" s="32"/>
      <c r="J290" s="32"/>
      <c r="K290" s="32"/>
      <c r="L290" s="31"/>
      <c r="O290" s="2">
        <f>IF(tabSuivi[[#This Row],[N°Facture]]="",0,COUNTBLANK(tabSuivi[[#This Row],[Chantier]:[Donneur ]]))</f>
        <v>0</v>
      </c>
      <c r="X290" t="str">
        <f>IF(tabSuivi[[#This Row],[N°Facture]]="","",1)</f>
        <v/>
      </c>
      <c r="Y290" t="str">
        <f>IF(tabSuivi[[#This Row],[Payé]]="","",1)</f>
        <v/>
      </c>
      <c r="Z290" t="str">
        <f>IF(Y290="","",tabSuivi[[#This Row],[Montant HT]])</f>
        <v/>
      </c>
    </row>
    <row r="291" spans="3:26" x14ac:dyDescent="0.25">
      <c r="C291" s="31" t="str">
        <f>IF(tabSuivi[[#This Row],[Chantier]]="","",(C290+1))</f>
        <v/>
      </c>
      <c r="D291" s="32"/>
      <c r="E291" s="33"/>
      <c r="F291" s="32"/>
      <c r="G291" s="34"/>
      <c r="H291" s="34"/>
      <c r="I291" s="32"/>
      <c r="J291" s="32"/>
      <c r="K291" s="32"/>
      <c r="L291" s="31"/>
      <c r="O291" s="2">
        <f>IF(tabSuivi[[#This Row],[N°Facture]]="",0,COUNTBLANK(tabSuivi[[#This Row],[Chantier]:[Donneur ]]))</f>
        <v>0</v>
      </c>
      <c r="X291" t="str">
        <f>IF(tabSuivi[[#This Row],[N°Facture]]="","",1)</f>
        <v/>
      </c>
      <c r="Y291" t="str">
        <f>IF(tabSuivi[[#This Row],[Payé]]="","",1)</f>
        <v/>
      </c>
      <c r="Z291" t="str">
        <f>IF(Y291="","",tabSuivi[[#This Row],[Montant HT]])</f>
        <v/>
      </c>
    </row>
    <row r="292" spans="3:26" x14ac:dyDescent="0.25">
      <c r="C292" s="31" t="str">
        <f>IF(tabSuivi[[#This Row],[Chantier]]="","",(C291+1))</f>
        <v/>
      </c>
      <c r="D292" s="32"/>
      <c r="E292" s="33"/>
      <c r="F292" s="32"/>
      <c r="G292" s="34"/>
      <c r="H292" s="34"/>
      <c r="I292" s="32"/>
      <c r="J292" s="32"/>
      <c r="K292" s="32"/>
      <c r="L292" s="31"/>
      <c r="O292" s="2">
        <f>IF(tabSuivi[[#This Row],[N°Facture]]="",0,COUNTBLANK(tabSuivi[[#This Row],[Chantier]:[Donneur ]]))</f>
        <v>0</v>
      </c>
      <c r="X292" t="str">
        <f>IF(tabSuivi[[#This Row],[N°Facture]]="","",1)</f>
        <v/>
      </c>
      <c r="Y292" t="str">
        <f>IF(tabSuivi[[#This Row],[Payé]]="","",1)</f>
        <v/>
      </c>
      <c r="Z292" t="str">
        <f>IF(Y292="","",tabSuivi[[#This Row],[Montant HT]])</f>
        <v/>
      </c>
    </row>
    <row r="293" spans="3:26" x14ac:dyDescent="0.25">
      <c r="C293" s="31" t="str">
        <f>IF(tabSuivi[[#This Row],[Chantier]]="","",(C292+1))</f>
        <v/>
      </c>
      <c r="D293" s="32"/>
      <c r="E293" s="33"/>
      <c r="F293" s="32"/>
      <c r="G293" s="34"/>
      <c r="H293" s="34"/>
      <c r="I293" s="32"/>
      <c r="J293" s="32"/>
      <c r="K293" s="32"/>
      <c r="L293" s="31"/>
      <c r="O293" s="2">
        <f>IF(tabSuivi[[#This Row],[N°Facture]]="",0,COUNTBLANK(tabSuivi[[#This Row],[Chantier]:[Donneur ]]))</f>
        <v>0</v>
      </c>
      <c r="X293" t="str">
        <f>IF(tabSuivi[[#This Row],[N°Facture]]="","",1)</f>
        <v/>
      </c>
      <c r="Y293" t="str">
        <f>IF(tabSuivi[[#This Row],[Payé]]="","",1)</f>
        <v/>
      </c>
      <c r="Z293" t="str">
        <f>IF(Y293="","",tabSuivi[[#This Row],[Montant HT]])</f>
        <v/>
      </c>
    </row>
    <row r="294" spans="3:26" x14ac:dyDescent="0.25">
      <c r="C294" s="31" t="str">
        <f>IF(tabSuivi[[#This Row],[Chantier]]="","",(C293+1))</f>
        <v/>
      </c>
      <c r="D294" s="32"/>
      <c r="E294" s="33"/>
      <c r="F294" s="32"/>
      <c r="G294" s="34"/>
      <c r="H294" s="34"/>
      <c r="I294" s="32"/>
      <c r="J294" s="32"/>
      <c r="K294" s="32"/>
      <c r="L294" s="31"/>
      <c r="O294" s="2">
        <f>IF(tabSuivi[[#This Row],[N°Facture]]="",0,COUNTBLANK(tabSuivi[[#This Row],[Chantier]:[Donneur ]]))</f>
        <v>0</v>
      </c>
      <c r="X294" t="str">
        <f>IF(tabSuivi[[#This Row],[N°Facture]]="","",1)</f>
        <v/>
      </c>
      <c r="Y294" t="str">
        <f>IF(tabSuivi[[#This Row],[Payé]]="","",1)</f>
        <v/>
      </c>
      <c r="Z294" t="str">
        <f>IF(Y294="","",tabSuivi[[#This Row],[Montant HT]])</f>
        <v/>
      </c>
    </row>
    <row r="295" spans="3:26" x14ac:dyDescent="0.25">
      <c r="C295" s="31" t="str">
        <f>IF(tabSuivi[[#This Row],[Chantier]]="","",(C294+1))</f>
        <v/>
      </c>
      <c r="D295" s="32"/>
      <c r="E295" s="33"/>
      <c r="F295" s="32"/>
      <c r="G295" s="34"/>
      <c r="H295" s="34"/>
      <c r="I295" s="32"/>
      <c r="J295" s="32"/>
      <c r="K295" s="32"/>
      <c r="L295" s="31"/>
      <c r="O295" s="2">
        <f>IF(tabSuivi[[#This Row],[N°Facture]]="",0,COUNTBLANK(tabSuivi[[#This Row],[Chantier]:[Donneur ]]))</f>
        <v>0</v>
      </c>
      <c r="X295" t="str">
        <f>IF(tabSuivi[[#This Row],[N°Facture]]="","",1)</f>
        <v/>
      </c>
      <c r="Y295" t="str">
        <f>IF(tabSuivi[[#This Row],[Payé]]="","",1)</f>
        <v/>
      </c>
      <c r="Z295" t="str">
        <f>IF(Y295="","",tabSuivi[[#This Row],[Montant HT]])</f>
        <v/>
      </c>
    </row>
    <row r="296" spans="3:26" x14ac:dyDescent="0.25">
      <c r="C296" s="31" t="str">
        <f>IF(tabSuivi[[#This Row],[Chantier]]="","",(C295+1))</f>
        <v/>
      </c>
      <c r="D296" s="32"/>
      <c r="E296" s="33"/>
      <c r="F296" s="32"/>
      <c r="G296" s="34"/>
      <c r="H296" s="34"/>
      <c r="I296" s="32"/>
      <c r="J296" s="32"/>
      <c r="K296" s="32"/>
      <c r="L296" s="31"/>
      <c r="O296" s="2">
        <f>IF(tabSuivi[[#This Row],[N°Facture]]="",0,COUNTBLANK(tabSuivi[[#This Row],[Chantier]:[Donneur ]]))</f>
        <v>0</v>
      </c>
      <c r="X296" t="str">
        <f>IF(tabSuivi[[#This Row],[N°Facture]]="","",1)</f>
        <v/>
      </c>
      <c r="Y296" t="str">
        <f>IF(tabSuivi[[#This Row],[Payé]]="","",1)</f>
        <v/>
      </c>
      <c r="Z296" t="str">
        <f>IF(Y296="","",tabSuivi[[#This Row],[Montant HT]])</f>
        <v/>
      </c>
    </row>
    <row r="297" spans="3:26" x14ac:dyDescent="0.25">
      <c r="C297" s="31" t="str">
        <f>IF(tabSuivi[[#This Row],[Chantier]]="","",(C296+1))</f>
        <v/>
      </c>
      <c r="D297" s="32"/>
      <c r="E297" s="33"/>
      <c r="F297" s="32"/>
      <c r="G297" s="34"/>
      <c r="H297" s="34"/>
      <c r="I297" s="32"/>
      <c r="J297" s="32"/>
      <c r="K297" s="32"/>
      <c r="L297" s="31"/>
      <c r="O297" s="2">
        <f>IF(tabSuivi[[#This Row],[N°Facture]]="",0,COUNTBLANK(tabSuivi[[#This Row],[Chantier]:[Donneur ]]))</f>
        <v>0</v>
      </c>
      <c r="X297" t="str">
        <f>IF(tabSuivi[[#This Row],[N°Facture]]="","",1)</f>
        <v/>
      </c>
      <c r="Y297" t="str">
        <f>IF(tabSuivi[[#This Row],[Payé]]="","",1)</f>
        <v/>
      </c>
      <c r="Z297" t="str">
        <f>IF(Y297="","",tabSuivi[[#This Row],[Montant HT]])</f>
        <v/>
      </c>
    </row>
    <row r="298" spans="3:26" x14ac:dyDescent="0.25">
      <c r="C298" s="31" t="str">
        <f>IF(tabSuivi[[#This Row],[Chantier]]="","",(C297+1))</f>
        <v/>
      </c>
      <c r="D298" s="32"/>
      <c r="E298" s="33"/>
      <c r="F298" s="32"/>
      <c r="G298" s="34"/>
      <c r="H298" s="34"/>
      <c r="I298" s="32"/>
      <c r="J298" s="32"/>
      <c r="K298" s="32"/>
      <c r="L298" s="31"/>
      <c r="O298" s="2">
        <f>IF(tabSuivi[[#This Row],[N°Facture]]="",0,COUNTBLANK(tabSuivi[[#This Row],[Chantier]:[Donneur ]]))</f>
        <v>0</v>
      </c>
      <c r="X298" t="str">
        <f>IF(tabSuivi[[#This Row],[N°Facture]]="","",1)</f>
        <v/>
      </c>
      <c r="Y298" t="str">
        <f>IF(tabSuivi[[#This Row],[Payé]]="","",1)</f>
        <v/>
      </c>
      <c r="Z298" t="str">
        <f>IF(Y298="","",tabSuivi[[#This Row],[Montant HT]])</f>
        <v/>
      </c>
    </row>
    <row r="299" spans="3:26" x14ac:dyDescent="0.25">
      <c r="C299" s="31" t="str">
        <f>IF(tabSuivi[[#This Row],[Chantier]]="","",(C298+1))</f>
        <v/>
      </c>
      <c r="D299" s="32"/>
      <c r="E299" s="33"/>
      <c r="F299" s="32"/>
      <c r="G299" s="34"/>
      <c r="H299" s="34"/>
      <c r="I299" s="32"/>
      <c r="J299" s="32"/>
      <c r="K299" s="32"/>
      <c r="L299" s="31"/>
      <c r="O299" s="2">
        <f>IF(tabSuivi[[#This Row],[N°Facture]]="",0,COUNTBLANK(tabSuivi[[#This Row],[Chantier]:[Donneur ]]))</f>
        <v>0</v>
      </c>
      <c r="X299" t="str">
        <f>IF(tabSuivi[[#This Row],[N°Facture]]="","",1)</f>
        <v/>
      </c>
      <c r="Y299" t="str">
        <f>IF(tabSuivi[[#This Row],[Payé]]="","",1)</f>
        <v/>
      </c>
      <c r="Z299" t="str">
        <f>IF(Y299="","",tabSuivi[[#This Row],[Montant HT]])</f>
        <v/>
      </c>
    </row>
    <row r="300" spans="3:26" x14ac:dyDescent="0.25">
      <c r="C300" s="31" t="str">
        <f>IF(tabSuivi[[#This Row],[Chantier]]="","",(C299+1))</f>
        <v/>
      </c>
      <c r="D300" s="32"/>
      <c r="E300" s="33"/>
      <c r="F300" s="32"/>
      <c r="G300" s="34"/>
      <c r="H300" s="34"/>
      <c r="I300" s="32"/>
      <c r="J300" s="32"/>
      <c r="K300" s="32"/>
      <c r="L300" s="31"/>
      <c r="O300" s="2">
        <f>IF(tabSuivi[[#This Row],[N°Facture]]="",0,COUNTBLANK(tabSuivi[[#This Row],[Chantier]:[Donneur ]]))</f>
        <v>0</v>
      </c>
      <c r="X300" t="str">
        <f>IF(tabSuivi[[#This Row],[N°Facture]]="","",1)</f>
        <v/>
      </c>
      <c r="Y300" t="str">
        <f>IF(tabSuivi[[#This Row],[Payé]]="","",1)</f>
        <v/>
      </c>
      <c r="Z300" t="str">
        <f>IF(Y300="","",tabSuivi[[#This Row],[Montant HT]])</f>
        <v/>
      </c>
    </row>
    <row r="301" spans="3:26" x14ac:dyDescent="0.25">
      <c r="C301" s="31" t="str">
        <f>IF(tabSuivi[[#This Row],[Chantier]]="","",(C300+1))</f>
        <v/>
      </c>
      <c r="D301" s="32"/>
      <c r="E301" s="33"/>
      <c r="F301" s="32"/>
      <c r="G301" s="34"/>
      <c r="H301" s="34"/>
      <c r="I301" s="32"/>
      <c r="J301" s="32"/>
      <c r="K301" s="32"/>
      <c r="L301" s="31"/>
      <c r="O301" s="2">
        <f>IF(tabSuivi[[#This Row],[N°Facture]]="",0,COUNTBLANK(tabSuivi[[#This Row],[Chantier]:[Donneur ]]))</f>
        <v>0</v>
      </c>
      <c r="X301" t="str">
        <f>IF(tabSuivi[[#This Row],[N°Facture]]="","",1)</f>
        <v/>
      </c>
      <c r="Y301" t="str">
        <f>IF(tabSuivi[[#This Row],[Payé]]="","",1)</f>
        <v/>
      </c>
      <c r="Z301" t="str">
        <f>IF(Y301="","",tabSuivi[[#This Row],[Montant HT]])</f>
        <v/>
      </c>
    </row>
    <row r="302" spans="3:26" x14ac:dyDescent="0.25">
      <c r="C302" s="31" t="str">
        <f>IF(tabSuivi[[#This Row],[Chantier]]="","",(C301+1))</f>
        <v/>
      </c>
      <c r="D302" s="32"/>
      <c r="E302" s="33"/>
      <c r="F302" s="32"/>
      <c r="G302" s="34"/>
      <c r="H302" s="34"/>
      <c r="I302" s="32"/>
      <c r="J302" s="32"/>
      <c r="K302" s="32"/>
      <c r="L302" s="31"/>
      <c r="O302" s="2">
        <f>IF(tabSuivi[[#This Row],[N°Facture]]="",0,COUNTBLANK(tabSuivi[[#This Row],[Chantier]:[Donneur ]]))</f>
        <v>0</v>
      </c>
      <c r="X302" t="str">
        <f>IF(tabSuivi[[#This Row],[N°Facture]]="","",1)</f>
        <v/>
      </c>
      <c r="Y302" t="str">
        <f>IF(tabSuivi[[#This Row],[Payé]]="","",1)</f>
        <v/>
      </c>
      <c r="Z302" t="str">
        <f>IF(Y302="","",tabSuivi[[#This Row],[Montant HT]])</f>
        <v/>
      </c>
    </row>
    <row r="303" spans="3:26" x14ac:dyDescent="0.25">
      <c r="C303" s="31" t="str">
        <f>IF(tabSuivi[[#This Row],[Chantier]]="","",(C302+1))</f>
        <v/>
      </c>
      <c r="D303" s="32"/>
      <c r="E303" s="33"/>
      <c r="F303" s="32"/>
      <c r="G303" s="34"/>
      <c r="H303" s="34"/>
      <c r="I303" s="32"/>
      <c r="J303" s="32"/>
      <c r="K303" s="32"/>
      <c r="L303" s="31"/>
      <c r="O303" s="2">
        <f>IF(tabSuivi[[#This Row],[N°Facture]]="",0,COUNTBLANK(tabSuivi[[#This Row],[Chantier]:[Donneur ]]))</f>
        <v>0</v>
      </c>
      <c r="X303" t="str">
        <f>IF(tabSuivi[[#This Row],[N°Facture]]="","",1)</f>
        <v/>
      </c>
      <c r="Y303" t="str">
        <f>IF(tabSuivi[[#This Row],[Payé]]="","",1)</f>
        <v/>
      </c>
      <c r="Z303" t="str">
        <f>IF(Y303="","",tabSuivi[[#This Row],[Montant HT]])</f>
        <v/>
      </c>
    </row>
    <row r="304" spans="3:26" x14ac:dyDescent="0.25">
      <c r="C304" s="31" t="str">
        <f>IF(tabSuivi[[#This Row],[Chantier]]="","",(C303+1))</f>
        <v/>
      </c>
      <c r="D304" s="32"/>
      <c r="E304" s="33"/>
      <c r="F304" s="32"/>
      <c r="G304" s="34"/>
      <c r="H304" s="34"/>
      <c r="I304" s="32"/>
      <c r="J304" s="32"/>
      <c r="K304" s="32"/>
      <c r="L304" s="31"/>
      <c r="O304" s="2">
        <f>IF(tabSuivi[[#This Row],[N°Facture]]="",0,COUNTBLANK(tabSuivi[[#This Row],[Chantier]:[Donneur ]]))</f>
        <v>0</v>
      </c>
      <c r="X304" t="str">
        <f>IF(tabSuivi[[#This Row],[N°Facture]]="","",1)</f>
        <v/>
      </c>
      <c r="Y304" t="str">
        <f>IF(tabSuivi[[#This Row],[Payé]]="","",1)</f>
        <v/>
      </c>
      <c r="Z304" t="str">
        <f>IF(Y304="","",tabSuivi[[#This Row],[Montant HT]])</f>
        <v/>
      </c>
    </row>
    <row r="305" spans="3:39" x14ac:dyDescent="0.25">
      <c r="C305" s="31" t="str">
        <f>IF(tabSuivi[[#This Row],[Chantier]]="","",(C304+1))</f>
        <v/>
      </c>
      <c r="D305" s="32"/>
      <c r="E305" s="33"/>
      <c r="F305" s="32"/>
      <c r="G305" s="34"/>
      <c r="H305" s="34"/>
      <c r="I305" s="32"/>
      <c r="J305" s="32"/>
      <c r="K305" s="32"/>
      <c r="L305" s="31"/>
      <c r="O305" s="2">
        <f>IF(tabSuivi[[#This Row],[N°Facture]]="",0,COUNTBLANK(tabSuivi[[#This Row],[Chantier]:[Donneur ]]))</f>
        <v>0</v>
      </c>
      <c r="X305" t="str">
        <f>IF(tabSuivi[[#This Row],[N°Facture]]="","",1)</f>
        <v/>
      </c>
      <c r="Y305" t="str">
        <f>IF(tabSuivi[[#This Row],[Payé]]="","",1)</f>
        <v/>
      </c>
      <c r="Z305" t="str">
        <f>IF(Y305="","",tabSuivi[[#This Row],[Montant HT]])</f>
        <v/>
      </c>
    </row>
    <row r="306" spans="3:39" x14ac:dyDescent="0.25">
      <c r="C306" s="31" t="str">
        <f>IF(tabSuivi[[#This Row],[Chantier]]="","",(C305+1))</f>
        <v/>
      </c>
      <c r="D306" s="32"/>
      <c r="E306" s="33"/>
      <c r="F306" s="32"/>
      <c r="G306" s="34"/>
      <c r="H306" s="34"/>
      <c r="I306" s="32"/>
      <c r="J306" s="32"/>
      <c r="K306" s="32"/>
      <c r="L306" s="31"/>
      <c r="O306" s="2">
        <f>IF(tabSuivi[[#This Row],[N°Facture]]="",0,COUNTBLANK(tabSuivi[[#This Row],[Chantier]:[Donneur ]]))</f>
        <v>0</v>
      </c>
      <c r="X306" t="str">
        <f>IF(tabSuivi[[#This Row],[N°Facture]]="","",1)</f>
        <v/>
      </c>
      <c r="Y306" t="str">
        <f>IF(tabSuivi[[#This Row],[Payé]]="","",1)</f>
        <v/>
      </c>
      <c r="Z306" t="str">
        <f>IF(Y306="","",tabSuivi[[#This Row],[Montant HT]])</f>
        <v/>
      </c>
    </row>
    <row r="307" spans="3:39" x14ac:dyDescent="0.25">
      <c r="C307" s="31" t="str">
        <f>IF(tabSuivi[[#This Row],[Chantier]]="","",(C306+1))</f>
        <v/>
      </c>
      <c r="D307" s="32"/>
      <c r="E307" s="33"/>
      <c r="F307" s="32"/>
      <c r="G307" s="34"/>
      <c r="H307" s="34"/>
      <c r="I307" s="32"/>
      <c r="J307" s="32"/>
      <c r="K307" s="32"/>
      <c r="L307" s="31"/>
      <c r="O307" s="2">
        <f>IF(tabSuivi[[#This Row],[N°Facture]]="",0,COUNTBLANK(tabSuivi[[#This Row],[Chantier]:[Donneur ]]))</f>
        <v>0</v>
      </c>
      <c r="X307" t="str">
        <f>IF(tabSuivi[[#This Row],[N°Facture]]="","",1)</f>
        <v/>
      </c>
      <c r="Y307" t="str">
        <f>IF(tabSuivi[[#This Row],[Payé]]="","",1)</f>
        <v/>
      </c>
      <c r="Z307" t="str">
        <f>IF(Y307="","",tabSuivi[[#This Row],[Montant HT]])</f>
        <v/>
      </c>
    </row>
    <row r="308" spans="3:39" x14ac:dyDescent="0.25">
      <c r="C308" s="31" t="str">
        <f>IF(tabSuivi[[#This Row],[Chantier]]="","",(C307+1))</f>
        <v/>
      </c>
      <c r="D308" s="32"/>
      <c r="E308" s="33"/>
      <c r="F308" s="32"/>
      <c r="G308" s="34"/>
      <c r="H308" s="34"/>
      <c r="I308" s="32"/>
      <c r="J308" s="32"/>
      <c r="K308" s="32"/>
      <c r="L308" s="31"/>
      <c r="O308" s="2">
        <f>IF(tabSuivi[[#This Row],[N°Facture]]="",0,COUNTBLANK(tabSuivi[[#This Row],[Chantier]:[Donneur ]]))</f>
        <v>0</v>
      </c>
      <c r="X308" t="str">
        <f>IF(tabSuivi[[#This Row],[N°Facture]]="","",1)</f>
        <v/>
      </c>
      <c r="Y308" t="str">
        <f>IF(tabSuivi[[#This Row],[Payé]]="","",1)</f>
        <v/>
      </c>
      <c r="Z308" t="str">
        <f>IF(Y308="","",tabSuivi[[#This Row],[Montant HT]])</f>
        <v/>
      </c>
    </row>
    <row r="309" spans="3:39" x14ac:dyDescent="0.25">
      <c r="C309" s="31" t="str">
        <f>IF(tabSuivi[[#This Row],[Chantier]]="","",(C308+1))</f>
        <v/>
      </c>
      <c r="D309" s="32"/>
      <c r="E309" s="33"/>
      <c r="F309" s="32"/>
      <c r="G309" s="34"/>
      <c r="H309" s="34"/>
      <c r="I309" s="32"/>
      <c r="J309" s="32"/>
      <c r="K309" s="32"/>
      <c r="L309" s="31"/>
      <c r="O309" s="2">
        <f>IF(tabSuivi[[#This Row],[N°Facture]]="",0,COUNTBLANK(tabSuivi[[#This Row],[Chantier]:[Donneur ]]))</f>
        <v>0</v>
      </c>
      <c r="X309" t="str">
        <f>IF(tabSuivi[[#This Row],[N°Facture]]="","",1)</f>
        <v/>
      </c>
      <c r="Y309" t="str">
        <f>IF(tabSuivi[[#This Row],[Payé]]="","",1)</f>
        <v/>
      </c>
      <c r="Z309" t="str">
        <f>IF(Y309="","",tabSuivi[[#This Row],[Montant HT]])</f>
        <v/>
      </c>
    </row>
    <row r="310" spans="3:39" x14ac:dyDescent="0.25">
      <c r="C310" s="31" t="str">
        <f>IF(tabSuivi[[#This Row],[Chantier]]="","",(C309+1))</f>
        <v/>
      </c>
      <c r="D310" s="32"/>
      <c r="E310" s="33"/>
      <c r="F310" s="32"/>
      <c r="G310" s="34"/>
      <c r="H310" s="34"/>
      <c r="I310" s="32"/>
      <c r="J310" s="32"/>
      <c r="K310" s="32"/>
      <c r="L310" s="31"/>
      <c r="O310" s="2">
        <f>IF(tabSuivi[[#This Row],[N°Facture]]="",0,COUNTBLANK(tabSuivi[[#This Row],[Chantier]:[Donneur ]]))</f>
        <v>0</v>
      </c>
      <c r="X310" t="str">
        <f>IF(tabSuivi[[#This Row],[N°Facture]]="","",1)</f>
        <v/>
      </c>
      <c r="Y310" t="str">
        <f>IF(tabSuivi[[#This Row],[Payé]]="","",1)</f>
        <v/>
      </c>
      <c r="Z310" t="str">
        <f>IF(Y310="","",tabSuivi[[#This Row],[Montant HT]])</f>
        <v/>
      </c>
      <c r="AM310" s="55">
        <v>100</v>
      </c>
    </row>
    <row r="311" spans="3:39" x14ac:dyDescent="0.25">
      <c r="C311" s="31" t="str">
        <f>IF(tabSuivi[[#This Row],[Chantier]]="","",(C310+1))</f>
        <v/>
      </c>
      <c r="D311" s="32"/>
      <c r="E311" s="33"/>
      <c r="F311" s="32"/>
      <c r="G311" s="34"/>
      <c r="H311" s="34"/>
      <c r="I311" s="32"/>
      <c r="J311" s="32"/>
      <c r="K311" s="32"/>
      <c r="L311" s="31"/>
      <c r="O311" s="2">
        <f>IF(tabSuivi[[#This Row],[N°Facture]]="",0,COUNTBLANK(tabSuivi[[#This Row],[Chantier]:[Donneur ]]))</f>
        <v>0</v>
      </c>
      <c r="X311" t="str">
        <f>IF(tabSuivi[[#This Row],[N°Facture]]="","",1)</f>
        <v/>
      </c>
      <c r="Y311" t="str">
        <f>IF(tabSuivi[[#This Row],[Payé]]="","",1)</f>
        <v/>
      </c>
      <c r="Z311" t="str">
        <f>IF(Y311="","",tabSuivi[[#This Row],[Montant HT]])</f>
        <v/>
      </c>
      <c r="AM311" s="56">
        <v>200</v>
      </c>
    </row>
    <row r="312" spans="3:39" x14ac:dyDescent="0.25">
      <c r="C312" s="31" t="str">
        <f>IF(tabSuivi[[#This Row],[Chantier]]="","",(C311+1))</f>
        <v/>
      </c>
      <c r="D312" s="32"/>
      <c r="E312" s="33"/>
      <c r="F312" s="32"/>
      <c r="G312" s="34"/>
      <c r="H312" s="34"/>
      <c r="I312" s="32"/>
      <c r="J312" s="32"/>
      <c r="K312" s="32"/>
      <c r="L312" s="31"/>
      <c r="O312" s="2">
        <f>IF(tabSuivi[[#This Row],[N°Facture]]="",0,COUNTBLANK(tabSuivi[[#This Row],[Chantier]:[Donneur ]]))</f>
        <v>0</v>
      </c>
      <c r="X312" t="str">
        <f>IF(tabSuivi[[#This Row],[N°Facture]]="","",1)</f>
        <v/>
      </c>
      <c r="Y312" t="str">
        <f>IF(tabSuivi[[#This Row],[Payé]]="","",1)</f>
        <v/>
      </c>
      <c r="Z312" t="str">
        <f>IF(Y312="","",tabSuivi[[#This Row],[Montant HT]])</f>
        <v/>
      </c>
      <c r="AM312" s="55">
        <v>475</v>
      </c>
    </row>
    <row r="313" spans="3:39" x14ac:dyDescent="0.25">
      <c r="C313" s="31" t="str">
        <f>IF(tabSuivi[[#This Row],[Chantier]]="","",(C312+1))</f>
        <v/>
      </c>
      <c r="D313" s="32"/>
      <c r="E313" s="33"/>
      <c r="F313" s="32"/>
      <c r="G313" s="34"/>
      <c r="H313" s="34"/>
      <c r="I313" s="32"/>
      <c r="J313" s="32"/>
      <c r="K313" s="32"/>
      <c r="L313" s="31"/>
      <c r="O313" s="2">
        <f>IF(tabSuivi[[#This Row],[N°Facture]]="",0,COUNTBLANK(tabSuivi[[#This Row],[Chantier]:[Donneur ]]))</f>
        <v>0</v>
      </c>
      <c r="X313" t="str">
        <f>IF(tabSuivi[[#This Row],[N°Facture]]="","",1)</f>
        <v/>
      </c>
      <c r="Y313" t="str">
        <f>IF(tabSuivi[[#This Row],[Payé]]="","",1)</f>
        <v/>
      </c>
      <c r="Z313" t="str">
        <f>IF(Y313="","",tabSuivi[[#This Row],[Montant HT]])</f>
        <v/>
      </c>
      <c r="AM313" s="56">
        <v>215</v>
      </c>
    </row>
    <row r="314" spans="3:39" x14ac:dyDescent="0.25">
      <c r="C314" s="31" t="str">
        <f>IF(tabSuivi[[#This Row],[Chantier]]="","",(C313+1))</f>
        <v/>
      </c>
      <c r="D314" s="32"/>
      <c r="E314" s="33"/>
      <c r="F314" s="32"/>
      <c r="G314" s="34"/>
      <c r="H314" s="34"/>
      <c r="I314" s="32"/>
      <c r="J314" s="32"/>
      <c r="K314" s="32"/>
      <c r="L314" s="31"/>
      <c r="O314" s="2">
        <f>IF(tabSuivi[[#This Row],[N°Facture]]="",0,COUNTBLANK(tabSuivi[[#This Row],[Chantier]:[Donneur ]]))</f>
        <v>0</v>
      </c>
      <c r="X314" t="str">
        <f>IF(tabSuivi[[#This Row],[N°Facture]]="","",1)</f>
        <v/>
      </c>
      <c r="Y314" t="str">
        <f>IF(tabSuivi[[#This Row],[Payé]]="","",1)</f>
        <v/>
      </c>
      <c r="Z314" t="str">
        <f>IF(Y314="","",tabSuivi[[#This Row],[Montant HT]])</f>
        <v/>
      </c>
      <c r="AM314" s="55">
        <v>200</v>
      </c>
    </row>
    <row r="315" spans="3:39" x14ac:dyDescent="0.25">
      <c r="C315" s="31" t="str">
        <f>IF(tabSuivi[[#This Row],[Chantier]]="","",(C314+1))</f>
        <v/>
      </c>
      <c r="D315" s="32"/>
      <c r="E315" s="33"/>
      <c r="F315" s="32"/>
      <c r="G315" s="34"/>
      <c r="H315" s="34"/>
      <c r="I315" s="32"/>
      <c r="J315" s="32"/>
      <c r="K315" s="32"/>
      <c r="L315" s="31"/>
      <c r="O315" s="2">
        <f>IF(tabSuivi[[#This Row],[N°Facture]]="",0,COUNTBLANK(tabSuivi[[#This Row],[Chantier]:[Donneur ]]))</f>
        <v>0</v>
      </c>
      <c r="X315" t="str">
        <f>IF(tabSuivi[[#This Row],[N°Facture]]="","",1)</f>
        <v/>
      </c>
      <c r="Y315" t="str">
        <f>IF(tabSuivi[[#This Row],[Payé]]="","",1)</f>
        <v/>
      </c>
      <c r="Z315" t="str">
        <f>IF(Y315="","",tabSuivi[[#This Row],[Montant HT]])</f>
        <v/>
      </c>
      <c r="AM315" s="56">
        <v>375</v>
      </c>
    </row>
    <row r="316" spans="3:39" x14ac:dyDescent="0.25">
      <c r="C316" s="31" t="str">
        <f>IF(tabSuivi[[#This Row],[Chantier]]="","",(C315+1))</f>
        <v/>
      </c>
      <c r="D316" s="32"/>
      <c r="E316" s="33"/>
      <c r="F316" s="32"/>
      <c r="G316" s="34"/>
      <c r="H316" s="34"/>
      <c r="I316" s="32"/>
      <c r="J316" s="32"/>
      <c r="K316" s="32"/>
      <c r="L316" s="31"/>
      <c r="O316" s="2">
        <f>IF(tabSuivi[[#This Row],[N°Facture]]="",0,COUNTBLANK(tabSuivi[[#This Row],[Chantier]:[Donneur ]]))</f>
        <v>0</v>
      </c>
      <c r="X316" t="str">
        <f>IF(tabSuivi[[#This Row],[N°Facture]]="","",1)</f>
        <v/>
      </c>
      <c r="Y316" t="str">
        <f>IF(tabSuivi[[#This Row],[Payé]]="","",1)</f>
        <v/>
      </c>
      <c r="Z316" t="str">
        <f>IF(Y316="","",tabSuivi[[#This Row],[Montant HT]])</f>
        <v/>
      </c>
      <c r="AM316" s="55">
        <v>350</v>
      </c>
    </row>
    <row r="317" spans="3:39" x14ac:dyDescent="0.25">
      <c r="C317" s="31" t="str">
        <f>IF(tabSuivi[[#This Row],[Chantier]]="","",(C316+1))</f>
        <v/>
      </c>
      <c r="D317" s="32"/>
      <c r="E317" s="33"/>
      <c r="F317" s="32"/>
      <c r="G317" s="34"/>
      <c r="H317" s="34"/>
      <c r="I317" s="32"/>
      <c r="J317" s="32"/>
      <c r="K317" s="32"/>
      <c r="L317" s="31"/>
      <c r="O317" s="2">
        <f>IF(tabSuivi[[#This Row],[N°Facture]]="",0,COUNTBLANK(tabSuivi[[#This Row],[Chantier]:[Donneur ]]))</f>
        <v>0</v>
      </c>
      <c r="X317" t="str">
        <f>IF(tabSuivi[[#This Row],[N°Facture]]="","",1)</f>
        <v/>
      </c>
      <c r="Y317" t="str">
        <f>IF(tabSuivi[[#This Row],[Payé]]="","",1)</f>
        <v/>
      </c>
      <c r="Z317" t="str">
        <f>IF(Y317="","",tabSuivi[[#This Row],[Montant HT]])</f>
        <v/>
      </c>
      <c r="AM317">
        <f>SUM(AM310:AM316)</f>
        <v>1915</v>
      </c>
    </row>
    <row r="318" spans="3:39" x14ac:dyDescent="0.25">
      <c r="C318" s="31" t="str">
        <f>IF(tabSuivi[[#This Row],[Chantier]]="","",(C317+1))</f>
        <v/>
      </c>
      <c r="D318" s="32"/>
      <c r="E318" s="33"/>
      <c r="F318" s="32"/>
      <c r="G318" s="34"/>
      <c r="H318" s="34"/>
      <c r="I318" s="32"/>
      <c r="J318" s="32"/>
      <c r="K318" s="32"/>
      <c r="L318" s="31"/>
      <c r="O318" s="2">
        <f>IF(tabSuivi[[#This Row],[N°Facture]]="",0,COUNTBLANK(tabSuivi[[#This Row],[Chantier]:[Donneur ]]))</f>
        <v>0</v>
      </c>
      <c r="X318" t="str">
        <f>IF(tabSuivi[[#This Row],[N°Facture]]="","",1)</f>
        <v/>
      </c>
      <c r="Y318" t="str">
        <f>IF(tabSuivi[[#This Row],[Payé]]="","",1)</f>
        <v/>
      </c>
      <c r="Z318" t="str">
        <f>IF(Y318="","",tabSuivi[[#This Row],[Montant HT]])</f>
        <v/>
      </c>
    </row>
    <row r="319" spans="3:39" x14ac:dyDescent="0.25">
      <c r="C319" s="31" t="str">
        <f>IF(tabSuivi[[#This Row],[Chantier]]="","",(C318+1))</f>
        <v/>
      </c>
      <c r="D319" s="32"/>
      <c r="E319" s="33"/>
      <c r="F319" s="32"/>
      <c r="G319" s="34"/>
      <c r="H319" s="34"/>
      <c r="I319" s="32"/>
      <c r="J319" s="32"/>
      <c r="K319" s="32"/>
      <c r="L319" s="31"/>
      <c r="O319" s="2">
        <f>IF(tabSuivi[[#This Row],[N°Facture]]="",0,COUNTBLANK(tabSuivi[[#This Row],[Chantier]:[Donneur ]]))</f>
        <v>0</v>
      </c>
      <c r="X319" t="str">
        <f>IF(tabSuivi[[#This Row],[N°Facture]]="","",1)</f>
        <v/>
      </c>
      <c r="Y319" t="str">
        <f>IF(tabSuivi[[#This Row],[Payé]]="","",1)</f>
        <v/>
      </c>
      <c r="Z319" t="str">
        <f>IF(Y319="","",tabSuivi[[#This Row],[Montant HT]])</f>
        <v/>
      </c>
    </row>
    <row r="320" spans="3:39" x14ac:dyDescent="0.25">
      <c r="C320" s="31" t="str">
        <f>IF(tabSuivi[[#This Row],[Chantier]]="","",(C319+1))</f>
        <v/>
      </c>
      <c r="D320" s="32"/>
      <c r="E320" s="33"/>
      <c r="F320" s="32"/>
      <c r="G320" s="34"/>
      <c r="H320" s="34"/>
      <c r="I320" s="32"/>
      <c r="J320" s="32"/>
      <c r="K320" s="32"/>
      <c r="L320" s="31"/>
      <c r="O320" s="2">
        <f>IF(tabSuivi[[#This Row],[N°Facture]]="",0,COUNTBLANK(tabSuivi[[#This Row],[Chantier]:[Donneur ]]))</f>
        <v>0</v>
      </c>
      <c r="X320" t="str">
        <f>IF(tabSuivi[[#This Row],[N°Facture]]="","",1)</f>
        <v/>
      </c>
      <c r="Y320" t="str">
        <f>IF(tabSuivi[[#This Row],[Payé]]="","",1)</f>
        <v/>
      </c>
      <c r="Z320" t="str">
        <f>IF(Y320="","",tabSuivi[[#This Row],[Montant HT]])</f>
        <v/>
      </c>
    </row>
    <row r="321" spans="3:26" x14ac:dyDescent="0.25">
      <c r="C321" s="31" t="str">
        <f>IF(tabSuivi[[#This Row],[Chantier]]="","",(C320+1))</f>
        <v/>
      </c>
      <c r="D321" s="32"/>
      <c r="E321" s="33"/>
      <c r="F321" s="32"/>
      <c r="G321" s="34"/>
      <c r="H321" s="34"/>
      <c r="I321" s="32"/>
      <c r="J321" s="32"/>
      <c r="K321" s="32"/>
      <c r="L321" s="31"/>
      <c r="O321" s="2">
        <f>IF(tabSuivi[[#This Row],[N°Facture]]="",0,COUNTBLANK(tabSuivi[[#This Row],[Chantier]:[Donneur ]]))</f>
        <v>0</v>
      </c>
      <c r="X321" t="str">
        <f>IF(tabSuivi[[#This Row],[N°Facture]]="","",1)</f>
        <v/>
      </c>
      <c r="Y321" t="str">
        <f>IF(tabSuivi[[#This Row],[Payé]]="","",1)</f>
        <v/>
      </c>
      <c r="Z321" t="str">
        <f>IF(Y321="","",tabSuivi[[#This Row],[Montant HT]])</f>
        <v/>
      </c>
    </row>
    <row r="322" spans="3:26" x14ac:dyDescent="0.25">
      <c r="C322" s="31" t="str">
        <f>IF(tabSuivi[[#This Row],[Chantier]]="","",(C321+1))</f>
        <v/>
      </c>
      <c r="D322" s="32"/>
      <c r="E322" s="33"/>
      <c r="F322" s="32"/>
      <c r="G322" s="34"/>
      <c r="H322" s="34"/>
      <c r="I322" s="32"/>
      <c r="J322" s="32"/>
      <c r="K322" s="32"/>
      <c r="L322" s="31"/>
      <c r="O322" s="2">
        <f>IF(tabSuivi[[#This Row],[N°Facture]]="",0,COUNTBLANK(tabSuivi[[#This Row],[Chantier]:[Donneur ]]))</f>
        <v>0</v>
      </c>
      <c r="X322" t="str">
        <f>IF(tabSuivi[[#This Row],[N°Facture]]="","",1)</f>
        <v/>
      </c>
      <c r="Y322" t="str">
        <f>IF(tabSuivi[[#This Row],[Payé]]="","",1)</f>
        <v/>
      </c>
      <c r="Z322" t="str">
        <f>IF(Y322="","",tabSuivi[[#This Row],[Montant HT]])</f>
        <v/>
      </c>
    </row>
    <row r="323" spans="3:26" x14ac:dyDescent="0.25">
      <c r="C323" s="31" t="str">
        <f>IF(tabSuivi[[#This Row],[Chantier]]="","",(C322+1))</f>
        <v/>
      </c>
      <c r="D323" s="32"/>
      <c r="E323" s="33"/>
      <c r="F323" s="32"/>
      <c r="G323" s="34"/>
      <c r="H323" s="34"/>
      <c r="I323" s="32"/>
      <c r="J323" s="32"/>
      <c r="K323" s="32"/>
      <c r="L323" s="31"/>
      <c r="O323" s="2">
        <f>IF(tabSuivi[[#This Row],[N°Facture]]="",0,COUNTBLANK(tabSuivi[[#This Row],[Chantier]:[Donneur ]]))</f>
        <v>0</v>
      </c>
      <c r="X323" t="str">
        <f>IF(tabSuivi[[#This Row],[N°Facture]]="","",1)</f>
        <v/>
      </c>
      <c r="Y323" t="str">
        <f>IF(tabSuivi[[#This Row],[Payé]]="","",1)</f>
        <v/>
      </c>
      <c r="Z323" t="str">
        <f>IF(Y323="","",tabSuivi[[#This Row],[Montant HT]])</f>
        <v/>
      </c>
    </row>
    <row r="324" spans="3:26" x14ac:dyDescent="0.25">
      <c r="C324" s="31" t="str">
        <f>IF(tabSuivi[[#This Row],[Chantier]]="","",(C323+1))</f>
        <v/>
      </c>
      <c r="D324" s="32"/>
      <c r="E324" s="33"/>
      <c r="F324" s="32"/>
      <c r="G324" s="34"/>
      <c r="H324" s="34"/>
      <c r="I324" s="32"/>
      <c r="J324" s="32"/>
      <c r="K324" s="32"/>
      <c r="L324" s="31"/>
      <c r="O324" s="2">
        <f>IF(tabSuivi[[#This Row],[N°Facture]]="",0,COUNTBLANK(tabSuivi[[#This Row],[Chantier]:[Donneur ]]))</f>
        <v>0</v>
      </c>
      <c r="X324" t="str">
        <f>IF(tabSuivi[[#This Row],[N°Facture]]="","",1)</f>
        <v/>
      </c>
      <c r="Y324" t="str">
        <f>IF(tabSuivi[[#This Row],[Payé]]="","",1)</f>
        <v/>
      </c>
      <c r="Z324" t="str">
        <f>IF(Y324="","",tabSuivi[[#This Row],[Montant HT]])</f>
        <v/>
      </c>
    </row>
    <row r="325" spans="3:26" x14ac:dyDescent="0.25">
      <c r="C325" s="31" t="str">
        <f>IF(tabSuivi[[#This Row],[Chantier]]="","",(C324+1))</f>
        <v/>
      </c>
      <c r="D325" s="32"/>
      <c r="E325" s="33"/>
      <c r="F325" s="32"/>
      <c r="G325" s="34"/>
      <c r="H325" s="34"/>
      <c r="I325" s="32"/>
      <c r="J325" s="32"/>
      <c r="K325" s="32"/>
      <c r="L325" s="31"/>
      <c r="O325" s="2">
        <f>IF(tabSuivi[[#This Row],[N°Facture]]="",0,COUNTBLANK(tabSuivi[[#This Row],[Chantier]:[Donneur ]]))</f>
        <v>0</v>
      </c>
      <c r="X325" t="str">
        <f>IF(tabSuivi[[#This Row],[N°Facture]]="","",1)</f>
        <v/>
      </c>
      <c r="Y325" t="str">
        <f>IF(tabSuivi[[#This Row],[Payé]]="","",1)</f>
        <v/>
      </c>
      <c r="Z325" t="str">
        <f>IF(Y325="","",tabSuivi[[#This Row],[Montant HT]])</f>
        <v/>
      </c>
    </row>
    <row r="326" spans="3:26" x14ac:dyDescent="0.25">
      <c r="C326" s="31" t="str">
        <f>IF(tabSuivi[[#This Row],[Chantier]]="","",(C325+1))</f>
        <v/>
      </c>
      <c r="D326" s="32"/>
      <c r="E326" s="33"/>
      <c r="F326" s="32"/>
      <c r="G326" s="34"/>
      <c r="H326" s="34"/>
      <c r="I326" s="32"/>
      <c r="J326" s="32"/>
      <c r="K326" s="32"/>
      <c r="L326" s="31"/>
      <c r="O326" s="2">
        <f>IF(tabSuivi[[#This Row],[N°Facture]]="",0,COUNTBLANK(tabSuivi[[#This Row],[Chantier]:[Donneur ]]))</f>
        <v>0</v>
      </c>
      <c r="X326" t="str">
        <f>IF(tabSuivi[[#This Row],[N°Facture]]="","",1)</f>
        <v/>
      </c>
      <c r="Y326" t="str">
        <f>IF(tabSuivi[[#This Row],[Payé]]="","",1)</f>
        <v/>
      </c>
      <c r="Z326" t="str">
        <f>IF(Y326="","",tabSuivi[[#This Row],[Montant HT]])</f>
        <v/>
      </c>
    </row>
    <row r="327" spans="3:26" x14ac:dyDescent="0.25">
      <c r="C327" s="31" t="str">
        <f>IF(tabSuivi[[#This Row],[Chantier]]="","",(C326+1))</f>
        <v/>
      </c>
      <c r="D327" s="32"/>
      <c r="E327" s="33"/>
      <c r="F327" s="32"/>
      <c r="G327" s="34"/>
      <c r="H327" s="34"/>
      <c r="I327" s="32"/>
      <c r="J327" s="32"/>
      <c r="K327" s="32"/>
      <c r="L327" s="31"/>
      <c r="O327" s="2">
        <f>IF(tabSuivi[[#This Row],[N°Facture]]="",0,COUNTBLANK(tabSuivi[[#This Row],[Chantier]:[Donneur ]]))</f>
        <v>0</v>
      </c>
      <c r="X327" t="str">
        <f>IF(tabSuivi[[#This Row],[N°Facture]]="","",1)</f>
        <v/>
      </c>
      <c r="Y327" t="str">
        <f>IF(tabSuivi[[#This Row],[Payé]]="","",1)</f>
        <v/>
      </c>
      <c r="Z327" t="str">
        <f>IF(Y327="","",tabSuivi[[#This Row],[Montant HT]])</f>
        <v/>
      </c>
    </row>
    <row r="328" spans="3:26" x14ac:dyDescent="0.25">
      <c r="C328" s="31" t="str">
        <f>IF(tabSuivi[[#This Row],[Chantier]]="","",(C327+1))</f>
        <v/>
      </c>
      <c r="D328" s="32"/>
      <c r="E328" s="33"/>
      <c r="F328" s="32"/>
      <c r="G328" s="34"/>
      <c r="H328" s="34"/>
      <c r="I328" s="32"/>
      <c r="J328" s="32"/>
      <c r="K328" s="32"/>
      <c r="L328" s="31"/>
      <c r="O328" s="2">
        <f>IF(tabSuivi[[#This Row],[N°Facture]]="",0,COUNTBLANK(tabSuivi[[#This Row],[Chantier]:[Donneur ]]))</f>
        <v>0</v>
      </c>
      <c r="X328" t="str">
        <f>IF(tabSuivi[[#This Row],[N°Facture]]="","",1)</f>
        <v/>
      </c>
      <c r="Y328" t="str">
        <f>IF(tabSuivi[[#This Row],[Payé]]="","",1)</f>
        <v/>
      </c>
      <c r="Z328" t="str">
        <f>IF(Y328="","",tabSuivi[[#This Row],[Montant HT]])</f>
        <v/>
      </c>
    </row>
    <row r="329" spans="3:26" x14ac:dyDescent="0.25">
      <c r="C329" s="31" t="str">
        <f>IF(tabSuivi[[#This Row],[Chantier]]="","",(C328+1))</f>
        <v/>
      </c>
      <c r="D329" s="32"/>
      <c r="E329" s="33"/>
      <c r="F329" s="32"/>
      <c r="G329" s="34"/>
      <c r="H329" s="34"/>
      <c r="I329" s="32"/>
      <c r="J329" s="32"/>
      <c r="K329" s="32"/>
      <c r="L329" s="31"/>
      <c r="O329" s="2">
        <f>IF(tabSuivi[[#This Row],[N°Facture]]="",0,COUNTBLANK(tabSuivi[[#This Row],[Chantier]:[Donneur ]]))</f>
        <v>0</v>
      </c>
      <c r="X329" t="str">
        <f>IF(tabSuivi[[#This Row],[N°Facture]]="","",1)</f>
        <v/>
      </c>
      <c r="Y329" t="str">
        <f>IF(tabSuivi[[#This Row],[Payé]]="","",1)</f>
        <v/>
      </c>
      <c r="Z329" t="str">
        <f>IF(Y329="","",tabSuivi[[#This Row],[Montant HT]])</f>
        <v/>
      </c>
    </row>
    <row r="330" spans="3:26" x14ac:dyDescent="0.25">
      <c r="C330" s="31" t="str">
        <f>IF(tabSuivi[[#This Row],[Chantier]]="","",(C329+1))</f>
        <v/>
      </c>
      <c r="D330" s="32"/>
      <c r="E330" s="33"/>
      <c r="F330" s="32"/>
      <c r="G330" s="34"/>
      <c r="H330" s="34"/>
      <c r="I330" s="32"/>
      <c r="J330" s="32"/>
      <c r="K330" s="32"/>
      <c r="L330" s="31"/>
      <c r="O330" s="2">
        <f>IF(tabSuivi[[#This Row],[N°Facture]]="",0,COUNTBLANK(tabSuivi[[#This Row],[Chantier]:[Donneur ]]))</f>
        <v>0</v>
      </c>
      <c r="X330" t="str">
        <f>IF(tabSuivi[[#This Row],[N°Facture]]="","",1)</f>
        <v/>
      </c>
      <c r="Y330" t="str">
        <f>IF(tabSuivi[[#This Row],[Payé]]="","",1)</f>
        <v/>
      </c>
      <c r="Z330" t="str">
        <f>IF(Y330="","",tabSuivi[[#This Row],[Montant HT]])</f>
        <v/>
      </c>
    </row>
    <row r="331" spans="3:26" x14ac:dyDescent="0.25">
      <c r="C331" s="31" t="str">
        <f>IF(tabSuivi[[#This Row],[Chantier]]="","",(C330+1))</f>
        <v/>
      </c>
      <c r="D331" s="32"/>
      <c r="E331" s="33"/>
      <c r="F331" s="32"/>
      <c r="G331" s="34"/>
      <c r="H331" s="34"/>
      <c r="I331" s="32"/>
      <c r="J331" s="32"/>
      <c r="K331" s="32"/>
      <c r="L331" s="31"/>
      <c r="O331" s="2">
        <f>IF(tabSuivi[[#This Row],[N°Facture]]="",0,COUNTBLANK(tabSuivi[[#This Row],[Chantier]:[Donneur ]]))</f>
        <v>0</v>
      </c>
      <c r="X331" t="str">
        <f>IF(tabSuivi[[#This Row],[N°Facture]]="","",1)</f>
        <v/>
      </c>
      <c r="Y331" t="str">
        <f>IF(tabSuivi[[#This Row],[Payé]]="","",1)</f>
        <v/>
      </c>
      <c r="Z331" t="str">
        <f>IF(Y331="","",tabSuivi[[#This Row],[Montant HT]])</f>
        <v/>
      </c>
    </row>
    <row r="332" spans="3:26" x14ac:dyDescent="0.25">
      <c r="C332" s="31" t="str">
        <f>IF(tabSuivi[[#This Row],[Chantier]]="","",(C331+1))</f>
        <v/>
      </c>
      <c r="D332" s="32"/>
      <c r="E332" s="33"/>
      <c r="F332" s="32"/>
      <c r="G332" s="34"/>
      <c r="H332" s="34"/>
      <c r="I332" s="32"/>
      <c r="J332" s="32"/>
      <c r="K332" s="32"/>
      <c r="L332" s="31"/>
      <c r="O332" s="2">
        <f>IF(tabSuivi[[#This Row],[N°Facture]]="",0,COUNTBLANK(tabSuivi[[#This Row],[Chantier]:[Donneur ]]))</f>
        <v>0</v>
      </c>
      <c r="X332" t="str">
        <f>IF(tabSuivi[[#This Row],[N°Facture]]="","",1)</f>
        <v/>
      </c>
      <c r="Y332" t="str">
        <f>IF(tabSuivi[[#This Row],[Payé]]="","",1)</f>
        <v/>
      </c>
      <c r="Z332" t="str">
        <f>IF(Y332="","",tabSuivi[[#This Row],[Montant HT]])</f>
        <v/>
      </c>
    </row>
    <row r="333" spans="3:26" x14ac:dyDescent="0.25">
      <c r="C333" s="31" t="str">
        <f>IF(tabSuivi[[#This Row],[Chantier]]="","",(C332+1))</f>
        <v/>
      </c>
      <c r="D333" s="32"/>
      <c r="E333" s="33"/>
      <c r="F333" s="32"/>
      <c r="G333" s="34"/>
      <c r="H333" s="34"/>
      <c r="I333" s="32"/>
      <c r="J333" s="32"/>
      <c r="K333" s="32"/>
      <c r="L333" s="31"/>
      <c r="O333" s="2">
        <f>IF(tabSuivi[[#This Row],[N°Facture]]="",0,COUNTBLANK(tabSuivi[[#This Row],[Chantier]:[Donneur ]]))</f>
        <v>0</v>
      </c>
      <c r="X333" t="str">
        <f>IF(tabSuivi[[#This Row],[N°Facture]]="","",1)</f>
        <v/>
      </c>
      <c r="Y333" t="str">
        <f>IF(tabSuivi[[#This Row],[Payé]]="","",1)</f>
        <v/>
      </c>
      <c r="Z333" t="str">
        <f>IF(Y333="","",tabSuivi[[#This Row],[Montant HT]])</f>
        <v/>
      </c>
    </row>
    <row r="334" spans="3:26" x14ac:dyDescent="0.25">
      <c r="C334" s="31" t="str">
        <f>IF(tabSuivi[[#This Row],[Chantier]]="","",(C333+1))</f>
        <v/>
      </c>
      <c r="D334" s="32"/>
      <c r="E334" s="33"/>
      <c r="F334" s="32"/>
      <c r="G334" s="34"/>
      <c r="H334" s="34"/>
      <c r="I334" s="32"/>
      <c r="J334" s="32"/>
      <c r="K334" s="32"/>
      <c r="L334" s="31"/>
      <c r="O334" s="2">
        <f>IF(tabSuivi[[#This Row],[N°Facture]]="",0,COUNTBLANK(tabSuivi[[#This Row],[Chantier]:[Donneur ]]))</f>
        <v>0</v>
      </c>
      <c r="X334" t="str">
        <f>IF(tabSuivi[[#This Row],[N°Facture]]="","",1)</f>
        <v/>
      </c>
      <c r="Y334" t="str">
        <f>IF(tabSuivi[[#This Row],[Payé]]="","",1)</f>
        <v/>
      </c>
      <c r="Z334" t="str">
        <f>IF(Y334="","",tabSuivi[[#This Row],[Montant HT]])</f>
        <v/>
      </c>
    </row>
    <row r="335" spans="3:26" x14ac:dyDescent="0.25">
      <c r="C335" s="31" t="str">
        <f>IF(tabSuivi[[#This Row],[Chantier]]="","",(C334+1))</f>
        <v/>
      </c>
      <c r="D335" s="32"/>
      <c r="E335" s="33"/>
      <c r="F335" s="32"/>
      <c r="G335" s="34"/>
      <c r="H335" s="34"/>
      <c r="I335" s="32"/>
      <c r="J335" s="32"/>
      <c r="K335" s="32"/>
      <c r="L335" s="31"/>
      <c r="O335" s="2">
        <f>IF(tabSuivi[[#This Row],[N°Facture]]="",0,COUNTBLANK(tabSuivi[[#This Row],[Chantier]:[Donneur ]]))</f>
        <v>0</v>
      </c>
      <c r="X335" t="str">
        <f>IF(tabSuivi[[#This Row],[N°Facture]]="","",1)</f>
        <v/>
      </c>
      <c r="Y335" t="str">
        <f>IF(tabSuivi[[#This Row],[Payé]]="","",1)</f>
        <v/>
      </c>
      <c r="Z335" t="str">
        <f>IF(Y335="","",tabSuivi[[#This Row],[Montant HT]])</f>
        <v/>
      </c>
    </row>
    <row r="336" spans="3:26" x14ac:dyDescent="0.25">
      <c r="C336" s="31" t="str">
        <f>IF(tabSuivi[[#This Row],[Chantier]]="","",(C335+1))</f>
        <v/>
      </c>
      <c r="D336" s="32"/>
      <c r="E336" s="33"/>
      <c r="F336" s="32"/>
      <c r="G336" s="34"/>
      <c r="H336" s="34"/>
      <c r="I336" s="32"/>
      <c r="J336" s="32"/>
      <c r="K336" s="32"/>
      <c r="L336" s="31"/>
      <c r="O336" s="2">
        <f>IF(tabSuivi[[#This Row],[N°Facture]]="",0,COUNTBLANK(tabSuivi[[#This Row],[Chantier]:[Donneur ]]))</f>
        <v>0</v>
      </c>
      <c r="X336" t="str">
        <f>IF(tabSuivi[[#This Row],[N°Facture]]="","",1)</f>
        <v/>
      </c>
      <c r="Y336" t="str">
        <f>IF(tabSuivi[[#This Row],[Payé]]="","",1)</f>
        <v/>
      </c>
      <c r="Z336" t="str">
        <f>IF(Y336="","",tabSuivi[[#This Row],[Montant HT]])</f>
        <v/>
      </c>
    </row>
    <row r="337" spans="3:26" x14ac:dyDescent="0.25">
      <c r="C337" s="31" t="str">
        <f>IF(tabSuivi[[#This Row],[Chantier]]="","",(C336+1))</f>
        <v/>
      </c>
      <c r="D337" s="32"/>
      <c r="E337" s="33"/>
      <c r="F337" s="32"/>
      <c r="G337" s="34"/>
      <c r="H337" s="34"/>
      <c r="I337" s="32"/>
      <c r="J337" s="32"/>
      <c r="K337" s="32"/>
      <c r="L337" s="31"/>
      <c r="O337" s="2">
        <f>IF(tabSuivi[[#This Row],[N°Facture]]="",0,COUNTBLANK(tabSuivi[[#This Row],[Chantier]:[Donneur ]]))</f>
        <v>0</v>
      </c>
      <c r="X337" t="str">
        <f>IF(tabSuivi[[#This Row],[N°Facture]]="","",1)</f>
        <v/>
      </c>
      <c r="Y337" t="str">
        <f>IF(tabSuivi[[#This Row],[Payé]]="","",1)</f>
        <v/>
      </c>
      <c r="Z337" t="str">
        <f>IF(Y337="","",tabSuivi[[#This Row],[Montant HT]])</f>
        <v/>
      </c>
    </row>
    <row r="338" spans="3:26" x14ac:dyDescent="0.25">
      <c r="C338" s="31" t="str">
        <f>IF(tabSuivi[[#This Row],[Chantier]]="","",(C337+1))</f>
        <v/>
      </c>
      <c r="D338" s="32"/>
      <c r="E338" s="33"/>
      <c r="F338" s="32"/>
      <c r="G338" s="34"/>
      <c r="H338" s="34"/>
      <c r="I338" s="32"/>
      <c r="J338" s="32"/>
      <c r="K338" s="32"/>
      <c r="L338" s="31"/>
      <c r="O338" s="2">
        <f>IF(tabSuivi[[#This Row],[N°Facture]]="",0,COUNTBLANK(tabSuivi[[#This Row],[Chantier]:[Donneur ]]))</f>
        <v>0</v>
      </c>
      <c r="X338" t="str">
        <f>IF(tabSuivi[[#This Row],[N°Facture]]="","",1)</f>
        <v/>
      </c>
      <c r="Y338" t="str">
        <f>IF(tabSuivi[[#This Row],[Payé]]="","",1)</f>
        <v/>
      </c>
      <c r="Z338" t="str">
        <f>IF(Y338="","",tabSuivi[[#This Row],[Montant HT]])</f>
        <v/>
      </c>
    </row>
    <row r="339" spans="3:26" x14ac:dyDescent="0.25">
      <c r="C339" s="31" t="str">
        <f>IF(tabSuivi[[#This Row],[Chantier]]="","",(C338+1))</f>
        <v/>
      </c>
      <c r="D339" s="32"/>
      <c r="E339" s="33"/>
      <c r="F339" s="32"/>
      <c r="G339" s="34"/>
      <c r="H339" s="34"/>
      <c r="I339" s="32"/>
      <c r="J339" s="32"/>
      <c r="K339" s="32"/>
      <c r="L339" s="31"/>
      <c r="O339" s="2">
        <f>IF(tabSuivi[[#This Row],[N°Facture]]="",0,COUNTBLANK(tabSuivi[[#This Row],[Chantier]:[Donneur ]]))</f>
        <v>0</v>
      </c>
      <c r="X339" t="str">
        <f>IF(tabSuivi[[#This Row],[N°Facture]]="","",1)</f>
        <v/>
      </c>
      <c r="Y339" t="str">
        <f>IF(tabSuivi[[#This Row],[Payé]]="","",1)</f>
        <v/>
      </c>
      <c r="Z339" t="str">
        <f>IF(Y339="","",tabSuivi[[#This Row],[Montant HT]])</f>
        <v/>
      </c>
    </row>
    <row r="340" spans="3:26" x14ac:dyDescent="0.25">
      <c r="C340" s="31" t="str">
        <f>IF(tabSuivi[[#This Row],[Chantier]]="","",(C339+1))</f>
        <v/>
      </c>
      <c r="D340" s="32"/>
      <c r="E340" s="33"/>
      <c r="F340" s="32"/>
      <c r="G340" s="34"/>
      <c r="H340" s="34"/>
      <c r="I340" s="32"/>
      <c r="J340" s="32"/>
      <c r="K340" s="32"/>
      <c r="L340" s="31"/>
      <c r="O340" s="2">
        <f>IF(tabSuivi[[#This Row],[N°Facture]]="",0,COUNTBLANK(tabSuivi[[#This Row],[Chantier]:[Donneur ]]))</f>
        <v>0</v>
      </c>
      <c r="X340" t="str">
        <f>IF(tabSuivi[[#This Row],[N°Facture]]="","",1)</f>
        <v/>
      </c>
      <c r="Y340" t="str">
        <f>IF(tabSuivi[[#This Row],[Payé]]="","",1)</f>
        <v/>
      </c>
      <c r="Z340" t="str">
        <f>IF(Y340="","",tabSuivi[[#This Row],[Montant HT]])</f>
        <v/>
      </c>
    </row>
    <row r="341" spans="3:26" x14ac:dyDescent="0.25">
      <c r="C341" s="31" t="str">
        <f>IF(tabSuivi[[#This Row],[Chantier]]="","",(C340+1))</f>
        <v/>
      </c>
      <c r="D341" s="32"/>
      <c r="E341" s="33"/>
      <c r="F341" s="32"/>
      <c r="G341" s="34"/>
      <c r="H341" s="34"/>
      <c r="I341" s="32"/>
      <c r="J341" s="32"/>
      <c r="K341" s="32"/>
      <c r="L341" s="31"/>
      <c r="O341" s="2">
        <f>IF(tabSuivi[[#This Row],[N°Facture]]="",0,COUNTBLANK(tabSuivi[[#This Row],[Chantier]:[Donneur ]]))</f>
        <v>0</v>
      </c>
      <c r="X341" t="str">
        <f>IF(tabSuivi[[#This Row],[N°Facture]]="","",1)</f>
        <v/>
      </c>
      <c r="Y341" t="str">
        <f>IF(tabSuivi[[#This Row],[Payé]]="","",1)</f>
        <v/>
      </c>
      <c r="Z341" t="str">
        <f>IF(Y341="","",tabSuivi[[#This Row],[Montant HT]])</f>
        <v/>
      </c>
    </row>
    <row r="342" spans="3:26" x14ac:dyDescent="0.25">
      <c r="C342" s="31" t="str">
        <f>IF(tabSuivi[[#This Row],[Chantier]]="","",(C341+1))</f>
        <v/>
      </c>
      <c r="D342" s="32"/>
      <c r="E342" s="33"/>
      <c r="F342" s="32"/>
      <c r="G342" s="34"/>
      <c r="H342" s="34"/>
      <c r="I342" s="32"/>
      <c r="J342" s="32"/>
      <c r="K342" s="32"/>
      <c r="L342" s="31"/>
      <c r="O342" s="2">
        <f>IF(tabSuivi[[#This Row],[N°Facture]]="",0,COUNTBLANK(tabSuivi[[#This Row],[Chantier]:[Donneur ]]))</f>
        <v>0</v>
      </c>
      <c r="X342" t="str">
        <f>IF(tabSuivi[[#This Row],[N°Facture]]="","",1)</f>
        <v/>
      </c>
      <c r="Y342" t="str">
        <f>IF(tabSuivi[[#This Row],[Payé]]="","",1)</f>
        <v/>
      </c>
      <c r="Z342" t="str">
        <f>IF(Y342="","",tabSuivi[[#This Row],[Montant HT]])</f>
        <v/>
      </c>
    </row>
    <row r="343" spans="3:26" x14ac:dyDescent="0.25">
      <c r="C343" s="31" t="str">
        <f>IF(tabSuivi[[#This Row],[Chantier]]="","",(C342+1))</f>
        <v/>
      </c>
      <c r="D343" s="32"/>
      <c r="E343" s="33"/>
      <c r="F343" s="32"/>
      <c r="G343" s="34"/>
      <c r="H343" s="34"/>
      <c r="I343" s="32"/>
      <c r="J343" s="32"/>
      <c r="K343" s="32"/>
      <c r="L343" s="31"/>
      <c r="O343" s="2">
        <f>IF(tabSuivi[[#This Row],[N°Facture]]="",0,COUNTBLANK(tabSuivi[[#This Row],[Chantier]:[Donneur ]]))</f>
        <v>0</v>
      </c>
      <c r="X343" t="str">
        <f>IF(tabSuivi[[#This Row],[N°Facture]]="","",1)</f>
        <v/>
      </c>
      <c r="Y343" t="str">
        <f>IF(tabSuivi[[#This Row],[Payé]]="","",1)</f>
        <v/>
      </c>
      <c r="Z343" t="str">
        <f>IF(Y343="","",tabSuivi[[#This Row],[Montant HT]])</f>
        <v/>
      </c>
    </row>
    <row r="344" spans="3:26" x14ac:dyDescent="0.25">
      <c r="C344" s="31" t="str">
        <f>IF(tabSuivi[[#This Row],[Chantier]]="","",(C343+1))</f>
        <v/>
      </c>
      <c r="D344" s="32"/>
      <c r="E344" s="33"/>
      <c r="F344" s="32"/>
      <c r="G344" s="34"/>
      <c r="H344" s="34"/>
      <c r="I344" s="32"/>
      <c r="J344" s="32"/>
      <c r="K344" s="32"/>
      <c r="L344" s="31"/>
      <c r="O344" s="2">
        <f>IF(tabSuivi[[#This Row],[N°Facture]]="",0,COUNTBLANK(tabSuivi[[#This Row],[Chantier]:[Donneur ]]))</f>
        <v>0</v>
      </c>
      <c r="X344" t="str">
        <f>IF(tabSuivi[[#This Row],[N°Facture]]="","",1)</f>
        <v/>
      </c>
      <c r="Y344" t="str">
        <f>IF(tabSuivi[[#This Row],[Payé]]="","",1)</f>
        <v/>
      </c>
      <c r="Z344" t="str">
        <f>IF(Y344="","",tabSuivi[[#This Row],[Montant HT]])</f>
        <v/>
      </c>
    </row>
    <row r="345" spans="3:26" x14ac:dyDescent="0.25">
      <c r="C345" s="31" t="str">
        <f>IF(tabSuivi[[#This Row],[Chantier]]="","",(C344+1))</f>
        <v/>
      </c>
      <c r="D345" s="32"/>
      <c r="E345" s="33"/>
      <c r="F345" s="32"/>
      <c r="G345" s="34"/>
      <c r="H345" s="34"/>
      <c r="I345" s="32"/>
      <c r="J345" s="32"/>
      <c r="K345" s="32"/>
      <c r="L345" s="31"/>
      <c r="O345" s="2">
        <f>IF(tabSuivi[[#This Row],[N°Facture]]="",0,COUNTBLANK(tabSuivi[[#This Row],[Chantier]:[Donneur ]]))</f>
        <v>0</v>
      </c>
      <c r="X345" t="str">
        <f>IF(tabSuivi[[#This Row],[N°Facture]]="","",1)</f>
        <v/>
      </c>
      <c r="Y345" t="str">
        <f>IF(tabSuivi[[#This Row],[Payé]]="","",1)</f>
        <v/>
      </c>
      <c r="Z345" t="str">
        <f>IF(Y345="","",tabSuivi[[#This Row],[Montant HT]])</f>
        <v/>
      </c>
    </row>
    <row r="346" spans="3:26" x14ac:dyDescent="0.25">
      <c r="C346" s="31" t="str">
        <f>IF(tabSuivi[[#This Row],[Chantier]]="","",(C345+1))</f>
        <v/>
      </c>
      <c r="D346" s="32"/>
      <c r="E346" s="33"/>
      <c r="F346" s="32"/>
      <c r="G346" s="34"/>
      <c r="H346" s="34"/>
      <c r="I346" s="32"/>
      <c r="J346" s="32"/>
      <c r="K346" s="32"/>
      <c r="L346" s="31"/>
      <c r="O346" s="2">
        <f>IF(tabSuivi[[#This Row],[N°Facture]]="",0,COUNTBLANK(tabSuivi[[#This Row],[Chantier]:[Donneur ]]))</f>
        <v>0</v>
      </c>
      <c r="X346" t="str">
        <f>IF(tabSuivi[[#This Row],[N°Facture]]="","",1)</f>
        <v/>
      </c>
      <c r="Y346" t="str">
        <f>IF(tabSuivi[[#This Row],[Payé]]="","",1)</f>
        <v/>
      </c>
      <c r="Z346" t="str">
        <f>IF(Y346="","",tabSuivi[[#This Row],[Montant HT]])</f>
        <v/>
      </c>
    </row>
    <row r="347" spans="3:26" x14ac:dyDescent="0.25">
      <c r="C347" s="31" t="str">
        <f>IF(tabSuivi[[#This Row],[Chantier]]="","",(C346+1))</f>
        <v/>
      </c>
      <c r="D347" s="32"/>
      <c r="E347" s="33"/>
      <c r="F347" s="32"/>
      <c r="G347" s="34"/>
      <c r="H347" s="34"/>
      <c r="I347" s="32"/>
      <c r="J347" s="32"/>
      <c r="K347" s="32"/>
      <c r="L347" s="31"/>
      <c r="O347" s="2">
        <f>IF(tabSuivi[[#This Row],[N°Facture]]="",0,COUNTBLANK(tabSuivi[[#This Row],[Chantier]:[Donneur ]]))</f>
        <v>0</v>
      </c>
      <c r="X347" t="str">
        <f>IF(tabSuivi[[#This Row],[N°Facture]]="","",1)</f>
        <v/>
      </c>
      <c r="Y347" t="str">
        <f>IF(tabSuivi[[#This Row],[Payé]]="","",1)</f>
        <v/>
      </c>
      <c r="Z347" t="str">
        <f>IF(Y347="","",tabSuivi[[#This Row],[Montant HT]])</f>
        <v/>
      </c>
    </row>
    <row r="348" spans="3:26" x14ac:dyDescent="0.25">
      <c r="C348" s="31" t="str">
        <f>IF(tabSuivi[[#This Row],[Chantier]]="","",(C347+1))</f>
        <v/>
      </c>
      <c r="D348" s="32"/>
      <c r="E348" s="33"/>
      <c r="F348" s="32"/>
      <c r="G348" s="34"/>
      <c r="H348" s="34"/>
      <c r="I348" s="32"/>
      <c r="J348" s="32"/>
      <c r="K348" s="32"/>
      <c r="L348" s="31"/>
      <c r="O348" s="2">
        <f>IF(tabSuivi[[#This Row],[N°Facture]]="",0,COUNTBLANK(tabSuivi[[#This Row],[Chantier]:[Donneur ]]))</f>
        <v>0</v>
      </c>
      <c r="X348" t="str">
        <f>IF(tabSuivi[[#This Row],[N°Facture]]="","",1)</f>
        <v/>
      </c>
      <c r="Y348" t="str">
        <f>IF(tabSuivi[[#This Row],[Payé]]="","",1)</f>
        <v/>
      </c>
      <c r="Z348" t="str">
        <f>IF(Y348="","",tabSuivi[[#This Row],[Montant HT]])</f>
        <v/>
      </c>
    </row>
    <row r="349" spans="3:26" x14ac:dyDescent="0.25">
      <c r="C349" s="31" t="str">
        <f>IF(tabSuivi[[#This Row],[Chantier]]="","",(C348+1))</f>
        <v/>
      </c>
      <c r="D349" s="32"/>
      <c r="E349" s="33"/>
      <c r="F349" s="32"/>
      <c r="G349" s="34"/>
      <c r="H349" s="34"/>
      <c r="I349" s="32"/>
      <c r="J349" s="32"/>
      <c r="K349" s="32"/>
      <c r="L349" s="31"/>
      <c r="O349" s="2">
        <f>IF(tabSuivi[[#This Row],[N°Facture]]="",0,COUNTBLANK(tabSuivi[[#This Row],[Chantier]:[Donneur ]]))</f>
        <v>0</v>
      </c>
      <c r="X349" t="str">
        <f>IF(tabSuivi[[#This Row],[N°Facture]]="","",1)</f>
        <v/>
      </c>
      <c r="Y349" t="str">
        <f>IF(tabSuivi[[#This Row],[Payé]]="","",1)</f>
        <v/>
      </c>
      <c r="Z349" t="str">
        <f>IF(Y349="","",tabSuivi[[#This Row],[Montant HT]])</f>
        <v/>
      </c>
    </row>
    <row r="350" spans="3:26" x14ac:dyDescent="0.25">
      <c r="C350" s="31" t="str">
        <f>IF(tabSuivi[[#This Row],[Chantier]]="","",(C349+1))</f>
        <v/>
      </c>
      <c r="D350" s="32"/>
      <c r="E350" s="33"/>
      <c r="F350" s="32"/>
      <c r="G350" s="34"/>
      <c r="H350" s="34"/>
      <c r="I350" s="32"/>
      <c r="J350" s="32"/>
      <c r="K350" s="32"/>
      <c r="L350" s="31"/>
      <c r="O350" s="2">
        <f>IF(tabSuivi[[#This Row],[N°Facture]]="",0,COUNTBLANK(tabSuivi[[#This Row],[Chantier]:[Donneur ]]))</f>
        <v>0</v>
      </c>
      <c r="X350" t="str">
        <f>IF(tabSuivi[[#This Row],[N°Facture]]="","",1)</f>
        <v/>
      </c>
      <c r="Y350" t="str">
        <f>IF(tabSuivi[[#This Row],[Payé]]="","",1)</f>
        <v/>
      </c>
      <c r="Z350" t="str">
        <f>IF(Y350="","",tabSuivi[[#This Row],[Montant HT]])</f>
        <v/>
      </c>
    </row>
    <row r="351" spans="3:26" x14ac:dyDescent="0.25">
      <c r="C351" s="31" t="str">
        <f>IF(tabSuivi[[#This Row],[Chantier]]="","",(C350+1))</f>
        <v/>
      </c>
      <c r="D351" s="32"/>
      <c r="E351" s="33"/>
      <c r="F351" s="32"/>
      <c r="G351" s="34"/>
      <c r="H351" s="34"/>
      <c r="I351" s="32"/>
      <c r="J351" s="32"/>
      <c r="K351" s="32"/>
      <c r="L351" s="31"/>
      <c r="O351" s="2">
        <f>IF(tabSuivi[[#This Row],[N°Facture]]="",0,COUNTBLANK(tabSuivi[[#This Row],[Chantier]:[Donneur ]]))</f>
        <v>0</v>
      </c>
      <c r="X351" t="str">
        <f>IF(tabSuivi[[#This Row],[N°Facture]]="","",1)</f>
        <v/>
      </c>
      <c r="Y351" t="str">
        <f>IF(tabSuivi[[#This Row],[Payé]]="","",1)</f>
        <v/>
      </c>
      <c r="Z351" t="str">
        <f>IF(Y351="","",tabSuivi[[#This Row],[Montant HT]])</f>
        <v/>
      </c>
    </row>
    <row r="352" spans="3:26" x14ac:dyDescent="0.25">
      <c r="C352" s="31" t="str">
        <f>IF(tabSuivi[[#This Row],[Chantier]]="","",(C351+1))</f>
        <v/>
      </c>
      <c r="D352" s="32"/>
      <c r="E352" s="33"/>
      <c r="F352" s="32"/>
      <c r="G352" s="34"/>
      <c r="H352" s="34"/>
      <c r="I352" s="32"/>
      <c r="J352" s="32"/>
      <c r="K352" s="32"/>
      <c r="L352" s="31"/>
      <c r="O352" s="2">
        <f>IF(tabSuivi[[#This Row],[N°Facture]]="",0,COUNTBLANK(tabSuivi[[#This Row],[Chantier]:[Donneur ]]))</f>
        <v>0</v>
      </c>
      <c r="X352" t="str">
        <f>IF(tabSuivi[[#This Row],[N°Facture]]="","",1)</f>
        <v/>
      </c>
      <c r="Y352" t="str">
        <f>IF(tabSuivi[[#This Row],[Payé]]="","",1)</f>
        <v/>
      </c>
      <c r="Z352" t="str">
        <f>IF(Y352="","",tabSuivi[[#This Row],[Montant HT]])</f>
        <v/>
      </c>
    </row>
    <row r="353" spans="3:26" x14ac:dyDescent="0.25">
      <c r="C353" s="31" t="str">
        <f>IF(tabSuivi[[#This Row],[Chantier]]="","",(C352+1))</f>
        <v/>
      </c>
      <c r="D353" s="32"/>
      <c r="E353" s="33"/>
      <c r="F353" s="32"/>
      <c r="G353" s="34"/>
      <c r="H353" s="34"/>
      <c r="I353" s="32"/>
      <c r="J353" s="32"/>
      <c r="K353" s="32"/>
      <c r="L353" s="31"/>
      <c r="O353" s="2">
        <f>IF(tabSuivi[[#This Row],[N°Facture]]="",0,COUNTBLANK(tabSuivi[[#This Row],[Chantier]:[Donneur ]]))</f>
        <v>0</v>
      </c>
      <c r="X353" t="str">
        <f>IF(tabSuivi[[#This Row],[N°Facture]]="","",1)</f>
        <v/>
      </c>
      <c r="Y353" t="str">
        <f>IF(tabSuivi[[#This Row],[Payé]]="","",1)</f>
        <v/>
      </c>
      <c r="Z353" t="str">
        <f>IF(Y353="","",tabSuivi[[#This Row],[Montant HT]])</f>
        <v/>
      </c>
    </row>
    <row r="354" spans="3:26" x14ac:dyDescent="0.25">
      <c r="C354" s="31" t="str">
        <f>IF(tabSuivi[[#This Row],[Chantier]]="","",(C353+1))</f>
        <v/>
      </c>
      <c r="D354" s="32"/>
      <c r="E354" s="33"/>
      <c r="F354" s="32"/>
      <c r="G354" s="34"/>
      <c r="H354" s="34"/>
      <c r="I354" s="32"/>
      <c r="J354" s="32"/>
      <c r="K354" s="32"/>
      <c r="L354" s="31"/>
      <c r="O354" s="2">
        <f>IF(tabSuivi[[#This Row],[N°Facture]]="",0,COUNTBLANK(tabSuivi[[#This Row],[Chantier]:[Donneur ]]))</f>
        <v>0</v>
      </c>
      <c r="X354" t="str">
        <f>IF(tabSuivi[[#This Row],[N°Facture]]="","",1)</f>
        <v/>
      </c>
      <c r="Y354" t="str">
        <f>IF(tabSuivi[[#This Row],[Payé]]="","",1)</f>
        <v/>
      </c>
      <c r="Z354" t="str">
        <f>IF(Y354="","",tabSuivi[[#This Row],[Montant HT]])</f>
        <v/>
      </c>
    </row>
    <row r="355" spans="3:26" x14ac:dyDescent="0.25">
      <c r="C355" s="31" t="str">
        <f>IF(tabSuivi[[#This Row],[Chantier]]="","",(C354+1))</f>
        <v/>
      </c>
      <c r="D355" s="32"/>
      <c r="E355" s="33"/>
      <c r="F355" s="32"/>
      <c r="G355" s="34"/>
      <c r="H355" s="34"/>
      <c r="I355" s="32"/>
      <c r="J355" s="32"/>
      <c r="K355" s="32"/>
      <c r="L355" s="31"/>
      <c r="O355" s="2">
        <f>IF(tabSuivi[[#This Row],[N°Facture]]="",0,COUNTBLANK(tabSuivi[[#This Row],[Chantier]:[Donneur ]]))</f>
        <v>0</v>
      </c>
      <c r="X355" t="str">
        <f>IF(tabSuivi[[#This Row],[N°Facture]]="","",1)</f>
        <v/>
      </c>
      <c r="Y355" t="str">
        <f>IF(tabSuivi[[#This Row],[Payé]]="","",1)</f>
        <v/>
      </c>
      <c r="Z355" t="str">
        <f>IF(Y355="","",tabSuivi[[#This Row],[Montant HT]])</f>
        <v/>
      </c>
    </row>
    <row r="356" spans="3:26" x14ac:dyDescent="0.25">
      <c r="C356" s="31" t="str">
        <f>IF(tabSuivi[[#This Row],[Chantier]]="","",(C355+1))</f>
        <v/>
      </c>
      <c r="D356" s="32"/>
      <c r="E356" s="33"/>
      <c r="F356" s="32"/>
      <c r="G356" s="34"/>
      <c r="H356" s="34"/>
      <c r="I356" s="32"/>
      <c r="J356" s="32"/>
      <c r="K356" s="32"/>
      <c r="L356" s="31"/>
      <c r="O356" s="2">
        <f>IF(tabSuivi[[#This Row],[N°Facture]]="",0,COUNTBLANK(tabSuivi[[#This Row],[Chantier]:[Donneur ]]))</f>
        <v>0</v>
      </c>
      <c r="X356" t="str">
        <f>IF(tabSuivi[[#This Row],[N°Facture]]="","",1)</f>
        <v/>
      </c>
      <c r="Y356" t="str">
        <f>IF(tabSuivi[[#This Row],[Payé]]="","",1)</f>
        <v/>
      </c>
      <c r="Z356" t="str">
        <f>IF(Y356="","",tabSuivi[[#This Row],[Montant HT]])</f>
        <v/>
      </c>
    </row>
    <row r="357" spans="3:26" x14ac:dyDescent="0.25">
      <c r="C357" s="31" t="str">
        <f>IF(tabSuivi[[#This Row],[Chantier]]="","",(C356+1))</f>
        <v/>
      </c>
      <c r="D357" s="32"/>
      <c r="E357" s="33"/>
      <c r="F357" s="32"/>
      <c r="G357" s="34"/>
      <c r="H357" s="34"/>
      <c r="I357" s="32"/>
      <c r="J357" s="32"/>
      <c r="K357" s="32"/>
      <c r="L357" s="31"/>
      <c r="O357" s="2">
        <f>IF(tabSuivi[[#This Row],[N°Facture]]="",0,COUNTBLANK(tabSuivi[[#This Row],[Chantier]:[Donneur ]]))</f>
        <v>0</v>
      </c>
      <c r="X357" t="str">
        <f>IF(tabSuivi[[#This Row],[N°Facture]]="","",1)</f>
        <v/>
      </c>
      <c r="Y357" t="str">
        <f>IF(tabSuivi[[#This Row],[Payé]]="","",1)</f>
        <v/>
      </c>
      <c r="Z357" t="str">
        <f>IF(Y357="","",tabSuivi[[#This Row],[Montant HT]])</f>
        <v/>
      </c>
    </row>
    <row r="358" spans="3:26" x14ac:dyDescent="0.25">
      <c r="C358" s="31" t="str">
        <f>IF(tabSuivi[[#This Row],[Chantier]]="","",(C357+1))</f>
        <v/>
      </c>
      <c r="D358" s="32"/>
      <c r="E358" s="33"/>
      <c r="F358" s="32"/>
      <c r="G358" s="34"/>
      <c r="H358" s="34"/>
      <c r="I358" s="32"/>
      <c r="J358" s="32"/>
      <c r="K358" s="32"/>
      <c r="L358" s="31"/>
      <c r="O358" s="2">
        <f>IF(tabSuivi[[#This Row],[N°Facture]]="",0,COUNTBLANK(tabSuivi[[#This Row],[Chantier]:[Donneur ]]))</f>
        <v>0</v>
      </c>
      <c r="X358" t="str">
        <f>IF(tabSuivi[[#This Row],[N°Facture]]="","",1)</f>
        <v/>
      </c>
      <c r="Y358" t="str">
        <f>IF(tabSuivi[[#This Row],[Payé]]="","",1)</f>
        <v/>
      </c>
      <c r="Z358" t="str">
        <f>IF(Y358="","",tabSuivi[[#This Row],[Montant HT]])</f>
        <v/>
      </c>
    </row>
    <row r="359" spans="3:26" x14ac:dyDescent="0.25">
      <c r="C359" s="31" t="str">
        <f>IF(tabSuivi[[#This Row],[Chantier]]="","",(C358+1))</f>
        <v/>
      </c>
      <c r="D359" s="32"/>
      <c r="E359" s="33"/>
      <c r="F359" s="32"/>
      <c r="G359" s="34"/>
      <c r="H359" s="34"/>
      <c r="I359" s="32"/>
      <c r="J359" s="32"/>
      <c r="K359" s="32"/>
      <c r="L359" s="31"/>
      <c r="O359" s="2">
        <f>IF(tabSuivi[[#This Row],[N°Facture]]="",0,COUNTBLANK(tabSuivi[[#This Row],[Chantier]:[Donneur ]]))</f>
        <v>0</v>
      </c>
      <c r="X359" t="str">
        <f>IF(tabSuivi[[#This Row],[N°Facture]]="","",1)</f>
        <v/>
      </c>
      <c r="Y359" t="str">
        <f>IF(tabSuivi[[#This Row],[Payé]]="","",1)</f>
        <v/>
      </c>
      <c r="Z359" t="str">
        <f>IF(Y359="","",tabSuivi[[#This Row],[Montant HT]])</f>
        <v/>
      </c>
    </row>
    <row r="360" spans="3:26" x14ac:dyDescent="0.25">
      <c r="C360" s="31" t="str">
        <f>IF(tabSuivi[[#This Row],[Chantier]]="","",(C359+1))</f>
        <v/>
      </c>
      <c r="D360" s="32"/>
      <c r="E360" s="33"/>
      <c r="F360" s="32"/>
      <c r="G360" s="34"/>
      <c r="H360" s="34"/>
      <c r="I360" s="32"/>
      <c r="J360" s="32"/>
      <c r="K360" s="32"/>
      <c r="L360" s="31"/>
      <c r="O360" s="2">
        <f>IF(tabSuivi[[#This Row],[N°Facture]]="",0,COUNTBLANK(tabSuivi[[#This Row],[Chantier]:[Donneur ]]))</f>
        <v>0</v>
      </c>
      <c r="X360" t="str">
        <f>IF(tabSuivi[[#This Row],[N°Facture]]="","",1)</f>
        <v/>
      </c>
      <c r="Y360" t="str">
        <f>IF(tabSuivi[[#This Row],[Payé]]="","",1)</f>
        <v/>
      </c>
      <c r="Z360" t="str">
        <f>IF(Y360="","",tabSuivi[[#This Row],[Montant HT]])</f>
        <v/>
      </c>
    </row>
    <row r="361" spans="3:26" x14ac:dyDescent="0.25">
      <c r="C361" s="31" t="str">
        <f>IF(tabSuivi[[#This Row],[Chantier]]="","",(C360+1))</f>
        <v/>
      </c>
      <c r="D361" s="32"/>
      <c r="E361" s="33"/>
      <c r="F361" s="32"/>
      <c r="G361" s="34"/>
      <c r="H361" s="34"/>
      <c r="I361" s="32"/>
      <c r="J361" s="32"/>
      <c r="K361" s="32"/>
      <c r="L361" s="31"/>
      <c r="O361" s="2">
        <f>IF(tabSuivi[[#This Row],[N°Facture]]="",0,COUNTBLANK(tabSuivi[[#This Row],[Chantier]:[Donneur ]]))</f>
        <v>0</v>
      </c>
      <c r="X361" t="str">
        <f>IF(tabSuivi[[#This Row],[N°Facture]]="","",1)</f>
        <v/>
      </c>
      <c r="Y361" t="str">
        <f>IF(tabSuivi[[#This Row],[Payé]]="","",1)</f>
        <v/>
      </c>
      <c r="Z361" t="str">
        <f>IF(Y361="","",tabSuivi[[#This Row],[Montant HT]])</f>
        <v/>
      </c>
    </row>
    <row r="362" spans="3:26" x14ac:dyDescent="0.25">
      <c r="C362" s="31" t="str">
        <f>IF(tabSuivi[[#This Row],[Chantier]]="","",(C361+1))</f>
        <v/>
      </c>
      <c r="D362" s="32"/>
      <c r="E362" s="33"/>
      <c r="F362" s="32"/>
      <c r="G362" s="34"/>
      <c r="H362" s="34"/>
      <c r="I362" s="32"/>
      <c r="J362" s="32"/>
      <c r="K362" s="32"/>
      <c r="L362" s="31"/>
      <c r="O362" s="2">
        <f>IF(tabSuivi[[#This Row],[N°Facture]]="",0,COUNTBLANK(tabSuivi[[#This Row],[Chantier]:[Donneur ]]))</f>
        <v>0</v>
      </c>
      <c r="X362" t="str">
        <f>IF(tabSuivi[[#This Row],[N°Facture]]="","",1)</f>
        <v/>
      </c>
      <c r="Y362" t="str">
        <f>IF(tabSuivi[[#This Row],[Payé]]="","",1)</f>
        <v/>
      </c>
      <c r="Z362" t="str">
        <f>IF(Y362="","",tabSuivi[[#This Row],[Montant HT]])</f>
        <v/>
      </c>
    </row>
    <row r="363" spans="3:26" x14ac:dyDescent="0.25">
      <c r="C363" s="31" t="str">
        <f>IF(tabSuivi[[#This Row],[Chantier]]="","",(C362+1))</f>
        <v/>
      </c>
      <c r="D363" s="32"/>
      <c r="E363" s="33"/>
      <c r="F363" s="32"/>
      <c r="G363" s="34"/>
      <c r="H363" s="34"/>
      <c r="I363" s="32"/>
      <c r="J363" s="32"/>
      <c r="K363" s="32"/>
      <c r="L363" s="31"/>
      <c r="O363" s="2">
        <f>IF(tabSuivi[[#This Row],[N°Facture]]="",0,COUNTBLANK(tabSuivi[[#This Row],[Chantier]:[Donneur ]]))</f>
        <v>0</v>
      </c>
      <c r="X363" t="str">
        <f>IF(tabSuivi[[#This Row],[N°Facture]]="","",1)</f>
        <v/>
      </c>
      <c r="Y363" t="str">
        <f>IF(tabSuivi[[#This Row],[Payé]]="","",1)</f>
        <v/>
      </c>
      <c r="Z363" t="str">
        <f>IF(Y363="","",tabSuivi[[#This Row],[Montant HT]])</f>
        <v/>
      </c>
    </row>
    <row r="364" spans="3:26" x14ac:dyDescent="0.25">
      <c r="C364" s="31" t="str">
        <f>IF(tabSuivi[[#This Row],[Chantier]]="","",(C363+1))</f>
        <v/>
      </c>
      <c r="D364" s="32"/>
      <c r="E364" s="33"/>
      <c r="F364" s="32"/>
      <c r="G364" s="34"/>
      <c r="H364" s="34"/>
      <c r="I364" s="32"/>
      <c r="J364" s="32"/>
      <c r="K364" s="32"/>
      <c r="L364" s="31"/>
      <c r="O364" s="2">
        <f>IF(tabSuivi[[#This Row],[N°Facture]]="",0,COUNTBLANK(tabSuivi[[#This Row],[Chantier]:[Donneur ]]))</f>
        <v>0</v>
      </c>
      <c r="X364" t="str">
        <f>IF(tabSuivi[[#This Row],[N°Facture]]="","",1)</f>
        <v/>
      </c>
      <c r="Y364" t="str">
        <f>IF(tabSuivi[[#This Row],[Payé]]="","",1)</f>
        <v/>
      </c>
      <c r="Z364" t="str">
        <f>IF(Y364="","",tabSuivi[[#This Row],[Montant HT]])</f>
        <v/>
      </c>
    </row>
    <row r="365" spans="3:26" x14ac:dyDescent="0.25">
      <c r="C365" s="31" t="str">
        <f>IF(tabSuivi[[#This Row],[Chantier]]="","",(C364+1))</f>
        <v/>
      </c>
      <c r="D365" s="32"/>
      <c r="E365" s="33"/>
      <c r="F365" s="32"/>
      <c r="G365" s="34"/>
      <c r="H365" s="34"/>
      <c r="I365" s="32"/>
      <c r="J365" s="32"/>
      <c r="K365" s="32"/>
      <c r="L365" s="31"/>
      <c r="O365" s="2">
        <f>IF(tabSuivi[[#This Row],[N°Facture]]="",0,COUNTBLANK(tabSuivi[[#This Row],[Chantier]:[Donneur ]]))</f>
        <v>0</v>
      </c>
      <c r="X365" t="str">
        <f>IF(tabSuivi[[#This Row],[N°Facture]]="","",1)</f>
        <v/>
      </c>
      <c r="Y365" t="str">
        <f>IF(tabSuivi[[#This Row],[Payé]]="","",1)</f>
        <v/>
      </c>
      <c r="Z365" t="str">
        <f>IF(Y365="","",tabSuivi[[#This Row],[Montant HT]])</f>
        <v/>
      </c>
    </row>
    <row r="366" spans="3:26" x14ac:dyDescent="0.25">
      <c r="C366" s="31" t="str">
        <f>IF(tabSuivi[[#This Row],[Chantier]]="","",(C365+1))</f>
        <v/>
      </c>
      <c r="D366" s="32"/>
      <c r="E366" s="33"/>
      <c r="F366" s="32"/>
      <c r="G366" s="34"/>
      <c r="H366" s="34"/>
      <c r="I366" s="32"/>
      <c r="J366" s="32"/>
      <c r="K366" s="32"/>
      <c r="L366" s="31"/>
      <c r="O366" s="2">
        <f>IF(tabSuivi[[#This Row],[N°Facture]]="",0,COUNTBLANK(tabSuivi[[#This Row],[Chantier]:[Donneur ]]))</f>
        <v>0</v>
      </c>
      <c r="X366" t="str">
        <f>IF(tabSuivi[[#This Row],[N°Facture]]="","",1)</f>
        <v/>
      </c>
      <c r="Y366" t="str">
        <f>IF(tabSuivi[[#This Row],[Payé]]="","",1)</f>
        <v/>
      </c>
      <c r="Z366" t="str">
        <f>IF(Y366="","",tabSuivi[[#This Row],[Montant HT]])</f>
        <v/>
      </c>
    </row>
    <row r="367" spans="3:26" x14ac:dyDescent="0.25">
      <c r="C367" s="31" t="str">
        <f>IF(tabSuivi[[#This Row],[Chantier]]="","",(C366+1))</f>
        <v/>
      </c>
      <c r="D367" s="32"/>
      <c r="E367" s="33"/>
      <c r="F367" s="32"/>
      <c r="G367" s="34"/>
      <c r="H367" s="34"/>
      <c r="I367" s="32"/>
      <c r="J367" s="32"/>
      <c r="K367" s="32"/>
      <c r="L367" s="31"/>
      <c r="O367" s="2">
        <f>IF(tabSuivi[[#This Row],[N°Facture]]="",0,COUNTBLANK(tabSuivi[[#This Row],[Chantier]:[Donneur ]]))</f>
        <v>0</v>
      </c>
      <c r="X367" t="str">
        <f>IF(tabSuivi[[#This Row],[N°Facture]]="","",1)</f>
        <v/>
      </c>
      <c r="Y367" t="str">
        <f>IF(tabSuivi[[#This Row],[Payé]]="","",1)</f>
        <v/>
      </c>
      <c r="Z367" t="str">
        <f>IF(Y367="","",tabSuivi[[#This Row],[Montant HT]])</f>
        <v/>
      </c>
    </row>
    <row r="368" spans="3:26" x14ac:dyDescent="0.25">
      <c r="C368" s="31" t="str">
        <f>IF(tabSuivi[[#This Row],[Chantier]]="","",(C367+1))</f>
        <v/>
      </c>
      <c r="D368" s="32"/>
      <c r="E368" s="33"/>
      <c r="F368" s="32"/>
      <c r="G368" s="34"/>
      <c r="H368" s="34"/>
      <c r="I368" s="32"/>
      <c r="J368" s="32"/>
      <c r="K368" s="32"/>
      <c r="L368" s="31"/>
      <c r="O368" s="2">
        <f>IF(tabSuivi[[#This Row],[N°Facture]]="",0,COUNTBLANK(tabSuivi[[#This Row],[Chantier]:[Donneur ]]))</f>
        <v>0</v>
      </c>
      <c r="X368" t="str">
        <f>IF(tabSuivi[[#This Row],[N°Facture]]="","",1)</f>
        <v/>
      </c>
      <c r="Y368" t="str">
        <f>IF(tabSuivi[[#This Row],[Payé]]="","",1)</f>
        <v/>
      </c>
      <c r="Z368" t="str">
        <f>IF(Y368="","",tabSuivi[[#This Row],[Montant HT]])</f>
        <v/>
      </c>
    </row>
    <row r="369" spans="3:26" x14ac:dyDescent="0.25">
      <c r="C369" s="31" t="str">
        <f>IF(tabSuivi[[#This Row],[Chantier]]="","",(C368+1))</f>
        <v/>
      </c>
      <c r="D369" s="32"/>
      <c r="E369" s="33"/>
      <c r="F369" s="32"/>
      <c r="G369" s="34"/>
      <c r="H369" s="34"/>
      <c r="I369" s="32"/>
      <c r="J369" s="32"/>
      <c r="K369" s="32"/>
      <c r="L369" s="31"/>
      <c r="O369" s="2">
        <f>IF(tabSuivi[[#This Row],[N°Facture]]="",0,COUNTBLANK(tabSuivi[[#This Row],[Chantier]:[Donneur ]]))</f>
        <v>0</v>
      </c>
      <c r="X369" t="str">
        <f>IF(tabSuivi[[#This Row],[N°Facture]]="","",1)</f>
        <v/>
      </c>
      <c r="Y369" t="str">
        <f>IF(tabSuivi[[#This Row],[Payé]]="","",1)</f>
        <v/>
      </c>
      <c r="Z369" t="str">
        <f>IF(Y369="","",tabSuivi[[#This Row],[Montant HT]])</f>
        <v/>
      </c>
    </row>
    <row r="370" spans="3:26" x14ac:dyDescent="0.25">
      <c r="C370" s="31" t="str">
        <f>IF(tabSuivi[[#This Row],[Chantier]]="","",(C369+1))</f>
        <v/>
      </c>
      <c r="D370" s="32"/>
      <c r="E370" s="33"/>
      <c r="F370" s="32"/>
      <c r="G370" s="34"/>
      <c r="H370" s="34"/>
      <c r="I370" s="32"/>
      <c r="J370" s="32"/>
      <c r="K370" s="32"/>
      <c r="L370" s="31"/>
      <c r="O370" s="2">
        <f>IF(tabSuivi[[#This Row],[N°Facture]]="",0,COUNTBLANK(tabSuivi[[#This Row],[Chantier]:[Donneur ]]))</f>
        <v>0</v>
      </c>
      <c r="X370" t="str">
        <f>IF(tabSuivi[[#This Row],[N°Facture]]="","",1)</f>
        <v/>
      </c>
      <c r="Y370" t="str">
        <f>IF(tabSuivi[[#This Row],[Payé]]="","",1)</f>
        <v/>
      </c>
      <c r="Z370" t="str">
        <f>IF(Y370="","",tabSuivi[[#This Row],[Montant HT]])</f>
        <v/>
      </c>
    </row>
    <row r="371" spans="3:26" x14ac:dyDescent="0.25">
      <c r="C371" s="31" t="str">
        <f>IF(tabSuivi[[#This Row],[Chantier]]="","",(C370+1))</f>
        <v/>
      </c>
      <c r="D371" s="32"/>
      <c r="E371" s="33"/>
      <c r="F371" s="32"/>
      <c r="G371" s="34"/>
      <c r="H371" s="34"/>
      <c r="I371" s="32"/>
      <c r="J371" s="32"/>
      <c r="K371" s="32"/>
      <c r="L371" s="31"/>
      <c r="O371" s="2">
        <f>IF(tabSuivi[[#This Row],[N°Facture]]="",0,COUNTBLANK(tabSuivi[[#This Row],[Chantier]:[Donneur ]]))</f>
        <v>0</v>
      </c>
      <c r="X371" t="str">
        <f>IF(tabSuivi[[#This Row],[N°Facture]]="","",1)</f>
        <v/>
      </c>
      <c r="Y371" t="str">
        <f>IF(tabSuivi[[#This Row],[Payé]]="","",1)</f>
        <v/>
      </c>
      <c r="Z371" t="str">
        <f>IF(Y371="","",tabSuivi[[#This Row],[Montant HT]])</f>
        <v/>
      </c>
    </row>
    <row r="372" spans="3:26" x14ac:dyDescent="0.25">
      <c r="C372" s="31" t="str">
        <f>IF(tabSuivi[[#This Row],[Chantier]]="","",(C371+1))</f>
        <v/>
      </c>
      <c r="D372" s="32"/>
      <c r="E372" s="33"/>
      <c r="F372" s="32"/>
      <c r="G372" s="34"/>
      <c r="H372" s="34"/>
      <c r="I372" s="32"/>
      <c r="J372" s="32"/>
      <c r="K372" s="32"/>
      <c r="L372" s="31"/>
      <c r="O372" s="2">
        <f>IF(tabSuivi[[#This Row],[N°Facture]]="",0,COUNTBLANK(tabSuivi[[#This Row],[Chantier]:[Donneur ]]))</f>
        <v>0</v>
      </c>
      <c r="X372" t="str">
        <f>IF(tabSuivi[[#This Row],[N°Facture]]="","",1)</f>
        <v/>
      </c>
      <c r="Y372" t="str">
        <f>IF(tabSuivi[[#This Row],[Payé]]="","",1)</f>
        <v/>
      </c>
      <c r="Z372" t="str">
        <f>IF(Y372="","",tabSuivi[[#This Row],[Montant HT]])</f>
        <v/>
      </c>
    </row>
    <row r="373" spans="3:26" x14ac:dyDescent="0.25">
      <c r="C373" s="31" t="str">
        <f>IF(tabSuivi[[#This Row],[Chantier]]="","",(C372+1))</f>
        <v/>
      </c>
      <c r="D373" s="32"/>
      <c r="E373" s="33"/>
      <c r="F373" s="32"/>
      <c r="G373" s="34"/>
      <c r="H373" s="34"/>
      <c r="I373" s="32"/>
      <c r="J373" s="32"/>
      <c r="K373" s="32"/>
      <c r="L373" s="31"/>
      <c r="O373" s="2">
        <f>IF(tabSuivi[[#This Row],[N°Facture]]="",0,COUNTBLANK(tabSuivi[[#This Row],[Chantier]:[Donneur ]]))</f>
        <v>0</v>
      </c>
      <c r="X373" t="str">
        <f>IF(tabSuivi[[#This Row],[N°Facture]]="","",1)</f>
        <v/>
      </c>
      <c r="Y373" t="str">
        <f>IF(tabSuivi[[#This Row],[Payé]]="","",1)</f>
        <v/>
      </c>
      <c r="Z373" t="str">
        <f>IF(Y373="","",tabSuivi[[#This Row],[Montant HT]])</f>
        <v/>
      </c>
    </row>
    <row r="374" spans="3:26" x14ac:dyDescent="0.25">
      <c r="C374" s="31" t="str">
        <f>IF(tabSuivi[[#This Row],[Chantier]]="","",(C373+1))</f>
        <v/>
      </c>
      <c r="D374" s="32"/>
      <c r="E374" s="33"/>
      <c r="F374" s="32"/>
      <c r="G374" s="34"/>
      <c r="H374" s="34"/>
      <c r="I374" s="32"/>
      <c r="J374" s="32"/>
      <c r="K374" s="32"/>
      <c r="L374" s="31"/>
      <c r="O374" s="2">
        <f>IF(tabSuivi[[#This Row],[N°Facture]]="",0,COUNTBLANK(tabSuivi[[#This Row],[Chantier]:[Donneur ]]))</f>
        <v>0</v>
      </c>
      <c r="X374" t="str">
        <f>IF(tabSuivi[[#This Row],[N°Facture]]="","",1)</f>
        <v/>
      </c>
      <c r="Y374" t="str">
        <f>IF(tabSuivi[[#This Row],[Payé]]="","",1)</f>
        <v/>
      </c>
      <c r="Z374" t="str">
        <f>IF(Y374="","",tabSuivi[[#This Row],[Montant HT]])</f>
        <v/>
      </c>
    </row>
    <row r="375" spans="3:26" x14ac:dyDescent="0.25">
      <c r="C375" s="31" t="str">
        <f>IF(tabSuivi[[#This Row],[Chantier]]="","",(C374+1))</f>
        <v/>
      </c>
      <c r="D375" s="32"/>
      <c r="E375" s="33"/>
      <c r="F375" s="32"/>
      <c r="G375" s="34"/>
      <c r="H375" s="34"/>
      <c r="I375" s="32"/>
      <c r="J375" s="32"/>
      <c r="K375" s="32"/>
      <c r="L375" s="31"/>
      <c r="O375" s="2">
        <f>IF(tabSuivi[[#This Row],[N°Facture]]="",0,COUNTBLANK(tabSuivi[[#This Row],[Chantier]:[Donneur ]]))</f>
        <v>0</v>
      </c>
      <c r="X375" t="str">
        <f>IF(tabSuivi[[#This Row],[N°Facture]]="","",1)</f>
        <v/>
      </c>
      <c r="Y375" t="str">
        <f>IF(tabSuivi[[#This Row],[Payé]]="","",1)</f>
        <v/>
      </c>
      <c r="Z375" t="str">
        <f>IF(Y375="","",tabSuivi[[#This Row],[Montant HT]])</f>
        <v/>
      </c>
    </row>
    <row r="376" spans="3:26" x14ac:dyDescent="0.25">
      <c r="C376" s="31" t="str">
        <f>IF(tabSuivi[[#This Row],[Chantier]]="","",(C375+1))</f>
        <v/>
      </c>
      <c r="D376" s="32"/>
      <c r="E376" s="33"/>
      <c r="F376" s="32"/>
      <c r="G376" s="34"/>
      <c r="H376" s="34"/>
      <c r="I376" s="32"/>
      <c r="J376" s="32"/>
      <c r="K376" s="32"/>
      <c r="L376" s="31"/>
      <c r="O376" s="2">
        <f>IF(tabSuivi[[#This Row],[N°Facture]]="",0,COUNTBLANK(tabSuivi[[#This Row],[Chantier]:[Donneur ]]))</f>
        <v>0</v>
      </c>
      <c r="X376" t="str">
        <f>IF(tabSuivi[[#This Row],[N°Facture]]="","",1)</f>
        <v/>
      </c>
      <c r="Y376" t="str">
        <f>IF(tabSuivi[[#This Row],[Payé]]="","",1)</f>
        <v/>
      </c>
      <c r="Z376" t="str">
        <f>IF(Y376="","",tabSuivi[[#This Row],[Montant HT]])</f>
        <v/>
      </c>
    </row>
    <row r="377" spans="3:26" x14ac:dyDescent="0.25">
      <c r="C377" s="31" t="str">
        <f>IF(tabSuivi[[#This Row],[Chantier]]="","",(C376+1))</f>
        <v/>
      </c>
      <c r="D377" s="32"/>
      <c r="E377" s="33"/>
      <c r="F377" s="32"/>
      <c r="G377" s="34"/>
      <c r="H377" s="34"/>
      <c r="I377" s="32"/>
      <c r="J377" s="32"/>
      <c r="K377" s="32"/>
      <c r="L377" s="31"/>
      <c r="O377" s="2">
        <f>IF(tabSuivi[[#This Row],[N°Facture]]="",0,COUNTBLANK(tabSuivi[[#This Row],[Chantier]:[Donneur ]]))</f>
        <v>0</v>
      </c>
      <c r="X377" t="str">
        <f>IF(tabSuivi[[#This Row],[N°Facture]]="","",1)</f>
        <v/>
      </c>
      <c r="Y377" t="str">
        <f>IF(tabSuivi[[#This Row],[Payé]]="","",1)</f>
        <v/>
      </c>
      <c r="Z377" t="str">
        <f>IF(Y377="","",tabSuivi[[#This Row],[Montant HT]])</f>
        <v/>
      </c>
    </row>
    <row r="378" spans="3:26" x14ac:dyDescent="0.25">
      <c r="C378" s="31" t="str">
        <f>IF(tabSuivi[[#This Row],[Chantier]]="","",(C377+1))</f>
        <v/>
      </c>
      <c r="D378" s="32"/>
      <c r="E378" s="33"/>
      <c r="F378" s="32"/>
      <c r="G378" s="34"/>
      <c r="H378" s="34"/>
      <c r="I378" s="32"/>
      <c r="J378" s="32"/>
      <c r="K378" s="32"/>
      <c r="L378" s="31"/>
      <c r="O378" s="2">
        <f>IF(tabSuivi[[#This Row],[N°Facture]]="",0,COUNTBLANK(tabSuivi[[#This Row],[Chantier]:[Donneur ]]))</f>
        <v>0</v>
      </c>
      <c r="X378" t="str">
        <f>IF(tabSuivi[[#This Row],[N°Facture]]="","",1)</f>
        <v/>
      </c>
      <c r="Y378" t="str">
        <f>IF(tabSuivi[[#This Row],[Payé]]="","",1)</f>
        <v/>
      </c>
      <c r="Z378" t="str">
        <f>IF(Y378="","",tabSuivi[[#This Row],[Montant HT]])</f>
        <v/>
      </c>
    </row>
    <row r="379" spans="3:26" x14ac:dyDescent="0.25">
      <c r="C379" s="31" t="str">
        <f>IF(tabSuivi[[#This Row],[Chantier]]="","",(C378+1))</f>
        <v/>
      </c>
      <c r="D379" s="32"/>
      <c r="E379" s="33"/>
      <c r="F379" s="32"/>
      <c r="G379" s="34"/>
      <c r="H379" s="34"/>
      <c r="I379" s="32"/>
      <c r="J379" s="32"/>
      <c r="K379" s="32"/>
      <c r="L379" s="31"/>
      <c r="O379" s="2">
        <f>IF(tabSuivi[[#This Row],[N°Facture]]="",0,COUNTBLANK(tabSuivi[[#This Row],[Chantier]:[Donneur ]]))</f>
        <v>0</v>
      </c>
      <c r="X379" t="str">
        <f>IF(tabSuivi[[#This Row],[N°Facture]]="","",1)</f>
        <v/>
      </c>
      <c r="Y379" t="str">
        <f>IF(tabSuivi[[#This Row],[Payé]]="","",1)</f>
        <v/>
      </c>
      <c r="Z379" t="str">
        <f>IF(Y379="","",tabSuivi[[#This Row],[Montant HT]])</f>
        <v/>
      </c>
    </row>
    <row r="380" spans="3:26" x14ac:dyDescent="0.25">
      <c r="C380" s="31" t="str">
        <f>IF(tabSuivi[[#This Row],[Chantier]]="","",(C379+1))</f>
        <v/>
      </c>
      <c r="D380" s="32"/>
      <c r="E380" s="33"/>
      <c r="F380" s="32"/>
      <c r="G380" s="34"/>
      <c r="H380" s="34"/>
      <c r="I380" s="32"/>
      <c r="J380" s="32"/>
      <c r="K380" s="32"/>
      <c r="L380" s="31"/>
      <c r="O380" s="2">
        <f>IF(tabSuivi[[#This Row],[N°Facture]]="",0,COUNTBLANK(tabSuivi[[#This Row],[Chantier]:[Donneur ]]))</f>
        <v>0</v>
      </c>
      <c r="X380" t="str">
        <f>IF(tabSuivi[[#This Row],[N°Facture]]="","",1)</f>
        <v/>
      </c>
      <c r="Y380" t="str">
        <f>IF(tabSuivi[[#This Row],[Payé]]="","",1)</f>
        <v/>
      </c>
      <c r="Z380" t="str">
        <f>IF(Y380="","",tabSuivi[[#This Row],[Montant HT]])</f>
        <v/>
      </c>
    </row>
    <row r="381" spans="3:26" x14ac:dyDescent="0.25">
      <c r="C381" s="31" t="str">
        <f>IF(tabSuivi[[#This Row],[Chantier]]="","",(C380+1))</f>
        <v/>
      </c>
      <c r="D381" s="32"/>
      <c r="E381" s="33"/>
      <c r="F381" s="32"/>
      <c r="G381" s="34"/>
      <c r="H381" s="34"/>
      <c r="I381" s="32"/>
      <c r="J381" s="32"/>
      <c r="K381" s="32"/>
      <c r="L381" s="31"/>
      <c r="O381" s="2">
        <f>IF(tabSuivi[[#This Row],[N°Facture]]="",0,COUNTBLANK(tabSuivi[[#This Row],[Chantier]:[Donneur ]]))</f>
        <v>0</v>
      </c>
      <c r="X381" t="str">
        <f>IF(tabSuivi[[#This Row],[N°Facture]]="","",1)</f>
        <v/>
      </c>
      <c r="Y381" t="str">
        <f>IF(tabSuivi[[#This Row],[Payé]]="","",1)</f>
        <v/>
      </c>
      <c r="Z381" t="str">
        <f>IF(Y381="","",tabSuivi[[#This Row],[Montant HT]])</f>
        <v/>
      </c>
    </row>
    <row r="382" spans="3:26" x14ac:dyDescent="0.25">
      <c r="C382" s="31" t="str">
        <f>IF(tabSuivi[[#This Row],[Chantier]]="","",(C381+1))</f>
        <v/>
      </c>
      <c r="D382" s="32"/>
      <c r="E382" s="33"/>
      <c r="F382" s="32"/>
      <c r="G382" s="34"/>
      <c r="H382" s="34"/>
      <c r="I382" s="32"/>
      <c r="J382" s="32"/>
      <c r="K382" s="32"/>
      <c r="L382" s="31"/>
      <c r="O382" s="2">
        <f>IF(tabSuivi[[#This Row],[N°Facture]]="",0,COUNTBLANK(tabSuivi[[#This Row],[Chantier]:[Donneur ]]))</f>
        <v>0</v>
      </c>
      <c r="X382" t="str">
        <f>IF(tabSuivi[[#This Row],[N°Facture]]="","",1)</f>
        <v/>
      </c>
      <c r="Y382" t="str">
        <f>IF(tabSuivi[[#This Row],[Payé]]="","",1)</f>
        <v/>
      </c>
      <c r="Z382" t="str">
        <f>IF(Y382="","",tabSuivi[[#This Row],[Montant HT]])</f>
        <v/>
      </c>
    </row>
    <row r="383" spans="3:26" x14ac:dyDescent="0.25">
      <c r="C383" s="31" t="str">
        <f>IF(tabSuivi[[#This Row],[Chantier]]="","",(C382+1))</f>
        <v/>
      </c>
      <c r="D383" s="32"/>
      <c r="E383" s="33"/>
      <c r="F383" s="32"/>
      <c r="G383" s="34"/>
      <c r="H383" s="34"/>
      <c r="I383" s="32"/>
      <c r="J383" s="32"/>
      <c r="K383" s="32"/>
      <c r="L383" s="31"/>
      <c r="O383" s="2">
        <f>IF(tabSuivi[[#This Row],[N°Facture]]="",0,COUNTBLANK(tabSuivi[[#This Row],[Chantier]:[Donneur ]]))</f>
        <v>0</v>
      </c>
      <c r="X383" t="str">
        <f>IF(tabSuivi[[#This Row],[N°Facture]]="","",1)</f>
        <v/>
      </c>
      <c r="Y383" t="str">
        <f>IF(tabSuivi[[#This Row],[Payé]]="","",1)</f>
        <v/>
      </c>
      <c r="Z383" t="str">
        <f>IF(Y383="","",tabSuivi[[#This Row],[Montant HT]])</f>
        <v/>
      </c>
    </row>
    <row r="384" spans="3:26" x14ac:dyDescent="0.25">
      <c r="C384" s="31" t="str">
        <f>IF(tabSuivi[[#This Row],[Chantier]]="","",(C383+1))</f>
        <v/>
      </c>
      <c r="D384" s="32"/>
      <c r="E384" s="33"/>
      <c r="F384" s="32"/>
      <c r="G384" s="34"/>
      <c r="H384" s="34"/>
      <c r="I384" s="32"/>
      <c r="J384" s="32"/>
      <c r="K384" s="32"/>
      <c r="L384" s="31"/>
      <c r="O384" s="2">
        <f>IF(tabSuivi[[#This Row],[N°Facture]]="",0,COUNTBLANK(tabSuivi[[#This Row],[Chantier]:[Donneur ]]))</f>
        <v>0</v>
      </c>
      <c r="X384" t="str">
        <f>IF(tabSuivi[[#This Row],[N°Facture]]="","",1)</f>
        <v/>
      </c>
      <c r="Y384" t="str">
        <f>IF(tabSuivi[[#This Row],[Payé]]="","",1)</f>
        <v/>
      </c>
      <c r="Z384" t="str">
        <f>IF(Y384="","",tabSuivi[[#This Row],[Montant HT]])</f>
        <v/>
      </c>
    </row>
    <row r="385" spans="3:26" x14ac:dyDescent="0.25">
      <c r="C385" s="31" t="str">
        <f>IF(tabSuivi[[#This Row],[Chantier]]="","",(C384+1))</f>
        <v/>
      </c>
      <c r="D385" s="32"/>
      <c r="E385" s="33"/>
      <c r="F385" s="32"/>
      <c r="G385" s="34"/>
      <c r="H385" s="34"/>
      <c r="I385" s="32"/>
      <c r="J385" s="32"/>
      <c r="K385" s="32"/>
      <c r="L385" s="31"/>
      <c r="O385" s="2">
        <f>IF(tabSuivi[[#This Row],[N°Facture]]="",0,COUNTBLANK(tabSuivi[[#This Row],[Chantier]:[Donneur ]]))</f>
        <v>0</v>
      </c>
      <c r="X385" t="str">
        <f>IF(tabSuivi[[#This Row],[N°Facture]]="","",1)</f>
        <v/>
      </c>
      <c r="Y385" t="str">
        <f>IF(tabSuivi[[#This Row],[Payé]]="","",1)</f>
        <v/>
      </c>
      <c r="Z385" t="str">
        <f>IF(Y385="","",tabSuivi[[#This Row],[Montant HT]])</f>
        <v/>
      </c>
    </row>
    <row r="386" spans="3:26" x14ac:dyDescent="0.25">
      <c r="C386" s="31" t="str">
        <f>IF(tabSuivi[[#This Row],[Chantier]]="","",(C385+1))</f>
        <v/>
      </c>
      <c r="D386" s="32"/>
      <c r="E386" s="33"/>
      <c r="F386" s="32"/>
      <c r="G386" s="34"/>
      <c r="H386" s="34"/>
      <c r="I386" s="32"/>
      <c r="J386" s="32"/>
      <c r="K386" s="32"/>
      <c r="L386" s="31"/>
      <c r="O386" s="2">
        <f>IF(tabSuivi[[#This Row],[N°Facture]]="",0,COUNTBLANK(tabSuivi[[#This Row],[Chantier]:[Donneur ]]))</f>
        <v>0</v>
      </c>
      <c r="X386" t="str">
        <f>IF(tabSuivi[[#This Row],[N°Facture]]="","",1)</f>
        <v/>
      </c>
      <c r="Y386" t="str">
        <f>IF(tabSuivi[[#This Row],[Payé]]="","",1)</f>
        <v/>
      </c>
      <c r="Z386" t="str">
        <f>IF(Y386="","",tabSuivi[[#This Row],[Montant HT]])</f>
        <v/>
      </c>
    </row>
    <row r="387" spans="3:26" x14ac:dyDescent="0.25">
      <c r="C387" s="31" t="str">
        <f>IF(tabSuivi[[#This Row],[Chantier]]="","",(C386+1))</f>
        <v/>
      </c>
      <c r="D387" s="32"/>
      <c r="E387" s="33"/>
      <c r="F387" s="32"/>
      <c r="G387" s="34"/>
      <c r="H387" s="34"/>
      <c r="I387" s="32"/>
      <c r="J387" s="32"/>
      <c r="K387" s="32"/>
      <c r="L387" s="31"/>
      <c r="O387" s="2">
        <f>IF(tabSuivi[[#This Row],[N°Facture]]="",0,COUNTBLANK(tabSuivi[[#This Row],[Chantier]:[Donneur ]]))</f>
        <v>0</v>
      </c>
      <c r="X387" t="str">
        <f>IF(tabSuivi[[#This Row],[N°Facture]]="","",1)</f>
        <v/>
      </c>
      <c r="Y387" t="str">
        <f>IF(tabSuivi[[#This Row],[Payé]]="","",1)</f>
        <v/>
      </c>
      <c r="Z387" t="str">
        <f>IF(Y387="","",tabSuivi[[#This Row],[Montant HT]])</f>
        <v/>
      </c>
    </row>
    <row r="388" spans="3:26" x14ac:dyDescent="0.25">
      <c r="C388" s="31" t="str">
        <f>IF(tabSuivi[[#This Row],[Chantier]]="","",(C387+1))</f>
        <v/>
      </c>
      <c r="D388" s="32"/>
      <c r="E388" s="33"/>
      <c r="F388" s="32"/>
      <c r="G388" s="34"/>
      <c r="H388" s="34"/>
      <c r="I388" s="32"/>
      <c r="J388" s="32"/>
      <c r="K388" s="32"/>
      <c r="L388" s="31"/>
      <c r="O388" s="2">
        <f>IF(tabSuivi[[#This Row],[N°Facture]]="",0,COUNTBLANK(tabSuivi[[#This Row],[Chantier]:[Donneur ]]))</f>
        <v>0</v>
      </c>
      <c r="X388" t="str">
        <f>IF(tabSuivi[[#This Row],[N°Facture]]="","",1)</f>
        <v/>
      </c>
      <c r="Y388" t="str">
        <f>IF(tabSuivi[[#This Row],[Payé]]="","",1)</f>
        <v/>
      </c>
      <c r="Z388" t="str">
        <f>IF(Y388="","",tabSuivi[[#This Row],[Montant HT]])</f>
        <v/>
      </c>
    </row>
    <row r="389" spans="3:26" x14ac:dyDescent="0.25">
      <c r="C389" s="31" t="str">
        <f>IF(tabSuivi[[#This Row],[Chantier]]="","",(C388+1))</f>
        <v/>
      </c>
      <c r="D389" s="32"/>
      <c r="E389" s="33"/>
      <c r="F389" s="32"/>
      <c r="G389" s="34"/>
      <c r="H389" s="34"/>
      <c r="I389" s="32"/>
      <c r="J389" s="32"/>
      <c r="K389" s="32"/>
      <c r="L389" s="31"/>
      <c r="O389" s="2">
        <f>IF(tabSuivi[[#This Row],[N°Facture]]="",0,COUNTBLANK(tabSuivi[[#This Row],[Chantier]:[Donneur ]]))</f>
        <v>0</v>
      </c>
      <c r="X389" t="str">
        <f>IF(tabSuivi[[#This Row],[N°Facture]]="","",1)</f>
        <v/>
      </c>
      <c r="Y389" t="str">
        <f>IF(tabSuivi[[#This Row],[Payé]]="","",1)</f>
        <v/>
      </c>
      <c r="Z389" t="str">
        <f>IF(Y389="","",tabSuivi[[#This Row],[Montant HT]])</f>
        <v/>
      </c>
    </row>
    <row r="390" spans="3:26" x14ac:dyDescent="0.25">
      <c r="C390" s="31" t="str">
        <f>IF(tabSuivi[[#This Row],[Chantier]]="","",(C389+1))</f>
        <v/>
      </c>
      <c r="D390" s="32"/>
      <c r="E390" s="33"/>
      <c r="F390" s="32"/>
      <c r="G390" s="34"/>
      <c r="H390" s="34"/>
      <c r="I390" s="32"/>
      <c r="J390" s="32"/>
      <c r="K390" s="32"/>
      <c r="L390" s="31"/>
      <c r="O390" s="2">
        <f>IF(tabSuivi[[#This Row],[N°Facture]]="",0,COUNTBLANK(tabSuivi[[#This Row],[Chantier]:[Donneur ]]))</f>
        <v>0</v>
      </c>
      <c r="X390" t="str">
        <f>IF(tabSuivi[[#This Row],[N°Facture]]="","",1)</f>
        <v/>
      </c>
      <c r="Y390" t="str">
        <f>IF(tabSuivi[[#This Row],[Payé]]="","",1)</f>
        <v/>
      </c>
      <c r="Z390" t="str">
        <f>IF(Y390="","",tabSuivi[[#This Row],[Montant HT]])</f>
        <v/>
      </c>
    </row>
    <row r="391" spans="3:26" x14ac:dyDescent="0.25">
      <c r="C391" s="31" t="str">
        <f>IF(tabSuivi[[#This Row],[Chantier]]="","",(C390+1))</f>
        <v/>
      </c>
      <c r="D391" s="32"/>
      <c r="E391" s="33"/>
      <c r="F391" s="32"/>
      <c r="G391" s="34"/>
      <c r="H391" s="34"/>
      <c r="I391" s="32"/>
      <c r="J391" s="32"/>
      <c r="K391" s="32"/>
      <c r="L391" s="31"/>
      <c r="O391" s="2">
        <f>IF(tabSuivi[[#This Row],[N°Facture]]="",0,COUNTBLANK(tabSuivi[[#This Row],[Chantier]:[Donneur ]]))</f>
        <v>0</v>
      </c>
      <c r="X391" t="str">
        <f>IF(tabSuivi[[#This Row],[N°Facture]]="","",1)</f>
        <v/>
      </c>
      <c r="Y391" t="str">
        <f>IF(tabSuivi[[#This Row],[Payé]]="","",1)</f>
        <v/>
      </c>
      <c r="Z391" t="str">
        <f>IF(Y391="","",tabSuivi[[#This Row],[Montant HT]])</f>
        <v/>
      </c>
    </row>
    <row r="392" spans="3:26" x14ac:dyDescent="0.25">
      <c r="C392" s="31" t="str">
        <f>IF(tabSuivi[[#This Row],[Chantier]]="","",(C391+1))</f>
        <v/>
      </c>
      <c r="D392" s="32"/>
      <c r="E392" s="33"/>
      <c r="F392" s="32"/>
      <c r="G392" s="34"/>
      <c r="H392" s="34"/>
      <c r="I392" s="32"/>
      <c r="J392" s="32"/>
      <c r="K392" s="32"/>
      <c r="L392" s="31"/>
      <c r="O392" s="2">
        <f>IF(tabSuivi[[#This Row],[N°Facture]]="",0,COUNTBLANK(tabSuivi[[#This Row],[Chantier]:[Donneur ]]))</f>
        <v>0</v>
      </c>
      <c r="X392" t="str">
        <f>IF(tabSuivi[[#This Row],[N°Facture]]="","",1)</f>
        <v/>
      </c>
      <c r="Y392" t="str">
        <f>IF(tabSuivi[[#This Row],[Payé]]="","",1)</f>
        <v/>
      </c>
      <c r="Z392" t="str">
        <f>IF(Y392="","",tabSuivi[[#This Row],[Montant HT]])</f>
        <v/>
      </c>
    </row>
    <row r="393" spans="3:26" x14ac:dyDescent="0.25">
      <c r="C393" s="31" t="str">
        <f>IF(tabSuivi[[#This Row],[Chantier]]="","",(C392+1))</f>
        <v/>
      </c>
      <c r="D393" s="32"/>
      <c r="E393" s="33"/>
      <c r="F393" s="32"/>
      <c r="G393" s="34"/>
      <c r="H393" s="34"/>
      <c r="I393" s="32"/>
      <c r="J393" s="32"/>
      <c r="K393" s="32"/>
      <c r="L393" s="31"/>
      <c r="O393" s="2">
        <f>IF(tabSuivi[[#This Row],[N°Facture]]="",0,COUNTBLANK(tabSuivi[[#This Row],[Chantier]:[Donneur ]]))</f>
        <v>0</v>
      </c>
      <c r="X393" t="str">
        <f>IF(tabSuivi[[#This Row],[N°Facture]]="","",1)</f>
        <v/>
      </c>
      <c r="Y393" t="str">
        <f>IF(tabSuivi[[#This Row],[Payé]]="","",1)</f>
        <v/>
      </c>
      <c r="Z393" t="str">
        <f>IF(Y393="","",tabSuivi[[#This Row],[Montant HT]])</f>
        <v/>
      </c>
    </row>
    <row r="394" spans="3:26" x14ac:dyDescent="0.25">
      <c r="C394" s="31" t="str">
        <f>IF(tabSuivi[[#This Row],[Chantier]]="","",(C393+1))</f>
        <v/>
      </c>
      <c r="D394" s="32"/>
      <c r="E394" s="33"/>
      <c r="F394" s="32"/>
      <c r="G394" s="34"/>
      <c r="H394" s="34"/>
      <c r="I394" s="32"/>
      <c r="J394" s="32"/>
      <c r="K394" s="32"/>
      <c r="L394" s="31"/>
      <c r="O394" s="2">
        <f>IF(tabSuivi[[#This Row],[N°Facture]]="",0,COUNTBLANK(tabSuivi[[#This Row],[Chantier]:[Donneur ]]))</f>
        <v>0</v>
      </c>
      <c r="X394" t="str">
        <f>IF(tabSuivi[[#This Row],[N°Facture]]="","",1)</f>
        <v/>
      </c>
      <c r="Y394" t="str">
        <f>IF(tabSuivi[[#This Row],[Payé]]="","",1)</f>
        <v/>
      </c>
      <c r="Z394" t="str">
        <f>IF(Y394="","",tabSuivi[[#This Row],[Montant HT]])</f>
        <v/>
      </c>
    </row>
    <row r="395" spans="3:26" x14ac:dyDescent="0.25">
      <c r="C395" s="31" t="str">
        <f>IF(tabSuivi[[#This Row],[Chantier]]="","",(C394+1))</f>
        <v/>
      </c>
      <c r="D395" s="32"/>
      <c r="E395" s="33"/>
      <c r="F395" s="32"/>
      <c r="G395" s="34"/>
      <c r="H395" s="34"/>
      <c r="I395" s="32"/>
      <c r="J395" s="32"/>
      <c r="K395" s="32"/>
      <c r="L395" s="31"/>
      <c r="O395" s="2">
        <f>IF(tabSuivi[[#This Row],[N°Facture]]="",0,COUNTBLANK(tabSuivi[[#This Row],[Chantier]:[Donneur ]]))</f>
        <v>0</v>
      </c>
      <c r="X395" t="str">
        <f>IF(tabSuivi[[#This Row],[N°Facture]]="","",1)</f>
        <v/>
      </c>
      <c r="Y395" t="str">
        <f>IF(tabSuivi[[#This Row],[Payé]]="","",1)</f>
        <v/>
      </c>
      <c r="Z395" t="str">
        <f>IF(Y395="","",tabSuivi[[#This Row],[Montant HT]])</f>
        <v/>
      </c>
    </row>
    <row r="396" spans="3:26" x14ac:dyDescent="0.25">
      <c r="C396" s="31" t="str">
        <f>IF(tabSuivi[[#This Row],[Chantier]]="","",(C395+1))</f>
        <v/>
      </c>
      <c r="D396" s="32"/>
      <c r="E396" s="33"/>
      <c r="F396" s="32"/>
      <c r="G396" s="34"/>
      <c r="H396" s="34"/>
      <c r="I396" s="32"/>
      <c r="J396" s="32"/>
      <c r="K396" s="32"/>
      <c r="L396" s="31"/>
      <c r="O396" s="2">
        <f>IF(tabSuivi[[#This Row],[N°Facture]]="",0,COUNTBLANK(tabSuivi[[#This Row],[Chantier]:[Donneur ]]))</f>
        <v>0</v>
      </c>
      <c r="X396" t="str">
        <f>IF(tabSuivi[[#This Row],[N°Facture]]="","",1)</f>
        <v/>
      </c>
      <c r="Y396" t="str">
        <f>IF(tabSuivi[[#This Row],[Payé]]="","",1)</f>
        <v/>
      </c>
      <c r="Z396" t="str">
        <f>IF(Y396="","",tabSuivi[[#This Row],[Montant HT]])</f>
        <v/>
      </c>
    </row>
    <row r="397" spans="3:26" x14ac:dyDescent="0.25">
      <c r="C397" s="31" t="str">
        <f>IF(tabSuivi[[#This Row],[Chantier]]="","",(C396+1))</f>
        <v/>
      </c>
      <c r="D397" s="32"/>
      <c r="E397" s="33"/>
      <c r="F397" s="32"/>
      <c r="G397" s="34"/>
      <c r="H397" s="34"/>
      <c r="I397" s="32"/>
      <c r="J397" s="32"/>
      <c r="K397" s="32"/>
      <c r="L397" s="31"/>
      <c r="O397" s="2">
        <f>IF(tabSuivi[[#This Row],[N°Facture]]="",0,COUNTBLANK(tabSuivi[[#This Row],[Chantier]:[Donneur ]]))</f>
        <v>0</v>
      </c>
      <c r="X397" t="str">
        <f>IF(tabSuivi[[#This Row],[N°Facture]]="","",1)</f>
        <v/>
      </c>
      <c r="Y397" t="str">
        <f>IF(tabSuivi[[#This Row],[Payé]]="","",1)</f>
        <v/>
      </c>
      <c r="Z397" t="str">
        <f>IF(Y397="","",tabSuivi[[#This Row],[Montant HT]])</f>
        <v/>
      </c>
    </row>
    <row r="398" spans="3:26" x14ac:dyDescent="0.25">
      <c r="C398" s="31" t="str">
        <f>IF(tabSuivi[[#This Row],[Chantier]]="","",(C397+1))</f>
        <v/>
      </c>
      <c r="D398" s="32"/>
      <c r="E398" s="33"/>
      <c r="F398" s="32"/>
      <c r="G398" s="34"/>
      <c r="H398" s="34"/>
      <c r="I398" s="32"/>
      <c r="J398" s="32"/>
      <c r="K398" s="32"/>
      <c r="L398" s="31"/>
      <c r="O398" s="2">
        <f>IF(tabSuivi[[#This Row],[N°Facture]]="",0,COUNTBLANK(tabSuivi[[#This Row],[Chantier]:[Donneur ]]))</f>
        <v>0</v>
      </c>
      <c r="X398" t="str">
        <f>IF(tabSuivi[[#This Row],[N°Facture]]="","",1)</f>
        <v/>
      </c>
      <c r="Y398" t="str">
        <f>IF(tabSuivi[[#This Row],[Payé]]="","",1)</f>
        <v/>
      </c>
      <c r="Z398" t="str">
        <f>IF(Y398="","",tabSuivi[[#This Row],[Montant HT]])</f>
        <v/>
      </c>
    </row>
    <row r="399" spans="3:26" x14ac:dyDescent="0.25">
      <c r="C399" s="31" t="str">
        <f>IF(tabSuivi[[#This Row],[Chantier]]="","",(C398+1))</f>
        <v/>
      </c>
      <c r="D399" s="32"/>
      <c r="E399" s="33"/>
      <c r="F399" s="32"/>
      <c r="G399" s="34"/>
      <c r="H399" s="34"/>
      <c r="I399" s="32"/>
      <c r="J399" s="32"/>
      <c r="K399" s="32"/>
      <c r="L399" s="31"/>
      <c r="O399" s="2">
        <f>IF(tabSuivi[[#This Row],[N°Facture]]="",0,COUNTBLANK(tabSuivi[[#This Row],[Chantier]:[Donneur ]]))</f>
        <v>0</v>
      </c>
      <c r="X399" t="str">
        <f>IF(tabSuivi[[#This Row],[N°Facture]]="","",1)</f>
        <v/>
      </c>
      <c r="Y399" t="str">
        <f>IF(tabSuivi[[#This Row],[Payé]]="","",1)</f>
        <v/>
      </c>
      <c r="Z399" t="str">
        <f>IF(Y399="","",tabSuivi[[#This Row],[Montant HT]])</f>
        <v/>
      </c>
    </row>
    <row r="400" spans="3:26" x14ac:dyDescent="0.25">
      <c r="C400" s="31" t="str">
        <f>IF(tabSuivi[[#This Row],[Chantier]]="","",(C399+1))</f>
        <v/>
      </c>
      <c r="D400" s="32"/>
      <c r="E400" s="33"/>
      <c r="F400" s="32"/>
      <c r="G400" s="34"/>
      <c r="H400" s="34"/>
      <c r="I400" s="32"/>
      <c r="J400" s="32"/>
      <c r="K400" s="32"/>
      <c r="L400" s="31"/>
      <c r="O400" s="2">
        <f>IF(tabSuivi[[#This Row],[N°Facture]]="",0,COUNTBLANK(tabSuivi[[#This Row],[Chantier]:[Donneur ]]))</f>
        <v>0</v>
      </c>
      <c r="X400" t="str">
        <f>IF(tabSuivi[[#This Row],[N°Facture]]="","",1)</f>
        <v/>
      </c>
      <c r="Y400" t="str">
        <f>IF(tabSuivi[[#This Row],[Payé]]="","",1)</f>
        <v/>
      </c>
      <c r="Z400" t="str">
        <f>IF(Y400="","",tabSuivi[[#This Row],[Montant HT]])</f>
        <v/>
      </c>
    </row>
  </sheetData>
  <sheetProtection selectLockedCells="1"/>
  <conditionalFormatting sqref="E6:I6">
    <cfRule type="expression" dxfId="21" priority="24">
      <formula>$F$6&gt;0</formula>
    </cfRule>
  </conditionalFormatting>
  <conditionalFormatting sqref="E4:I4">
    <cfRule type="expression" dxfId="20" priority="23">
      <formula>$F$6=0</formula>
    </cfRule>
  </conditionalFormatting>
  <conditionalFormatting sqref="C45 E45:P45 C139:P171 J138:P138 C138 C172:H172 J172:P172 C11:P44 C46:P127 C135:P137 N128:P134 C128:L134 C194:H195 J194:P195 C173:P193 C197:F197 C196:P196 C198:H200 I197:P200 C202:H203 J202:P203 C201:P201 J206:P207 D206:H206 D207:F207 H207 C204:P204 I203:I238 C244:P400 D208:P243 C205:C243">
    <cfRule type="expression" dxfId="19" priority="21">
      <formula>C11=""</formula>
    </cfRule>
  </conditionalFormatting>
  <conditionalFormatting sqref="L7:L8">
    <cfRule type="dataBar" priority="2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{F45251C3-80ED-445A-B77E-390D8489262D}</x14:id>
        </ext>
      </extLst>
    </cfRule>
  </conditionalFormatting>
  <conditionalFormatting sqref="H5">
    <cfRule type="expression" dxfId="18" priority="19">
      <formula>$F$6&gt;0</formula>
    </cfRule>
  </conditionalFormatting>
  <conditionalFormatting sqref="D138:F138">
    <cfRule type="expression" dxfId="17" priority="17">
      <formula>D138=""</formula>
    </cfRule>
  </conditionalFormatting>
  <conditionalFormatting sqref="I172">
    <cfRule type="expression" dxfId="16" priority="16">
      <formula>I172=""</formula>
    </cfRule>
  </conditionalFormatting>
  <conditionalFormatting sqref="I172">
    <cfRule type="duplicateValues" dxfId="15" priority="15"/>
  </conditionalFormatting>
  <conditionalFormatting sqref="D45">
    <cfRule type="expression" dxfId="14" priority="14">
      <formula>D45=""</formula>
    </cfRule>
  </conditionalFormatting>
  <conditionalFormatting sqref="G138:I138">
    <cfRule type="expression" dxfId="13" priority="13">
      <formula>G138=""</formula>
    </cfRule>
  </conditionalFormatting>
  <conditionalFormatting sqref="I138">
    <cfRule type="duplicateValues" dxfId="12" priority="12"/>
  </conditionalFormatting>
  <conditionalFormatting sqref="I195">
    <cfRule type="expression" dxfId="11" priority="11">
      <formula>I195=""</formula>
    </cfRule>
  </conditionalFormatting>
  <conditionalFormatting sqref="I195">
    <cfRule type="duplicateValues" dxfId="10" priority="10"/>
  </conditionalFormatting>
  <conditionalFormatting sqref="I202">
    <cfRule type="expression" dxfId="9" priority="8">
      <formula>I202=""</formula>
    </cfRule>
  </conditionalFormatting>
  <conditionalFormatting sqref="I202">
    <cfRule type="duplicateValues" dxfId="8" priority="9"/>
  </conditionalFormatting>
  <conditionalFormatting sqref="I139:I171 I1:I137 I173:I193 I196:I201 I203:I1048576">
    <cfRule type="duplicateValues" dxfId="7" priority="45"/>
  </conditionalFormatting>
  <conditionalFormatting sqref="D205:P205">
    <cfRule type="expression" dxfId="6" priority="6">
      <formula>D205=""</formula>
    </cfRule>
  </conditionalFormatting>
  <conditionalFormatting sqref="I205">
    <cfRule type="duplicateValues" dxfId="5" priority="7"/>
  </conditionalFormatting>
  <conditionalFormatting sqref="I366">
    <cfRule type="expression" dxfId="4" priority="5">
      <formula>I366=""</formula>
    </cfRule>
  </conditionalFormatting>
  <conditionalFormatting sqref="I366">
    <cfRule type="duplicateValues" dxfId="3" priority="4"/>
  </conditionalFormatting>
  <conditionalFormatting sqref="I332">
    <cfRule type="expression" dxfId="2" priority="3">
      <formula>I332=""</formula>
    </cfRule>
  </conditionalFormatting>
  <conditionalFormatting sqref="I332">
    <cfRule type="duplicateValues" dxfId="1" priority="2"/>
  </conditionalFormatting>
  <conditionalFormatting sqref="AM310:AM316">
    <cfRule type="expression" dxfId="0" priority="1">
      <formula>AM310=""</formula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45251C3-80ED-445A-B77E-390D8489262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L7:L8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AAA683-BA75-40B2-87CA-8B490A9A5D85}">
  <sheetPr codeName="Feuil3"/>
  <dimension ref="B3:H25"/>
  <sheetViews>
    <sheetView workbookViewId="0">
      <selection activeCell="F14" sqref="F14"/>
    </sheetView>
  </sheetViews>
  <sheetFormatPr baseColWidth="10" defaultRowHeight="15" x14ac:dyDescent="0.25"/>
  <cols>
    <col min="2" max="2" width="11.5703125" style="24" bestFit="1" customWidth="1"/>
    <col min="3" max="3" width="29.42578125" style="24" customWidth="1"/>
    <col min="4" max="4" width="11.5703125" style="24" bestFit="1" customWidth="1"/>
    <col min="5" max="5" width="32.7109375" style="24" bestFit="1" customWidth="1"/>
    <col min="6" max="6" width="11.5703125" style="24" bestFit="1" customWidth="1"/>
    <col min="7" max="7" width="14" style="37" bestFit="1" customWidth="1"/>
    <col min="8" max="8" width="14.28515625" style="24" bestFit="1" customWidth="1"/>
  </cols>
  <sheetData>
    <row r="3" spans="2:8" ht="15.75" thickBot="1" x14ac:dyDescent="0.3"/>
    <row r="4" spans="2:8" ht="18" x14ac:dyDescent="0.25">
      <c r="B4" s="38" t="s">
        <v>81</v>
      </c>
      <c r="C4" s="39" t="s">
        <v>82</v>
      </c>
      <c r="D4" s="39" t="s">
        <v>83</v>
      </c>
      <c r="E4" s="39" t="s">
        <v>3</v>
      </c>
      <c r="F4" s="39" t="s">
        <v>84</v>
      </c>
      <c r="G4" s="40" t="s">
        <v>92</v>
      </c>
      <c r="H4" s="41" t="s">
        <v>8</v>
      </c>
    </row>
    <row r="5" spans="2:8" x14ac:dyDescent="0.25">
      <c r="B5" s="42"/>
      <c r="C5" s="43"/>
      <c r="D5" s="43"/>
      <c r="E5" s="43"/>
      <c r="F5" s="43"/>
      <c r="G5" s="44"/>
      <c r="H5" s="45"/>
    </row>
    <row r="6" spans="2:8" ht="18" x14ac:dyDescent="0.25">
      <c r="B6" s="46">
        <v>125</v>
      </c>
      <c r="C6" s="47" t="s">
        <v>85</v>
      </c>
      <c r="D6" s="47">
        <v>95</v>
      </c>
      <c r="E6" s="47" t="s">
        <v>86</v>
      </c>
      <c r="F6" s="47">
        <v>750</v>
      </c>
      <c r="G6" s="48">
        <v>43277</v>
      </c>
      <c r="H6" s="49" t="s">
        <v>77</v>
      </c>
    </row>
    <row r="7" spans="2:8" ht="18" x14ac:dyDescent="0.25">
      <c r="B7" s="46">
        <v>126</v>
      </c>
      <c r="C7" s="47" t="s">
        <v>87</v>
      </c>
      <c r="D7" s="47">
        <v>95</v>
      </c>
      <c r="E7" s="47" t="s">
        <v>78</v>
      </c>
      <c r="F7" s="47">
        <v>2375</v>
      </c>
      <c r="G7" s="48">
        <v>43216</v>
      </c>
      <c r="H7" s="49"/>
    </row>
    <row r="8" spans="2:8" ht="18" x14ac:dyDescent="0.25">
      <c r="B8" s="46">
        <v>127</v>
      </c>
      <c r="C8" s="47" t="s">
        <v>88</v>
      </c>
      <c r="D8" s="47">
        <v>77220</v>
      </c>
      <c r="E8" s="47" t="s">
        <v>89</v>
      </c>
      <c r="F8" s="47">
        <v>650</v>
      </c>
      <c r="G8" s="48">
        <v>43216</v>
      </c>
      <c r="H8" s="49"/>
    </row>
    <row r="9" spans="2:8" ht="18" x14ac:dyDescent="0.25">
      <c r="B9" s="46">
        <v>128</v>
      </c>
      <c r="C9" s="47" t="s">
        <v>90</v>
      </c>
      <c r="D9" s="47">
        <v>95</v>
      </c>
      <c r="E9" s="47" t="s">
        <v>91</v>
      </c>
      <c r="F9" s="47">
        <v>400</v>
      </c>
      <c r="G9" s="48">
        <v>43217</v>
      </c>
      <c r="H9" s="49"/>
    </row>
    <row r="10" spans="2:8" ht="18" x14ac:dyDescent="0.25">
      <c r="B10" s="46">
        <v>130</v>
      </c>
      <c r="C10" s="47" t="s">
        <v>93</v>
      </c>
      <c r="D10" s="47">
        <v>93</v>
      </c>
      <c r="E10" s="47" t="s">
        <v>94</v>
      </c>
      <c r="F10" s="47">
        <v>1150</v>
      </c>
      <c r="G10" s="48">
        <v>43222</v>
      </c>
      <c r="H10" s="49"/>
    </row>
    <row r="11" spans="2:8" ht="18" x14ac:dyDescent="0.25">
      <c r="B11" s="46">
        <v>160</v>
      </c>
      <c r="C11" s="47" t="s">
        <v>99</v>
      </c>
      <c r="D11" s="47">
        <v>91</v>
      </c>
      <c r="E11" s="47" t="s">
        <v>79</v>
      </c>
      <c r="F11" s="47">
        <v>350</v>
      </c>
      <c r="G11" s="48">
        <v>43271</v>
      </c>
      <c r="H11" s="49"/>
    </row>
    <row r="12" spans="2:8" ht="18" x14ac:dyDescent="0.25">
      <c r="B12" s="46">
        <v>172</v>
      </c>
      <c r="C12" s="47" t="s">
        <v>97</v>
      </c>
      <c r="D12" s="47">
        <v>78</v>
      </c>
      <c r="E12" s="47" t="s">
        <v>98</v>
      </c>
      <c r="F12" s="47">
        <v>1250</v>
      </c>
      <c r="G12" s="48">
        <v>43380</v>
      </c>
      <c r="H12" s="49"/>
    </row>
    <row r="13" spans="2:8" ht="18" x14ac:dyDescent="0.25">
      <c r="B13" s="46">
        <v>173</v>
      </c>
      <c r="C13" s="47" t="s">
        <v>95</v>
      </c>
      <c r="D13" s="47">
        <v>93160</v>
      </c>
      <c r="E13" s="47" t="s">
        <v>96</v>
      </c>
      <c r="F13" s="47">
        <v>1100</v>
      </c>
      <c r="G13" s="48">
        <v>43381</v>
      </c>
      <c r="H13" s="49"/>
    </row>
    <row r="14" spans="2:8" ht="18" x14ac:dyDescent="0.25">
      <c r="B14" s="50">
        <v>174</v>
      </c>
      <c r="C14" s="51" t="s">
        <v>80</v>
      </c>
      <c r="D14" s="51">
        <v>92</v>
      </c>
      <c r="E14" s="51" t="s">
        <v>100</v>
      </c>
      <c r="F14" s="51">
        <v>1000</v>
      </c>
      <c r="G14" s="52">
        <v>43383</v>
      </c>
      <c r="H14" s="53"/>
    </row>
    <row r="15" spans="2:8" ht="18" x14ac:dyDescent="0.25">
      <c r="B15" s="50">
        <v>175</v>
      </c>
      <c r="C15" s="51" t="s">
        <v>101</v>
      </c>
      <c r="D15" s="51">
        <v>77</v>
      </c>
      <c r="E15" s="51" t="s">
        <v>102</v>
      </c>
      <c r="F15" s="51">
        <v>750</v>
      </c>
      <c r="G15" s="52">
        <v>43383</v>
      </c>
      <c r="H15" s="53"/>
    </row>
    <row r="16" spans="2:8" ht="18" x14ac:dyDescent="0.25">
      <c r="B16" s="50"/>
      <c r="C16" s="51"/>
      <c r="D16" s="51"/>
      <c r="E16" s="51"/>
      <c r="F16" s="51"/>
      <c r="G16" s="52"/>
      <c r="H16" s="53"/>
    </row>
    <row r="17" spans="2:8" ht="18" x14ac:dyDescent="0.25">
      <c r="B17" s="50"/>
      <c r="C17" s="51"/>
      <c r="D17" s="51"/>
      <c r="E17" s="51"/>
      <c r="F17" s="51"/>
      <c r="G17" s="52"/>
      <c r="H17" s="53"/>
    </row>
    <row r="18" spans="2:8" ht="18" x14ac:dyDescent="0.25">
      <c r="B18" s="50"/>
      <c r="C18" s="51"/>
      <c r="D18" s="51"/>
      <c r="E18" s="51"/>
      <c r="F18" s="51"/>
      <c r="G18" s="52"/>
      <c r="H18" s="53"/>
    </row>
    <row r="19" spans="2:8" ht="18" x14ac:dyDescent="0.25">
      <c r="B19" s="50"/>
      <c r="C19" s="51"/>
      <c r="D19" s="51"/>
      <c r="E19" s="51"/>
      <c r="F19" s="51"/>
      <c r="G19" s="52"/>
      <c r="H19" s="53"/>
    </row>
    <row r="20" spans="2:8" ht="18" x14ac:dyDescent="0.25">
      <c r="B20" s="50"/>
      <c r="C20" s="51"/>
      <c r="D20" s="51"/>
      <c r="E20" s="51"/>
      <c r="F20" s="51"/>
      <c r="G20" s="52"/>
      <c r="H20" s="53"/>
    </row>
    <row r="21" spans="2:8" ht="18" x14ac:dyDescent="0.25">
      <c r="B21" s="50"/>
      <c r="C21" s="51"/>
      <c r="D21" s="51"/>
      <c r="E21" s="51"/>
      <c r="F21" s="51"/>
      <c r="G21" s="52"/>
      <c r="H21" s="53"/>
    </row>
    <row r="22" spans="2:8" ht="18" x14ac:dyDescent="0.25">
      <c r="B22" s="50"/>
      <c r="C22" s="51"/>
      <c r="D22" s="51"/>
      <c r="E22" s="51"/>
      <c r="F22" s="51"/>
      <c r="G22" s="52"/>
      <c r="H22" s="53"/>
    </row>
    <row r="23" spans="2:8" ht="18" x14ac:dyDescent="0.25">
      <c r="B23" s="50"/>
      <c r="C23" s="51"/>
      <c r="D23" s="51"/>
      <c r="E23" s="51"/>
      <c r="F23" s="51"/>
      <c r="G23" s="52"/>
      <c r="H23" s="53"/>
    </row>
    <row r="24" spans="2:8" ht="18" x14ac:dyDescent="0.25">
      <c r="B24" s="50"/>
      <c r="C24" s="51"/>
      <c r="D24" s="51"/>
      <c r="E24" s="51"/>
      <c r="F24" s="51"/>
      <c r="G24" s="52"/>
      <c r="H24" s="53"/>
    </row>
    <row r="25" spans="2:8" ht="18" x14ac:dyDescent="0.25">
      <c r="B25" s="50"/>
      <c r="C25" s="51"/>
      <c r="D25" s="51"/>
      <c r="E25" s="51"/>
      <c r="F25" s="51"/>
      <c r="G25" s="52"/>
      <c r="H25" s="5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87"/>
  <sheetViews>
    <sheetView zoomScaleNormal="100" workbookViewId="0">
      <pane ySplit="10" topLeftCell="A133" activePane="bottomLeft" state="frozen"/>
      <selection pane="bottomLeft" sqref="A1:P10"/>
    </sheetView>
  </sheetViews>
  <sheetFormatPr baseColWidth="10" defaultRowHeight="15" x14ac:dyDescent="0.25"/>
  <cols>
    <col min="1" max="1" width="5.7109375" customWidth="1"/>
  </cols>
  <sheetData>
    <row r="1" spans="1:16" ht="15" customHeight="1" x14ac:dyDescent="0.25">
      <c r="A1" s="57" t="s">
        <v>29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</row>
    <row r="2" spans="1:16" ht="15" customHeight="1" x14ac:dyDescent="0.25">
      <c r="A2" s="57"/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</row>
    <row r="3" spans="1:16" ht="15" customHeight="1" x14ac:dyDescent="0.25">
      <c r="A3" s="57"/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</row>
    <row r="4" spans="1:16" ht="15" customHeight="1" x14ac:dyDescent="0.25">
      <c r="A4" s="57"/>
      <c r="B4" s="57"/>
      <c r="C4" s="57"/>
      <c r="D4" s="57"/>
      <c r="E4" s="57"/>
      <c r="F4" s="57"/>
      <c r="G4" s="57"/>
      <c r="H4" s="57"/>
      <c r="I4" s="57"/>
      <c r="J4" s="57"/>
      <c r="K4" s="57"/>
      <c r="L4" s="57"/>
      <c r="M4" s="57"/>
      <c r="N4" s="57"/>
      <c r="O4" s="57"/>
      <c r="P4" s="57"/>
    </row>
    <row r="5" spans="1:16" ht="15" customHeight="1" x14ac:dyDescent="0.25">
      <c r="A5" s="57"/>
      <c r="B5" s="57"/>
      <c r="C5" s="57"/>
      <c r="D5" s="57"/>
      <c r="E5" s="57"/>
      <c r="F5" s="57"/>
      <c r="G5" s="57"/>
      <c r="H5" s="57"/>
      <c r="I5" s="57"/>
      <c r="J5" s="57"/>
      <c r="K5" s="57"/>
      <c r="L5" s="57"/>
      <c r="M5" s="57"/>
      <c r="N5" s="57"/>
      <c r="O5" s="57"/>
      <c r="P5" s="57"/>
    </row>
    <row r="6" spans="1:16" ht="15" customHeight="1" x14ac:dyDescent="0.25">
      <c r="A6" s="57"/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</row>
    <row r="7" spans="1:16" ht="15" customHeight="1" x14ac:dyDescent="0.25">
      <c r="A7" s="57"/>
      <c r="B7" s="57"/>
      <c r="C7" s="57"/>
      <c r="D7" s="57"/>
      <c r="E7" s="57"/>
      <c r="F7" s="57"/>
      <c r="G7" s="57"/>
      <c r="H7" s="57"/>
      <c r="I7" s="57"/>
      <c r="J7" s="57"/>
      <c r="K7" s="57"/>
      <c r="L7" s="57"/>
      <c r="M7" s="57"/>
      <c r="N7" s="57"/>
      <c r="O7" s="57"/>
      <c r="P7" s="57"/>
    </row>
    <row r="8" spans="1:16" ht="15" customHeight="1" x14ac:dyDescent="0.25">
      <c r="A8" s="57"/>
      <c r="B8" s="57"/>
      <c r="C8" s="57"/>
      <c r="D8" s="57"/>
      <c r="E8" s="57"/>
      <c r="F8" s="57"/>
      <c r="G8" s="57"/>
      <c r="H8" s="57"/>
      <c r="I8" s="57"/>
      <c r="J8" s="57"/>
      <c r="K8" s="57"/>
      <c r="L8" s="57"/>
      <c r="M8" s="57"/>
      <c r="N8" s="57"/>
      <c r="O8" s="57"/>
      <c r="P8" s="57"/>
    </row>
    <row r="9" spans="1:16" x14ac:dyDescent="0.25">
      <c r="A9" s="57"/>
      <c r="B9" s="57"/>
      <c r="C9" s="57"/>
      <c r="D9" s="57"/>
      <c r="E9" s="57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</row>
    <row r="10" spans="1:16" x14ac:dyDescent="0.25">
      <c r="A10" s="57"/>
      <c r="B10" s="57"/>
      <c r="C10" s="57"/>
      <c r="D10" s="57"/>
      <c r="E10" s="57"/>
      <c r="F10" s="57"/>
      <c r="G10" s="57"/>
      <c r="H10" s="57"/>
      <c r="I10" s="57"/>
      <c r="J10" s="57"/>
      <c r="K10" s="57"/>
      <c r="L10" s="57"/>
      <c r="M10" s="57"/>
      <c r="N10" s="57"/>
      <c r="O10" s="57"/>
      <c r="P10" s="57"/>
    </row>
    <row r="12" spans="1:16" x14ac:dyDescent="0.25">
      <c r="B12" t="s">
        <v>46</v>
      </c>
    </row>
    <row r="13" spans="1:16" x14ac:dyDescent="0.25">
      <c r="B13" t="s">
        <v>30</v>
      </c>
    </row>
    <row r="15" spans="1:16" x14ac:dyDescent="0.25">
      <c r="A15" t="s">
        <v>31</v>
      </c>
      <c r="B15" t="s">
        <v>34</v>
      </c>
    </row>
    <row r="17" spans="1:2" x14ac:dyDescent="0.25">
      <c r="A17" t="s">
        <v>32</v>
      </c>
      <c r="B17" t="s">
        <v>35</v>
      </c>
    </row>
    <row r="19" spans="1:2" x14ac:dyDescent="0.25">
      <c r="A19" t="s">
        <v>33</v>
      </c>
      <c r="B19" t="s">
        <v>36</v>
      </c>
    </row>
    <row r="20" spans="1:2" x14ac:dyDescent="0.25">
      <c r="B20" t="s">
        <v>37</v>
      </c>
    </row>
    <row r="21" spans="1:2" x14ac:dyDescent="0.25">
      <c r="B21" t="s">
        <v>38</v>
      </c>
    </row>
    <row r="23" spans="1:2" x14ac:dyDescent="0.25">
      <c r="B23" t="s">
        <v>39</v>
      </c>
    </row>
    <row r="24" spans="1:2" x14ac:dyDescent="0.25">
      <c r="B24" t="s">
        <v>40</v>
      </c>
    </row>
    <row r="25" spans="1:2" x14ac:dyDescent="0.25">
      <c r="B25" t="s">
        <v>41</v>
      </c>
    </row>
    <row r="27" spans="1:2" x14ac:dyDescent="0.25">
      <c r="A27" t="s">
        <v>42</v>
      </c>
      <c r="B27" t="s">
        <v>43</v>
      </c>
    </row>
    <row r="28" spans="1:2" x14ac:dyDescent="0.25">
      <c r="B28" t="s">
        <v>44</v>
      </c>
    </row>
    <row r="29" spans="1:2" x14ac:dyDescent="0.25">
      <c r="B29" t="s">
        <v>45</v>
      </c>
    </row>
    <row r="35" spans="1:2" x14ac:dyDescent="0.25">
      <c r="B35" s="21" t="s">
        <v>47</v>
      </c>
    </row>
    <row r="37" spans="1:2" x14ac:dyDescent="0.25">
      <c r="A37" t="s">
        <v>31</v>
      </c>
      <c r="B37" t="s">
        <v>53</v>
      </c>
    </row>
    <row r="41" spans="1:2" x14ac:dyDescent="0.25">
      <c r="B41" t="s">
        <v>56</v>
      </c>
    </row>
    <row r="42" spans="1:2" x14ac:dyDescent="0.25">
      <c r="B42" t="s">
        <v>48</v>
      </c>
    </row>
    <row r="43" spans="1:2" x14ac:dyDescent="0.25">
      <c r="A43" t="s">
        <v>49</v>
      </c>
      <c r="B43" t="s">
        <v>50</v>
      </c>
    </row>
    <row r="44" spans="1:2" x14ac:dyDescent="0.25">
      <c r="A44" t="s">
        <v>51</v>
      </c>
      <c r="B44" t="s">
        <v>52</v>
      </c>
    </row>
    <row r="45" spans="1:2" x14ac:dyDescent="0.25">
      <c r="B45" t="s">
        <v>58</v>
      </c>
    </row>
    <row r="46" spans="1:2" x14ac:dyDescent="0.25">
      <c r="B46" t="s">
        <v>59</v>
      </c>
    </row>
    <row r="58" spans="1:2" x14ac:dyDescent="0.25">
      <c r="A58" t="s">
        <v>32</v>
      </c>
      <c r="B58" t="s">
        <v>62</v>
      </c>
    </row>
    <row r="59" spans="1:2" x14ac:dyDescent="0.25">
      <c r="B59" t="s">
        <v>54</v>
      </c>
    </row>
    <row r="60" spans="1:2" x14ac:dyDescent="0.25">
      <c r="B60" t="s">
        <v>55</v>
      </c>
    </row>
    <row r="62" spans="1:2" x14ac:dyDescent="0.25">
      <c r="A62" t="s">
        <v>42</v>
      </c>
      <c r="B62" t="s">
        <v>67</v>
      </c>
    </row>
    <row r="63" spans="1:2" x14ac:dyDescent="0.25">
      <c r="B63" t="s">
        <v>57</v>
      </c>
    </row>
    <row r="66" spans="1:2" x14ac:dyDescent="0.25">
      <c r="A66" t="s">
        <v>60</v>
      </c>
      <c r="B66" t="s">
        <v>61</v>
      </c>
    </row>
    <row r="71" spans="1:2" x14ac:dyDescent="0.25">
      <c r="A71" t="s">
        <v>63</v>
      </c>
      <c r="B71" t="s">
        <v>64</v>
      </c>
    </row>
    <row r="72" spans="1:2" x14ac:dyDescent="0.25">
      <c r="B72" t="s">
        <v>65</v>
      </c>
    </row>
    <row r="73" spans="1:2" x14ac:dyDescent="0.25">
      <c r="B73" t="s">
        <v>66</v>
      </c>
    </row>
    <row r="77" spans="1:2" x14ac:dyDescent="0.25">
      <c r="A77" t="s">
        <v>69</v>
      </c>
      <c r="B77" t="s">
        <v>70</v>
      </c>
    </row>
    <row r="80" spans="1:2" x14ac:dyDescent="0.25">
      <c r="B80" t="s">
        <v>73</v>
      </c>
    </row>
    <row r="81" spans="2:2" x14ac:dyDescent="0.25">
      <c r="B81" t="s">
        <v>71</v>
      </c>
    </row>
    <row r="85" spans="2:2" x14ac:dyDescent="0.25">
      <c r="B85" t="s">
        <v>74</v>
      </c>
    </row>
    <row r="86" spans="2:2" x14ac:dyDescent="0.25">
      <c r="B86" t="s">
        <v>72</v>
      </c>
    </row>
    <row r="87" spans="2:2" x14ac:dyDescent="0.25">
      <c r="B87" t="s">
        <v>75</v>
      </c>
    </row>
  </sheetData>
  <mergeCells count="1">
    <mergeCell ref="A1:P1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devis</vt:lpstr>
      <vt:lpstr>AIDE</vt:lpstr>
      <vt:lpstr>empFactur</vt:lpstr>
      <vt:lpstr>empModele</vt:lpstr>
      <vt:lpstr>factEdit</vt:lpstr>
      <vt:lpstr>factPrint</vt:lpstr>
      <vt:lpstr>nomFactur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richard vismara</cp:lastModifiedBy>
  <cp:lastPrinted>2016-03-21T21:14:13Z</cp:lastPrinted>
  <dcterms:created xsi:type="dcterms:W3CDTF">2015-12-07T02:38:19Z</dcterms:created>
  <dcterms:modified xsi:type="dcterms:W3CDTF">2020-07-02T10:16:33Z</dcterms:modified>
</cp:coreProperties>
</file>