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odeName="ThisWorkbook"/>
  <bookViews>
    <workbookView xWindow="-2160" yWindow="-105" windowWidth="24240" windowHeight="13740"/>
  </bookViews>
  <sheets>
    <sheet name="Facture" sheetId="1" r:id="rId1"/>
    <sheet name="Configuration de la société" sheetId="2" r:id="rId2"/>
    <sheet name="DB" sheetId="3" r:id="rId3"/>
  </sheets>
  <definedNames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Numérodefacture">Facture!$C$2</definedName>
    <definedName name="Totalfacture">Facture!$E$31</definedName>
  </definedNames>
  <calcPr calcId="125725"/>
</workbook>
</file>

<file path=xl/calcChain.xml><?xml version="1.0" encoding="utf-8"?>
<calcChain xmlns="http://schemas.openxmlformats.org/spreadsheetml/2006/main">
  <c r="B3" i="1"/>
  <c r="E37" l="1"/>
  <c r="E36" l="1"/>
  <c r="B40"/>
  <c r="B39"/>
  <c r="B38"/>
  <c r="B37"/>
  <c r="B36"/>
  <c r="B35"/>
  <c r="E15" l="1"/>
  <c r="E16"/>
  <c r="E17"/>
  <c r="E18"/>
  <c r="E19"/>
  <c r="E20"/>
  <c r="E21"/>
  <c r="E22"/>
  <c r="E23"/>
  <c r="E24"/>
  <c r="E25"/>
  <c r="E26"/>
  <c r="E27"/>
  <c r="E40" l="1"/>
  <c r="E39"/>
  <c r="E38"/>
  <c r="E35"/>
  <c r="D31" l="1"/>
  <c r="E10" l="1"/>
  <c r="E29" l="1"/>
  <c r="E31" s="1"/>
  <c r="D3" s="1"/>
</calcChain>
</file>

<file path=xl/sharedStrings.xml><?xml version="1.0" encoding="utf-8"?>
<sst xmlns="http://schemas.openxmlformats.org/spreadsheetml/2006/main" count="71" uniqueCount="68">
  <si>
    <t>Remise</t>
  </si>
  <si>
    <t>Votre nom</t>
  </si>
  <si>
    <t>Téléphone</t>
  </si>
  <si>
    <t>Site web</t>
  </si>
  <si>
    <t>Télécopie</t>
  </si>
  <si>
    <t>Abréviation de devise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</si>
  <si>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</si>
  <si>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</si>
  <si>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</si>
  <si>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</si>
  <si>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</si>
  <si>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</si>
  <si>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</si>
  <si>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</si>
  <si>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</si>
  <si>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</si>
  <si>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</si>
  <si>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</si>
  <si>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QUANTITÉ</t>
  </si>
  <si>
    <t>DÉTAILS</t>
  </si>
  <si>
    <t>PRIX UNITAIRE</t>
  </si>
  <si>
    <t>INFORMATIONS SUR LE PAIEMENT</t>
  </si>
  <si>
    <t>AUTRES INFORMATIONS</t>
  </si>
  <si>
    <t>VALEUR</t>
  </si>
  <si>
    <t>INFORMATIONS SUR VOTRE SOCIÉTÉ</t>
  </si>
  <si>
    <t>CONFIGURATION DE LA SOCIÉTÉ</t>
  </si>
  <si>
    <t>E-mail</t>
  </si>
  <si>
    <t>FACTURE</t>
  </si>
  <si>
    <t>0005</t>
  </si>
  <si>
    <t xml:space="preserve"> </t>
  </si>
  <si>
    <t xml:space="preserve">Total </t>
  </si>
  <si>
    <t>Livraison</t>
  </si>
  <si>
    <t>Heissler Thierry</t>
  </si>
  <si>
    <t>Pâtisserie</t>
  </si>
  <si>
    <t>À PAYER AVANT LE : 24 décembre 2012</t>
  </si>
  <si>
    <t>Votre Pâtissier vous souhaite de Joyeuses Fêtes de fin de fin d'années.</t>
  </si>
  <si>
    <t>nom</t>
  </si>
  <si>
    <t>DESCRIPTIONS</t>
  </si>
  <si>
    <t>TARIF</t>
  </si>
  <si>
    <t>Buche Alibi</t>
  </si>
  <si>
    <t>Buche Prestige</t>
  </si>
  <si>
    <t>Buche Perigourdine</t>
  </si>
  <si>
    <t>Buche Trois chocolat</t>
  </si>
  <si>
    <t>Buche Royale</t>
  </si>
  <si>
    <t>Buche Festif / Williams</t>
  </si>
  <si>
    <t>Buche Mousse traditionnelles</t>
  </si>
  <si>
    <t>Buche Foret noire</t>
  </si>
  <si>
    <t>Buche Douceur de noel</t>
  </si>
  <si>
    <t>Buche Kyoto</t>
  </si>
  <si>
    <t>Buche Norvegienne</t>
  </si>
  <si>
    <t xml:space="preserve">6 pers Pain surprise noix </t>
  </si>
  <si>
    <t xml:space="preserve">8 pers Pain surprise noix </t>
  </si>
  <si>
    <t xml:space="preserve">12 pers Pain surprise noix </t>
  </si>
  <si>
    <t>Brioche aux Crabes</t>
  </si>
  <si>
    <t>6 pers Pain surprise paysan</t>
  </si>
  <si>
    <t>8 pers Pain surprise paysan</t>
  </si>
  <si>
    <t>12 pers Pain surprise paysan</t>
  </si>
  <si>
    <t>Bredele de noel 1 kg</t>
  </si>
  <si>
    <t>Bredele de noel 500 gr</t>
  </si>
  <si>
    <t>Bredele 250 gr</t>
  </si>
  <si>
    <t xml:space="preserve">TOTAL </t>
  </si>
  <si>
    <t>non valide</t>
  </si>
  <si>
    <t>NON VALIDE</t>
  </si>
  <si>
    <t>STRASBOURG</t>
  </si>
  <si>
    <t>FLEUR</t>
  </si>
  <si>
    <t>PROCHAINEMENT</t>
  </si>
  <si>
    <t>stras</t>
  </si>
  <si>
    <t>rue des fleurs</t>
  </si>
</sst>
</file>

<file path=xl/styles.xml><?xml version="1.0" encoding="utf-8"?>
<styleSheet xmlns="http://schemas.openxmlformats.org/spreadsheetml/2006/main">
  <numFmts count="6">
    <numFmt numFmtId="164" formatCode="&quot;$&quot;#,##0.00"/>
    <numFmt numFmtId="165" formatCode="#,##0.00;;"/>
    <numFmt numFmtId="166" formatCode="General;;"/>
    <numFmt numFmtId="167" formatCode="dd\ mmmm\ yyyy"/>
    <numFmt numFmtId="168" formatCode="#,##0.00\ &quot;€&quot;"/>
    <numFmt numFmtId="169" formatCode="&quot;€&quot;#,##0.00;;\-"/>
  </numFmts>
  <fonts count="19">
    <font>
      <sz val="8"/>
      <color theme="3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11"/>
      <color theme="4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sz val="22"/>
      <color theme="4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sz val="20"/>
      <color theme="4"/>
      <name val="Sylfaen"/>
      <family val="1"/>
      <scheme val="major"/>
    </font>
    <font>
      <u/>
      <sz val="8"/>
      <color theme="10"/>
      <name val="Verdan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</borders>
  <cellStyleXfs count="2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>
      <alignment vertical="center"/>
    </xf>
    <xf numFmtId="0" fontId="1" fillId="0" borderId="0" xfId="0" applyFont="1" applyFill="1">
      <alignment vertical="center"/>
    </xf>
    <xf numFmtId="166" fontId="2" fillId="0" borderId="0" xfId="0" applyNumberFormat="1" applyFont="1" applyFill="1">
      <alignment vertical="center"/>
    </xf>
    <xf numFmtId="0" fontId="1" fillId="0" borderId="0" xfId="0" applyFont="1" applyFill="1" applyAlignment="1">
      <alignment vertical="top"/>
    </xf>
    <xf numFmtId="0" fontId="1" fillId="0" borderId="1" xfId="0" applyFont="1" applyFill="1" applyBorder="1">
      <alignment vertical="center"/>
    </xf>
    <xf numFmtId="166" fontId="4" fillId="0" borderId="0" xfId="0" applyNumberFormat="1" applyFont="1" applyFill="1" applyBorder="1" applyAlignment="1">
      <alignment horizontal="left" vertical="center" indent="1"/>
    </xf>
    <xf numFmtId="165" fontId="4" fillId="0" borderId="0" xfId="0" applyNumberFormat="1" applyFont="1" applyFill="1" applyBorder="1" applyAlignment="1">
      <alignment horizontal="right" vertical="center" inden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6" fillId="0" borderId="0" xfId="0" applyFont="1" applyFill="1" applyAlignment="1">
      <alignment horizontal="right" indent="1"/>
    </xf>
    <xf numFmtId="10" fontId="6" fillId="0" borderId="0" xfId="0" applyNumberFormat="1" applyFont="1" applyFill="1" applyAlignment="1">
      <alignment horizontal="right" indent="1"/>
    </xf>
    <xf numFmtId="0" fontId="6" fillId="0" borderId="0" xfId="0" applyFont="1" applyFill="1">
      <alignment vertical="center"/>
    </xf>
    <xf numFmtId="166" fontId="6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1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right" indent="1"/>
    </xf>
    <xf numFmtId="166" fontId="6" fillId="0" borderId="0" xfId="0" applyNumberFormat="1" applyFont="1" applyFill="1" applyAlignment="1">
      <alignment horizontal="right"/>
    </xf>
    <xf numFmtId="0" fontId="1" fillId="0" borderId="4" xfId="0" applyFont="1" applyFill="1" applyBorder="1">
      <alignment vertical="center"/>
    </xf>
    <xf numFmtId="0" fontId="6" fillId="0" borderId="0" xfId="0" applyFont="1" applyFill="1" applyAlignment="1">
      <alignment horizontal="right"/>
    </xf>
    <xf numFmtId="0" fontId="10" fillId="0" borderId="0" xfId="0" applyFont="1">
      <alignment vertical="center"/>
    </xf>
    <xf numFmtId="9" fontId="6" fillId="0" borderId="2" xfId="0" applyNumberFormat="1" applyFont="1" applyFill="1" applyBorder="1" applyAlignment="1">
      <alignment horizontal="right"/>
    </xf>
    <xf numFmtId="0" fontId="6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left"/>
    </xf>
    <xf numFmtId="164" fontId="13" fillId="0" borderId="3" xfId="0" applyNumberFormat="1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5" fillId="0" borderId="6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7" fillId="0" borderId="0" xfId="0" applyNumberFormat="1" applyFont="1" applyFill="1" applyAlignment="1">
      <alignment vertical="center"/>
    </xf>
    <xf numFmtId="0" fontId="6" fillId="0" borderId="2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8" fontId="6" fillId="0" borderId="0" xfId="0" applyNumberFormat="1" applyFont="1" applyFill="1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169" fontId="6" fillId="0" borderId="2" xfId="0" applyNumberFormat="1" applyFont="1" applyFill="1" applyBorder="1" applyAlignment="1">
      <alignment horizontal="right" vertical="center" indent="1"/>
    </xf>
    <xf numFmtId="169" fontId="6" fillId="0" borderId="0" xfId="0" applyNumberFormat="1" applyFont="1" applyFill="1" applyAlignment="1">
      <alignment horizontal="right" vertical="center" indent="1"/>
    </xf>
    <xf numFmtId="0" fontId="0" fillId="0" borderId="0" xfId="0" applyFill="1" applyBorder="1" applyAlignment="1" applyProtection="1">
      <alignment horizontal="left" vertical="center"/>
      <protection locked="0"/>
    </xf>
    <xf numFmtId="0" fontId="18" fillId="0" borderId="0" xfId="1" applyFill="1" applyBorder="1" applyAlignment="1" applyProtection="1">
      <alignment horizontal="left" vertical="center"/>
      <protection locked="0"/>
    </xf>
    <xf numFmtId="168" fontId="0" fillId="0" borderId="0" xfId="0" applyNumberFormat="1">
      <alignment vertical="center"/>
    </xf>
    <xf numFmtId="168" fontId="14" fillId="0" borderId="5" xfId="0" applyNumberFormat="1" applyFont="1" applyFill="1" applyBorder="1" applyAlignment="1">
      <alignment horizontal="right" vertical="center" indent="1"/>
    </xf>
    <xf numFmtId="168" fontId="14" fillId="0" borderId="4" xfId="0" applyNumberFormat="1" applyFont="1" applyFill="1" applyBorder="1" applyAlignment="1">
      <alignment horizontal="right" vertical="center" indent="1"/>
    </xf>
    <xf numFmtId="167" fontId="5" fillId="0" borderId="5" xfId="0" applyNumberFormat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right" vertical="center" indent="1"/>
    </xf>
    <xf numFmtId="0" fontId="11" fillId="0" borderId="3" xfId="0" applyFont="1" applyFill="1" applyBorder="1" applyAlignment="1">
      <alignment horizontal="right" vertical="center" indent="1"/>
    </xf>
    <xf numFmtId="168" fontId="11" fillId="0" borderId="1" xfId="0" applyNumberFormat="1" applyFont="1" applyFill="1" applyBorder="1" applyAlignment="1">
      <alignment horizontal="right" vertical="center" indent="1"/>
    </xf>
    <xf numFmtId="168" fontId="11" fillId="0" borderId="3" xfId="0" applyNumberFormat="1" applyFont="1" applyFill="1" applyBorder="1" applyAlignment="1">
      <alignment horizontal="right" vertical="center" indent="1"/>
    </xf>
    <xf numFmtId="0" fontId="9" fillId="0" borderId="0" xfId="0" applyFon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6" fillId="0" borderId="0" xfId="0" applyNumberFormat="1" applyFont="1" applyFill="1" applyAlignment="1">
      <alignment horizontal="right"/>
    </xf>
    <xf numFmtId="0" fontId="9" fillId="0" borderId="0" xfId="0" applyFont="1" applyFill="1">
      <alignment vertical="center"/>
    </xf>
    <xf numFmtId="0" fontId="6" fillId="0" borderId="0" xfId="0" applyFont="1" applyFill="1">
      <alignment vertical="center"/>
    </xf>
    <xf numFmtId="166" fontId="6" fillId="0" borderId="0" xfId="0" applyNumberFormat="1" applyFont="1" applyFill="1">
      <alignment vertical="center"/>
    </xf>
    <xf numFmtId="0" fontId="0" fillId="0" borderId="3" xfId="0" applyFill="1" applyBorder="1" applyAlignment="1">
      <alignment horizontal="left"/>
    </xf>
  </cellXfs>
  <cellStyles count="2">
    <cellStyle name="Lien hypertexte" xfId="1" builtinId="8"/>
    <cellStyle name="Normal" xfId="0" builtinId="0" customBuiltin="1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relativeIndent="255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Configuration de la soci&#233;t&#233;'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Relationship Id="rId4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Facture!A1"/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895349"/>
          <a:ext cx="1676401" cy="2286001"/>
          <a:chOff x="6800850" y="619124"/>
          <a:chExt cx="1676401" cy="2341757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20" name="Configuration de la société" descr="&quot;&quot;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44752" cy="428628"/>
          <a:chOff x="10191750" y="1028819"/>
          <a:chExt cx="1444752" cy="424634"/>
        </a:xfrm>
      </xdr:grpSpPr>
      <xdr:sp macro="[0]!shpButtonCompany_Click" textlink="">
        <xdr:nvSpPr>
          <xdr:cNvPr id="67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68" name="Zone de texte 67">
            <a:hlinkClick xmlns:r="http://schemas.openxmlformats.org/officeDocument/2006/relationships" r:id="rId3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676401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3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7" headerRowDxfId="10">
  <tableColumns count="4">
    <tableColumn id="1" name="QUANTITÉ" dataDxfId="9" totalsRowDxfId="8"/>
    <tableColumn id="2" name="DÉTAILS" dataDxfId="7" totalsRowDxfId="6"/>
    <tableColumn id="9" name="PRIX UNITAIRE" dataDxfId="5"/>
    <tableColumn id="10" name="TOTAL " dataDxfId="4">
      <calculatedColumnFormula>IFERROR(Détailsfacture[[#This Row],[PRIX UNITAIRE]]*Détailsfacture[[#This Row],[QUANTITÉ]],"")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hierry.heissler@free.fr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4" tint="-0.499984740745262"/>
    <pageSetUpPr autoPageBreaks="0"/>
  </sheetPr>
  <dimension ref="B1:H44"/>
  <sheetViews>
    <sheetView showGridLines="0" tabSelected="1" topLeftCell="A11" zoomScaleNormal="100" zoomScaleSheetLayoutView="100" workbookViewId="0">
      <selection activeCell="B15" sqref="B15"/>
    </sheetView>
  </sheetViews>
  <sheetFormatPr baseColWidth="10" defaultColWidth="9.140625" defaultRowHeight="14.2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/>
    <row r="2" spans="2:6" ht="43.5" customHeight="1" thickBot="1">
      <c r="B2" s="37" t="s">
        <v>27</v>
      </c>
      <c r="C2" s="38" t="s">
        <v>28</v>
      </c>
    </row>
    <row r="3" spans="2:6" ht="24" customHeight="1" thickTop="1">
      <c r="B3" s="50">
        <f ca="1">TODAY()</f>
        <v>41241</v>
      </c>
      <c r="C3" s="50"/>
      <c r="D3" s="48">
        <f>Totalfacture</f>
        <v>0</v>
      </c>
      <c r="E3" s="48"/>
      <c r="F3" s="1" t="s">
        <v>29</v>
      </c>
    </row>
    <row r="4" spans="2:6" ht="24" customHeight="1">
      <c r="B4" s="32" t="s">
        <v>34</v>
      </c>
      <c r="C4" s="31"/>
      <c r="D4" s="49"/>
      <c r="E4" s="49"/>
      <c r="F4" s="1" t="s">
        <v>29</v>
      </c>
    </row>
    <row r="6" spans="2:6">
      <c r="B6" s="59" t="s">
        <v>36</v>
      </c>
      <c r="C6" s="59"/>
      <c r="D6" s="56" t="s">
        <v>32</v>
      </c>
      <c r="E6" s="56"/>
    </row>
    <row r="7" spans="2:6">
      <c r="B7" s="60"/>
      <c r="C7" s="60"/>
      <c r="D7" s="57" t="s">
        <v>67</v>
      </c>
      <c r="E7" s="58"/>
    </row>
    <row r="8" spans="2:6">
      <c r="B8" s="61"/>
      <c r="C8" s="61"/>
      <c r="D8" s="57" t="s">
        <v>66</v>
      </c>
      <c r="E8" s="58"/>
    </row>
    <row r="9" spans="2:6">
      <c r="B9" s="61"/>
      <c r="C9" s="61"/>
      <c r="E9" s="20">
        <v>0</v>
      </c>
    </row>
    <row r="10" spans="2:6" ht="12.75" customHeight="1">
      <c r="B10" s="16"/>
      <c r="C10" s="15"/>
      <c r="E10" s="20">
        <f>Configurationdelasociété_Adresseligne4</f>
        <v>0</v>
      </c>
    </row>
    <row r="11" spans="2:6" ht="6.75" customHeight="1">
      <c r="B11" s="16"/>
      <c r="C11" s="15"/>
      <c r="E11" s="20"/>
    </row>
    <row r="12" spans="2:6" ht="6" customHeight="1" thickBot="1">
      <c r="B12" s="25"/>
      <c r="C12" s="18"/>
      <c r="D12" s="19"/>
      <c r="E12" s="30"/>
    </row>
    <row r="13" spans="2:6" ht="15" thickTop="1">
      <c r="B13" s="2"/>
    </row>
    <row r="14" spans="2:6" ht="15">
      <c r="B14" s="9" t="s">
        <v>18</v>
      </c>
      <c r="C14" s="9" t="s">
        <v>19</v>
      </c>
      <c r="D14" s="10" t="s">
        <v>20</v>
      </c>
      <c r="E14" s="10" t="s">
        <v>60</v>
      </c>
    </row>
    <row r="15" spans="2:6" ht="18.75" customHeight="1">
      <c r="B15" s="5"/>
      <c r="C15" s="5"/>
      <c r="D15" s="6"/>
      <c r="E15" s="6">
        <f>IFERROR(Détailsfacture[[#This Row],[PRIX UNITAIRE]]*Détailsfacture[[#This Row],[QUANTITÉ]],"")</f>
        <v>0</v>
      </c>
    </row>
    <row r="16" spans="2:6" ht="18.75" customHeight="1">
      <c r="B16" s="5"/>
      <c r="C16" s="5"/>
      <c r="D16" s="6"/>
      <c r="E16" s="6">
        <f>IFERROR(Détailsfacture[[#This Row],[PRIX UNITAIRE]]*Détailsfacture[[#This Row],[QUANTITÉ]],"")</f>
        <v>0</v>
      </c>
    </row>
    <row r="17" spans="2:8" ht="18.75" customHeight="1">
      <c r="B17" s="5"/>
      <c r="C17" s="5"/>
      <c r="D17" s="6"/>
      <c r="E17" s="6">
        <f>IFERROR(Détailsfacture[[#This Row],[PRIX UNITAIRE]]*Détailsfacture[[#This Row],[QUANTITÉ]],"")</f>
        <v>0</v>
      </c>
    </row>
    <row r="18" spans="2:8" ht="18.75" customHeight="1">
      <c r="B18" s="5"/>
      <c r="C18" s="5"/>
      <c r="D18" s="6"/>
      <c r="E18" s="6">
        <f>IFERROR(Détailsfacture[[#This Row],[PRIX UNITAIRE]]*Détailsfacture[[#This Row],[QUANTITÉ]],"")</f>
        <v>0</v>
      </c>
    </row>
    <row r="19" spans="2:8" ht="18.75" customHeight="1">
      <c r="B19" s="5"/>
      <c r="C19" s="5"/>
      <c r="D19" s="6"/>
      <c r="E19" s="6">
        <f>IFERROR(Détailsfacture[[#This Row],[PRIX UNITAIRE]]*Détailsfacture[[#This Row],[QUANTITÉ]],"")</f>
        <v>0</v>
      </c>
    </row>
    <row r="20" spans="2:8" ht="18.75" customHeight="1">
      <c r="B20" s="5"/>
      <c r="C20" s="5"/>
      <c r="D20" s="6"/>
      <c r="E20" s="6">
        <f>IFERROR(Détailsfacture[[#This Row],[PRIX UNITAIRE]]*Détailsfacture[[#This Row],[QUANTITÉ]],"")</f>
        <v>0</v>
      </c>
    </row>
    <row r="21" spans="2:8" ht="18.75" customHeight="1">
      <c r="B21" s="5"/>
      <c r="C21" s="5"/>
      <c r="D21" s="6"/>
      <c r="E21" s="6">
        <f>IFERROR(Détailsfacture[[#This Row],[PRIX UNITAIRE]]*Détailsfacture[[#This Row],[QUANTITÉ]],"")</f>
        <v>0</v>
      </c>
    </row>
    <row r="22" spans="2:8" ht="18.75" customHeight="1">
      <c r="B22" s="5"/>
      <c r="C22" s="5"/>
      <c r="D22" s="6"/>
      <c r="E22" s="6">
        <f>IFERROR(Détailsfacture[[#This Row],[PRIX UNITAIRE]]*Détailsfacture[[#This Row],[QUANTITÉ]],"")</f>
        <v>0</v>
      </c>
    </row>
    <row r="23" spans="2:8" ht="18.75" customHeight="1">
      <c r="B23" s="5"/>
      <c r="C23" s="5"/>
      <c r="D23" s="6"/>
      <c r="E23" s="6">
        <f>IFERROR(Détailsfacture[[#This Row],[PRIX UNITAIRE]]*Détailsfacture[[#This Row],[QUANTITÉ]],"")</f>
        <v>0</v>
      </c>
    </row>
    <row r="24" spans="2:8" ht="18.75" customHeight="1">
      <c r="B24" s="5"/>
      <c r="C24" s="5"/>
      <c r="D24" s="6"/>
      <c r="E24" s="6">
        <f>IFERROR(Détailsfacture[[#This Row],[PRIX UNITAIRE]]*Détailsfacture[[#This Row],[QUANTITÉ]],"")</f>
        <v>0</v>
      </c>
    </row>
    <row r="25" spans="2:8" ht="18.75" customHeight="1">
      <c r="B25" s="5"/>
      <c r="C25" s="5"/>
      <c r="D25" s="6"/>
      <c r="E25" s="6">
        <f>IFERROR(Détailsfacture[[#This Row],[PRIX UNITAIRE]]*Détailsfacture[[#This Row],[QUANTITÉ]],"")</f>
        <v>0</v>
      </c>
    </row>
    <row r="26" spans="2:8" ht="18.75" customHeight="1">
      <c r="B26" s="5"/>
      <c r="C26" s="5"/>
      <c r="D26" s="6"/>
      <c r="E26" s="6">
        <f>IFERROR(Détailsfacture[[#This Row],[PRIX UNITAIRE]]*Détailsfacture[[#This Row],[QUANTITÉ]],"")</f>
        <v>0</v>
      </c>
    </row>
    <row r="27" spans="2:8" ht="18.75" customHeight="1">
      <c r="B27" s="5"/>
      <c r="C27" s="5"/>
      <c r="D27" s="6"/>
      <c r="E27" s="6">
        <f>IFERROR(Détailsfacture[[#This Row],[PRIX UNITAIRE]]*Détailsfacture[[#This Row],[QUANTITÉ]],"")</f>
        <v>0</v>
      </c>
    </row>
    <row r="28" spans="2:8" ht="18.75" customHeight="1">
      <c r="B28" s="12"/>
      <c r="C28" s="24"/>
      <c r="D28" s="39" t="s">
        <v>0</v>
      </c>
      <c r="E28" s="43"/>
      <c r="F28" s="3"/>
      <c r="G28" s="3"/>
      <c r="H28" s="3"/>
    </row>
    <row r="29" spans="2:8" s="3" customFormat="1" ht="18.75" customHeight="1">
      <c r="B29" s="7"/>
      <c r="C29" s="13"/>
      <c r="D29" s="42" t="s">
        <v>30</v>
      </c>
      <c r="E29" s="41">
        <f>SUM(Détailsfacture[[TOTAL ]])-E28</f>
        <v>0</v>
      </c>
      <c r="F29" s="1"/>
      <c r="G29" s="1"/>
      <c r="H29" s="1"/>
    </row>
    <row r="30" spans="2:8" ht="18.75" customHeight="1">
      <c r="B30" s="8"/>
      <c r="C30" s="14"/>
      <c r="D30" s="42" t="s">
        <v>31</v>
      </c>
      <c r="E30" s="44"/>
    </row>
    <row r="31" spans="2:8" ht="18" customHeight="1">
      <c r="B31" s="4"/>
      <c r="C31" s="4"/>
      <c r="D31" s="52" t="str">
        <f>REPT(Configurationdelasociété_Abréviationdedevise,LEN(Configurationdelasociété_Abréviationdedevise)&gt;0) &amp; " TOTAL"</f>
        <v xml:space="preserve"> TOTAL</v>
      </c>
      <c r="E31" s="54">
        <f>E29+E30</f>
        <v>0</v>
      </c>
    </row>
    <row r="32" spans="2:8" ht="18" customHeight="1" thickBot="1">
      <c r="B32" s="18"/>
      <c r="C32" s="18"/>
      <c r="D32" s="53"/>
      <c r="E32" s="55"/>
    </row>
    <row r="33" spans="2:8" ht="18" customHeight="1" thickTop="1"/>
    <row r="34" spans="2:8" ht="18" customHeight="1">
      <c r="B34" s="27" t="s">
        <v>21</v>
      </c>
      <c r="C34" s="17"/>
      <c r="D34" s="17"/>
      <c r="E34" s="28" t="s">
        <v>22</v>
      </c>
    </row>
    <row r="35" spans="2:8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2" t="str">
        <f>IFERROR(Configurationdelasociété_votrenom,"")</f>
        <v>Heissler Thierry</v>
      </c>
    </row>
    <row r="36" spans="2:8">
      <c r="B36" s="15" t="str">
        <f>"Nom de la banque: " &amp; Configurationdelasociété_Nomdebanque</f>
        <v xml:space="preserve">Nom de la banque: </v>
      </c>
      <c r="C36" s="15"/>
      <c r="D36" s="15"/>
      <c r="E36" s="22" t="str">
        <f>IFERROR("Téléphone : " &amp; Configurationdelasociété_votretéléphone,"")</f>
        <v>Téléphone : NON VALIDE</v>
      </c>
    </row>
    <row r="37" spans="2:8">
      <c r="B37" s="15" t="str">
        <f>"Adresse de la banque: " &amp; Configurationdelasociété_Adressebanque</f>
        <v xml:space="preserve">Adresse de la banque: </v>
      </c>
      <c r="C37" s="15"/>
      <c r="D37" s="15"/>
      <c r="E37" s="22" t="str">
        <f>IFERROR("Télécopie: " &amp; Configurationdelasociété_votretélécopie,"")</f>
        <v>Télécopie: non valide</v>
      </c>
    </row>
    <row r="38" spans="2:8">
      <c r="B38" s="15" t="str">
        <f>"Numéro de compte: " &amp; Configurationdelasociété_Comptebancaire</f>
        <v xml:space="preserve">Numéro de compte: </v>
      </c>
      <c r="C38" s="15"/>
      <c r="D38" s="15"/>
      <c r="E38" s="22" t="str">
        <f>IFERROR(Configurationdelasociété_votreURL,"")</f>
        <v>non valide</v>
      </c>
    </row>
    <row r="39" spans="2:8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2" t="str">
        <f>IFERROR(Configurationdelasociété_votreemail,"")</f>
        <v>PROCHAINEMENT</v>
      </c>
    </row>
    <row r="40" spans="2:8">
      <c r="B40" s="15" t="str">
        <f>"Référence de paiement: " &amp; Numérodefacture</f>
        <v>Référence de paiement: 0005</v>
      </c>
      <c r="C40" s="15"/>
      <c r="D40" s="15"/>
      <c r="E40" s="22" t="str">
        <f>IFERROR(IF(LEN(Client_PO),"Contract/PO: " &amp; Client_PO,""),"")</f>
        <v/>
      </c>
    </row>
    <row r="41" spans="2:8" ht="15" customHeight="1">
      <c r="B41" s="21"/>
      <c r="C41" s="21"/>
      <c r="D41" s="21"/>
      <c r="E41" s="21"/>
    </row>
    <row r="42" spans="2:8">
      <c r="B42" s="51" t="s">
        <v>35</v>
      </c>
      <c r="C42" s="51"/>
      <c r="D42" s="51"/>
      <c r="E42" s="51"/>
    </row>
    <row r="43" spans="2:8">
      <c r="H43" s="23"/>
    </row>
    <row r="44" spans="2:8" ht="27" customHeight="1">
      <c r="H44" s="23"/>
    </row>
  </sheetData>
  <sheetProtection selectLockedCells="1" selectUnlockedCells="1"/>
  <mergeCells count="12">
    <mergeCell ref="D3:E4"/>
    <mergeCell ref="B3:C3"/>
    <mergeCell ref="B42:E42"/>
    <mergeCell ref="D31:D32"/>
    <mergeCell ref="E31:E32"/>
    <mergeCell ref="D6:E6"/>
    <mergeCell ref="D7:E7"/>
    <mergeCell ref="D8:E8"/>
    <mergeCell ref="B6:C6"/>
    <mergeCell ref="B7:C7"/>
    <mergeCell ref="B8:C8"/>
    <mergeCell ref="B9:C9"/>
  </mergeCells>
  <printOptions horizontalCentered="1"/>
  <pageMargins left="0.23622047244094491" right="0.23622047244094491" top="0" bottom="0" header="0" footer="0"/>
  <pageSetup orientation="portrait" verticalDpi="300" r:id="rId1"/>
  <ignoredErrors>
    <ignoredError sqref="C2" numberStoredAsText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theme="4"/>
    <pageSetUpPr autoPageBreaks="0" fitToPage="1"/>
  </sheetPr>
  <dimension ref="B1:C22"/>
  <sheetViews>
    <sheetView showGridLines="0" zoomScaleNormal="100" workbookViewId="0">
      <selection activeCell="C13" sqref="C13"/>
    </sheetView>
  </sheetViews>
  <sheetFormatPr baseColWidth="10" defaultColWidth="9.140625" defaultRowHeight="18.75" customHeight="1"/>
  <cols>
    <col min="1" max="1" width="4" style="26" customWidth="1"/>
    <col min="2" max="2" width="39.28515625" style="26" customWidth="1"/>
    <col min="3" max="3" width="36.85546875" style="26" customWidth="1"/>
    <col min="4" max="16384" width="9.140625" style="26"/>
  </cols>
  <sheetData>
    <row r="1" spans="2:3" ht="34.5" customHeight="1" thickBot="1">
      <c r="B1" s="29" t="s">
        <v>25</v>
      </c>
      <c r="C1" s="18"/>
    </row>
    <row r="2" spans="2:3" ht="22.5" customHeight="1" thickTop="1">
      <c r="B2" s="11" t="s">
        <v>24</v>
      </c>
      <c r="C2" s="11" t="s">
        <v>23</v>
      </c>
    </row>
    <row r="3" spans="2:3" ht="18.75" customHeight="1">
      <c r="B3" s="34" t="s">
        <v>1</v>
      </c>
      <c r="C3" s="45" t="s">
        <v>32</v>
      </c>
    </row>
    <row r="4" spans="2:3" ht="18.75" customHeight="1">
      <c r="B4" s="34" t="s">
        <v>15</v>
      </c>
      <c r="C4" s="45" t="s">
        <v>33</v>
      </c>
    </row>
    <row r="5" spans="2:3" ht="18.75" customHeight="1">
      <c r="B5" s="34" t="s">
        <v>10</v>
      </c>
      <c r="C5" s="45" t="s">
        <v>64</v>
      </c>
    </row>
    <row r="6" spans="2:3" ht="18.75" customHeight="1">
      <c r="B6" s="34" t="s">
        <v>11</v>
      </c>
      <c r="C6" s="45" t="s">
        <v>63</v>
      </c>
    </row>
    <row r="7" spans="2:3" ht="18.75" customHeight="1">
      <c r="B7" s="34" t="s">
        <v>12</v>
      </c>
      <c r="C7" s="33"/>
    </row>
    <row r="8" spans="2:3" ht="18.75" customHeight="1">
      <c r="B8" s="34" t="s">
        <v>13</v>
      </c>
      <c r="C8" s="33"/>
    </row>
    <row r="9" spans="2:3" ht="18.75" customHeight="1">
      <c r="B9" s="34" t="s">
        <v>14</v>
      </c>
      <c r="C9" s="33"/>
    </row>
    <row r="10" spans="2:3" ht="18.75" customHeight="1">
      <c r="B10" s="34" t="s">
        <v>2</v>
      </c>
      <c r="C10" s="45" t="s">
        <v>62</v>
      </c>
    </row>
    <row r="11" spans="2:3" ht="18.75" customHeight="1">
      <c r="B11" s="34" t="s">
        <v>4</v>
      </c>
      <c r="C11" s="45" t="s">
        <v>61</v>
      </c>
    </row>
    <row r="12" spans="2:3" ht="18.75" customHeight="1">
      <c r="B12" s="34" t="s">
        <v>3</v>
      </c>
      <c r="C12" s="45" t="s">
        <v>61</v>
      </c>
    </row>
    <row r="13" spans="2:3" ht="18.75" customHeight="1">
      <c r="B13" s="34" t="s">
        <v>26</v>
      </c>
      <c r="C13" s="46" t="s">
        <v>65</v>
      </c>
    </row>
    <row r="14" spans="2:3" ht="18.75" customHeight="1">
      <c r="B14" s="34" t="s">
        <v>5</v>
      </c>
      <c r="C14" s="33"/>
    </row>
    <row r="15" spans="2:3" ht="18.75" customHeight="1">
      <c r="B15" s="34" t="s">
        <v>16</v>
      </c>
      <c r="C15" s="33"/>
    </row>
    <row r="16" spans="2:3" ht="18.75" customHeight="1">
      <c r="B16" s="34" t="s">
        <v>6</v>
      </c>
      <c r="C16" s="35"/>
    </row>
    <row r="17" spans="2:3" ht="18.75" customHeight="1">
      <c r="B17" s="40" t="s">
        <v>7</v>
      </c>
      <c r="C17" s="33"/>
    </row>
    <row r="18" spans="2:3" ht="18.75" customHeight="1">
      <c r="B18" s="40" t="s">
        <v>8</v>
      </c>
      <c r="C18" s="33"/>
    </row>
    <row r="19" spans="2:3" ht="18.75" customHeight="1">
      <c r="B19" s="34" t="s">
        <v>9</v>
      </c>
      <c r="C19" s="33"/>
    </row>
    <row r="20" spans="2:3" ht="18.75" customHeight="1">
      <c r="B20" s="36" t="s">
        <v>17</v>
      </c>
      <c r="C20" s="35"/>
    </row>
    <row r="21" spans="2:3" ht="9.75" customHeight="1" thickBot="1">
      <c r="B21" s="62"/>
      <c r="C21" s="62"/>
    </row>
    <row r="22" spans="2:3" ht="18.75" customHeight="1" thickTop="1"/>
  </sheetData>
  <sheetProtection selectLockedCells="1"/>
  <mergeCells count="1">
    <mergeCell ref="B21:C21"/>
  </mergeCells>
  <hyperlinks>
    <hyperlink ref="C13" r:id="rId1" display="thierry.heissler@free.fr"/>
  </hyperlinks>
  <printOptions horizontalCentered="1"/>
  <pageMargins left="0.7" right="0.7" top="0.75" bottom="0.75" header="0.3" footer="0.3"/>
  <pageSetup fitToHeight="0" orientation="portrait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B22"/>
  <sheetViews>
    <sheetView workbookViewId="0">
      <selection activeCell="B26" sqref="B26"/>
    </sheetView>
  </sheetViews>
  <sheetFormatPr baseColWidth="10" defaultRowHeight="10.5"/>
  <cols>
    <col min="1" max="1" width="34.7109375" customWidth="1"/>
  </cols>
  <sheetData>
    <row r="1" spans="1:2">
      <c r="A1" t="s">
        <v>37</v>
      </c>
      <c r="B1" s="47" t="s">
        <v>38</v>
      </c>
    </row>
    <row r="2" spans="1:2">
      <c r="A2" t="s">
        <v>39</v>
      </c>
      <c r="B2" s="47">
        <v>2.2000000000000002</v>
      </c>
    </row>
    <row r="3" spans="1:2">
      <c r="A3" t="s">
        <v>40</v>
      </c>
      <c r="B3" s="47">
        <v>2.2000000000000002</v>
      </c>
    </row>
    <row r="4" spans="1:2">
      <c r="A4" t="s">
        <v>41</v>
      </c>
      <c r="B4" s="47">
        <v>2.2000000000000002</v>
      </c>
    </row>
    <row r="5" spans="1:2">
      <c r="A5" t="s">
        <v>42</v>
      </c>
      <c r="B5" s="47">
        <v>2.2000000000000002</v>
      </c>
    </row>
    <row r="6" spans="1:2">
      <c r="A6" t="s">
        <v>43</v>
      </c>
      <c r="B6" s="47">
        <v>2.2000000000000002</v>
      </c>
    </row>
    <row r="7" spans="1:2">
      <c r="A7" t="s">
        <v>44</v>
      </c>
      <c r="B7" s="47">
        <v>2.2000000000000002</v>
      </c>
    </row>
    <row r="8" spans="1:2">
      <c r="A8" t="s">
        <v>46</v>
      </c>
      <c r="B8" s="47">
        <v>2.2000000000000002</v>
      </c>
    </row>
    <row r="9" spans="1:2">
      <c r="A9" t="s">
        <v>45</v>
      </c>
      <c r="B9" s="47">
        <v>2.2000000000000002</v>
      </c>
    </row>
    <row r="10" spans="1:2">
      <c r="A10" t="s">
        <v>47</v>
      </c>
      <c r="B10" s="47">
        <v>2.2000000000000002</v>
      </c>
    </row>
    <row r="11" spans="1:2">
      <c r="A11" t="s">
        <v>48</v>
      </c>
      <c r="B11" s="47">
        <v>2.2000000000000002</v>
      </c>
    </row>
    <row r="12" spans="1:2">
      <c r="A12" t="s">
        <v>49</v>
      </c>
      <c r="B12" s="47">
        <v>2.2000000000000002</v>
      </c>
    </row>
    <row r="13" spans="1:2">
      <c r="A13" t="s">
        <v>50</v>
      </c>
      <c r="B13" s="47">
        <v>15</v>
      </c>
    </row>
    <row r="14" spans="1:2">
      <c r="A14" t="s">
        <v>51</v>
      </c>
      <c r="B14" s="47">
        <v>20</v>
      </c>
    </row>
    <row r="15" spans="1:2">
      <c r="A15" t="s">
        <v>52</v>
      </c>
      <c r="B15" s="47">
        <v>30</v>
      </c>
    </row>
    <row r="16" spans="1:2">
      <c r="A16" t="s">
        <v>53</v>
      </c>
      <c r="B16" s="47">
        <v>25</v>
      </c>
    </row>
    <row r="17" spans="1:2">
      <c r="A17" t="s">
        <v>54</v>
      </c>
      <c r="B17" s="47">
        <v>15</v>
      </c>
    </row>
    <row r="18" spans="1:2">
      <c r="A18" t="s">
        <v>55</v>
      </c>
      <c r="B18" s="47">
        <v>20</v>
      </c>
    </row>
    <row r="19" spans="1:2">
      <c r="A19" t="s">
        <v>56</v>
      </c>
      <c r="B19" s="47">
        <v>30</v>
      </c>
    </row>
    <row r="20" spans="1:2">
      <c r="A20" t="s">
        <v>57</v>
      </c>
      <c r="B20" s="47">
        <v>16</v>
      </c>
    </row>
    <row r="21" spans="1:2">
      <c r="A21" t="s">
        <v>58</v>
      </c>
      <c r="B21" s="47">
        <v>8</v>
      </c>
    </row>
    <row r="22" spans="1:2">
      <c r="A22" t="s">
        <v>59</v>
      </c>
      <c r="B22" s="47">
        <v>4</v>
      </c>
    </row>
  </sheetData>
  <dataValidations count="3">
    <dataValidation type="list" allowBlank="1" showInputMessage="1" showErrorMessage="1" sqref="A1">
      <formula1>$A$1:$A$22</formula1>
    </dataValidation>
    <dataValidation type="list" allowBlank="1" showInputMessage="1" showErrorMessage="1" sqref="B1:B22">
      <formula1>$B$2:$B$22</formula1>
    </dataValidation>
    <dataValidation type="list" allowBlank="1" showInputMessage="1" showErrorMessage="1" sqref="A2:A22">
      <formula1>$A$2:$A$22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Facture</vt:lpstr>
      <vt:lpstr>Configuration de la société</vt:lpstr>
      <vt:lpstr>DB</vt:lpstr>
      <vt:lpstr>Numérodefacture</vt:lpstr>
      <vt:lpstr>Totalfacture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2012-11-25T17:01:07Z</dcterms:created>
  <dcterms:modified xsi:type="dcterms:W3CDTF">2012-11-28T15:56:05Z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