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25600" windowHeight="14260"/>
  </bookViews>
  <sheets>
    <sheet name="Soufflage" sheetId="4" r:id="rId1"/>
    <sheet name="PET" sheetId="8" r:id="rId2"/>
    <sheet name="Stocks" sheetId="6" r:id="rId3"/>
    <sheet name="paramêtres" sheetId="3" r:id="rId4"/>
  </sheets>
  <definedNames>
    <definedName name="Choix_Silo">paramêtres!$B$1:$B$6</definedName>
    <definedName name="Choix_Silo_si_différent_1er_silo_bt_produite">paramêtres!$C$1:$C$6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8" i="6" l="1"/>
  <c r="A22" i="6"/>
  <c r="F22" i="6"/>
  <c r="A23" i="6"/>
  <c r="F23" i="6"/>
  <c r="A24" i="6"/>
  <c r="F24" i="6"/>
  <c r="A25" i="6"/>
  <c r="F25" i="6"/>
  <c r="A26" i="6"/>
  <c r="F26" i="6"/>
  <c r="A27" i="6"/>
  <c r="F27" i="6"/>
  <c r="A21" i="6"/>
  <c r="F21" i="6"/>
  <c r="E22" i="6"/>
  <c r="E23" i="6"/>
  <c r="E24" i="6"/>
  <c r="E25" i="6"/>
  <c r="E26" i="6"/>
  <c r="E27" i="6"/>
  <c r="E21" i="6"/>
  <c r="D22" i="6"/>
  <c r="D23" i="6"/>
  <c r="D24" i="6"/>
  <c r="D25" i="6"/>
  <c r="D26" i="6"/>
  <c r="D27" i="6"/>
  <c r="D21" i="6"/>
  <c r="C22" i="6"/>
  <c r="C23" i="6"/>
  <c r="C24" i="6"/>
  <c r="C25" i="6"/>
  <c r="C26" i="6"/>
  <c r="C27" i="6"/>
  <c r="C21" i="6"/>
  <c r="B22" i="6"/>
  <c r="B23" i="6"/>
  <c r="B24" i="6"/>
  <c r="B25" i="6"/>
  <c r="B26" i="6"/>
  <c r="B27" i="6"/>
  <c r="B21" i="6"/>
  <c r="J7" i="6"/>
  <c r="B7" i="6"/>
  <c r="D7" i="6"/>
  <c r="F7" i="6"/>
  <c r="H7" i="6"/>
  <c r="B8" i="6"/>
  <c r="D8" i="6"/>
  <c r="F8" i="6"/>
  <c r="H8" i="6"/>
  <c r="J8" i="6"/>
  <c r="B9" i="6"/>
  <c r="D9" i="6"/>
  <c r="F9" i="6"/>
  <c r="H9" i="6"/>
  <c r="J9" i="6"/>
  <c r="B10" i="6"/>
  <c r="D10" i="6"/>
  <c r="F10" i="6"/>
  <c r="H10" i="6"/>
  <c r="J10" i="6"/>
  <c r="B11" i="6"/>
  <c r="D11" i="6"/>
  <c r="F11" i="6"/>
  <c r="H11" i="6"/>
  <c r="J11" i="6"/>
  <c r="B12" i="6"/>
  <c r="D12" i="6"/>
  <c r="F12" i="6"/>
  <c r="H12" i="6"/>
  <c r="J12" i="6"/>
  <c r="B13" i="6"/>
  <c r="D13" i="6"/>
  <c r="F13" i="6"/>
  <c r="H13" i="6"/>
  <c r="J13" i="6"/>
  <c r="A7" i="6"/>
  <c r="B3" i="6"/>
  <c r="A8" i="6"/>
  <c r="A9" i="6"/>
  <c r="A10" i="6"/>
  <c r="A11" i="6"/>
  <c r="A12" i="6"/>
  <c r="A13" i="6"/>
  <c r="G2" i="8"/>
  <c r="L13" i="6"/>
  <c r="K13" i="6"/>
  <c r="I13" i="6"/>
  <c r="G13" i="6"/>
  <c r="E13" i="6"/>
  <c r="C13" i="6"/>
  <c r="L12" i="6"/>
  <c r="K12" i="6"/>
  <c r="I12" i="6"/>
  <c r="G12" i="6"/>
  <c r="E12" i="6"/>
  <c r="C12" i="6"/>
  <c r="L11" i="6"/>
  <c r="K11" i="6"/>
  <c r="I11" i="6"/>
  <c r="G11" i="6"/>
  <c r="E11" i="6"/>
  <c r="C11" i="6"/>
  <c r="L10" i="6"/>
  <c r="K10" i="6"/>
  <c r="I10" i="6"/>
  <c r="G10" i="6"/>
  <c r="E10" i="6"/>
  <c r="C10" i="6"/>
  <c r="L9" i="6"/>
  <c r="K9" i="6"/>
  <c r="I9" i="6"/>
  <c r="G9" i="6"/>
  <c r="E9" i="6"/>
  <c r="C9" i="6"/>
  <c r="L8" i="6"/>
  <c r="K8" i="6"/>
  <c r="I8" i="6"/>
  <c r="G8" i="6"/>
  <c r="E8" i="6"/>
  <c r="C8" i="6"/>
  <c r="L7" i="6"/>
  <c r="K7" i="6"/>
  <c r="I7" i="6"/>
  <c r="G7" i="6"/>
  <c r="E7" i="6"/>
  <c r="C7" i="6"/>
</calcChain>
</file>

<file path=xl/comments1.xml><?xml version="1.0" encoding="utf-8"?>
<comments xmlns="http://schemas.openxmlformats.org/spreadsheetml/2006/main">
  <authors>
    <author>Sébastien</author>
  </authors>
  <commentList>
    <comment ref="G2" authorId="0">
      <text>
        <r>
          <rPr>
            <b/>
            <sz val="9"/>
            <color indexed="81"/>
            <rFont val="Calibri"/>
            <family val="2"/>
          </rPr>
          <t>Sébastien:</t>
        </r>
        <r>
          <rPr>
            <sz val="9"/>
            <color indexed="81"/>
            <rFont val="Calibri"/>
            <family val="2"/>
          </rPr>
          <t xml:space="preserve">
A déduire dustock intermédiaire, en fonction des silo ouvert (choix par la production de bouteilles
</t>
        </r>
      </text>
    </comment>
  </commentList>
</comments>
</file>

<file path=xl/sharedStrings.xml><?xml version="1.0" encoding="utf-8"?>
<sst xmlns="http://schemas.openxmlformats.org/spreadsheetml/2006/main" count="88" uniqueCount="56">
  <si>
    <t>Destruction</t>
  </si>
  <si>
    <t>Silo 4</t>
  </si>
  <si>
    <t>Silo 5</t>
  </si>
  <si>
    <t>Silo</t>
  </si>
  <si>
    <t>Choix Silo</t>
  </si>
  <si>
    <t>Silo 1</t>
  </si>
  <si>
    <t>Silo 2</t>
  </si>
  <si>
    <t>Silo 3</t>
  </si>
  <si>
    <t>BIG BAG</t>
  </si>
  <si>
    <t xml:space="preserve">Recyclage </t>
  </si>
  <si>
    <t>Choix silo transfert</t>
  </si>
  <si>
    <t xml:space="preserve">Heures prestées (8h/homme)
</t>
  </si>
  <si>
    <t>Panne(minute)</t>
  </si>
  <si>
    <t>Chgt format(minute)</t>
  </si>
  <si>
    <t>Déduction Silo 2</t>
  </si>
  <si>
    <t>Déduction Silo 3</t>
  </si>
  <si>
    <t>Déduction Silo 4</t>
  </si>
  <si>
    <t>Déduction Silo 5</t>
  </si>
  <si>
    <t>Déduction Silo 1</t>
  </si>
  <si>
    <t>Date</t>
  </si>
  <si>
    <t>Produits</t>
  </si>
  <si>
    <r>
      <t xml:space="preserve">Recyclage </t>
    </r>
    <r>
      <rPr>
        <b/>
        <sz val="11"/>
        <rFont val="Calibri"/>
        <family val="2"/>
      </rPr>
      <t>1er silo</t>
    </r>
  </si>
  <si>
    <r>
      <t xml:space="preserve">Destruction </t>
    </r>
    <r>
      <rPr>
        <b/>
        <sz val="11"/>
        <rFont val="Calibri"/>
        <family val="2"/>
      </rPr>
      <t>1er silo</t>
    </r>
  </si>
  <si>
    <r>
      <t xml:space="preserve">Pertes Qualité </t>
    </r>
    <r>
      <rPr>
        <b/>
        <sz val="11"/>
        <rFont val="Calibri"/>
        <family val="2"/>
      </rPr>
      <t>1er silo</t>
    </r>
  </si>
  <si>
    <r>
      <t xml:space="preserve">Recyclage </t>
    </r>
    <r>
      <rPr>
        <b/>
        <sz val="11"/>
        <rFont val="Calibri"/>
        <family val="2"/>
      </rPr>
      <t>2ème silo</t>
    </r>
  </si>
  <si>
    <r>
      <t xml:space="preserve">Destruction </t>
    </r>
    <r>
      <rPr>
        <b/>
        <sz val="11"/>
        <rFont val="Calibri"/>
        <family val="2"/>
      </rPr>
      <t>2ème silo</t>
    </r>
  </si>
  <si>
    <r>
      <t xml:space="preserve">Pertes Qualité </t>
    </r>
    <r>
      <rPr>
        <b/>
        <sz val="11"/>
        <rFont val="Calibri"/>
        <family val="2"/>
      </rPr>
      <t>2ème silo</t>
    </r>
  </si>
  <si>
    <t>Date du jour</t>
  </si>
  <si>
    <t>Bouteilles produites (1er silo)</t>
  </si>
  <si>
    <t>Bouteille produite (2ème silo)</t>
  </si>
  <si>
    <t>BIG BAG (bouteilles)</t>
  </si>
  <si>
    <t>Choix 1er silo ouvert (Soufflage --&gt; PET)</t>
  </si>
  <si>
    <t>Choix 2ème silo ouvert (Soufflage --&gt; PET)</t>
  </si>
  <si>
    <t xml:space="preserve">Date du jour : </t>
  </si>
  <si>
    <t>Silo 
Production 1</t>
  </si>
  <si>
    <t>Silo
Production 2</t>
  </si>
  <si>
    <t>Silo
Production 3</t>
  </si>
  <si>
    <t>Silo
Production 4</t>
  </si>
  <si>
    <t>Silo
Production 5</t>
  </si>
  <si>
    <t>A</t>
  </si>
  <si>
    <t>B</t>
  </si>
  <si>
    <t>C</t>
  </si>
  <si>
    <t>D</t>
  </si>
  <si>
    <t>E</t>
  </si>
  <si>
    <t>F</t>
  </si>
  <si>
    <t>G</t>
  </si>
  <si>
    <t>Compteur</t>
  </si>
  <si>
    <t>Compteur + Recyclage + Déstruction</t>
  </si>
  <si>
    <t>Production 1</t>
  </si>
  <si>
    <t>Production 2</t>
  </si>
  <si>
    <t>Production 3</t>
  </si>
  <si>
    <t>Production 4</t>
  </si>
  <si>
    <t>Production 5</t>
  </si>
  <si>
    <t>STOCKS INTERMEDIAIRES SILOS 1-2-3-4-5 au 31/12/12</t>
  </si>
  <si>
    <t>Heure de production Machine 2</t>
  </si>
  <si>
    <t>Heure de production Machine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</si>
</sst>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b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>
        <fgColor auto="1"/>
        <bgColor theme="6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gray0625">
        <fgColor auto="1"/>
        <bgColor rgb="FFFFFF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rgb="FF00000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</borders>
  <cellStyleXfs count="8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/>
    <xf numFmtId="3" fontId="7" fillId="8" borderId="1" xfId="0" applyNumberFormat="1" applyFont="1" applyFill="1" applyBorder="1" applyAlignment="1">
      <alignment horizontal="center"/>
    </xf>
    <xf numFmtId="3" fontId="7" fillId="8" borderId="3" xfId="0" applyNumberFormat="1" applyFont="1" applyFill="1" applyBorder="1" applyAlignment="1">
      <alignment horizontal="center"/>
    </xf>
    <xf numFmtId="3" fontId="7" fillId="8" borderId="4" xfId="0" applyNumberFormat="1" applyFont="1" applyFill="1" applyBorder="1" applyAlignment="1">
      <alignment horizontal="center"/>
    </xf>
    <xf numFmtId="3" fontId="7" fillId="8" borderId="5" xfId="0" applyNumberFormat="1" applyFont="1" applyFill="1" applyBorder="1" applyAlignment="1">
      <alignment horizontal="center"/>
    </xf>
    <xf numFmtId="3" fontId="7" fillId="8" borderId="6" xfId="0" applyNumberFormat="1" applyFont="1" applyFill="1" applyBorder="1" applyAlignment="1">
      <alignment horizontal="center"/>
    </xf>
    <xf numFmtId="3" fontId="7" fillId="8" borderId="7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left"/>
    </xf>
    <xf numFmtId="0" fontId="8" fillId="4" borderId="2" xfId="0" applyFont="1" applyFill="1" applyBorder="1" applyAlignment="1">
      <alignment horizontal="left" textRotation="45"/>
    </xf>
    <xf numFmtId="0" fontId="8" fillId="4" borderId="2" xfId="0" applyFont="1" applyFill="1" applyBorder="1" applyAlignment="1" applyProtection="1">
      <alignment horizontal="left" textRotation="45"/>
    </xf>
    <xf numFmtId="0" fontId="8" fillId="11" borderId="2" xfId="0" applyFont="1" applyFill="1" applyBorder="1" applyAlignment="1" applyProtection="1">
      <alignment horizontal="left" textRotation="45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3" fontId="7" fillId="0" borderId="3" xfId="0" applyNumberFormat="1" applyFont="1" applyFill="1" applyBorder="1" applyAlignment="1">
      <alignment horizontal="center"/>
    </xf>
    <xf numFmtId="0" fontId="0" fillId="0" borderId="2" xfId="0" applyBorder="1" applyAlignment="1">
      <alignment textRotation="45"/>
    </xf>
    <xf numFmtId="0" fontId="0" fillId="6" borderId="2" xfId="0" applyFill="1" applyBorder="1" applyAlignment="1" applyProtection="1">
      <alignment textRotation="45"/>
    </xf>
    <xf numFmtId="0" fontId="5" fillId="0" borderId="2" xfId="0" applyFont="1" applyBorder="1" applyAlignment="1">
      <alignment textRotation="45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3" fillId="0" borderId="0" xfId="0" applyFont="1"/>
    <xf numFmtId="0" fontId="14" fillId="0" borderId="0" xfId="0" applyFont="1"/>
    <xf numFmtId="14" fontId="15" fillId="0" borderId="0" xfId="0" applyNumberFormat="1" applyFont="1"/>
    <xf numFmtId="0" fontId="11" fillId="0" borderId="0" xfId="0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 applyProtection="1">
      <alignment horizontal="center" vertical="center" wrapText="1"/>
    </xf>
    <xf numFmtId="0" fontId="16" fillId="12" borderId="2" xfId="0" applyFont="1" applyFill="1" applyBorder="1" applyAlignment="1">
      <alignment horizontal="center" vertical="center"/>
    </xf>
    <xf numFmtId="49" fontId="16" fillId="12" borderId="2" xfId="0" applyNumberFormat="1" applyFont="1" applyFill="1" applyBorder="1" applyAlignment="1" applyProtection="1">
      <alignment horizontal="center" vertical="center" wrapText="1"/>
    </xf>
    <xf numFmtId="0" fontId="0" fillId="12" borderId="13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16" fontId="1" fillId="10" borderId="0" xfId="0" applyNumberFormat="1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9" borderId="2" xfId="0" applyFont="1" applyFill="1" applyBorder="1" applyAlignment="1">
      <alignment horizontal="left" textRotation="45"/>
    </xf>
    <xf numFmtId="0" fontId="2" fillId="9" borderId="2" xfId="0" applyFont="1" applyFill="1" applyBorder="1" applyAlignment="1">
      <alignment horizontal="left" textRotation="45"/>
    </xf>
    <xf numFmtId="0" fontId="9" fillId="2" borderId="2" xfId="0" applyFont="1" applyFill="1" applyBorder="1" applyAlignment="1">
      <alignment horizontal="left" textRotation="45"/>
    </xf>
    <xf numFmtId="0" fontId="9" fillId="5" borderId="2" xfId="0" applyFont="1" applyFill="1" applyBorder="1" applyAlignment="1">
      <alignment horizontal="left" textRotation="45"/>
    </xf>
    <xf numFmtId="0" fontId="9" fillId="7" borderId="2" xfId="0" applyFont="1" applyFill="1" applyBorder="1" applyAlignment="1">
      <alignment horizontal="left" textRotation="45"/>
    </xf>
    <xf numFmtId="0" fontId="9" fillId="3" borderId="2" xfId="0" applyFont="1" applyFill="1" applyBorder="1" applyAlignment="1">
      <alignment horizontal="left" textRotation="45"/>
    </xf>
    <xf numFmtId="0" fontId="9" fillId="3" borderId="2" xfId="0" applyFont="1" applyFill="1" applyBorder="1" applyAlignment="1">
      <alignment horizontal="left" textRotation="45" wrapText="1"/>
    </xf>
    <xf numFmtId="14" fontId="0" fillId="0" borderId="0" xfId="0" applyNumberFormat="1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20" fillId="13" borderId="21" xfId="0" applyNumberFormat="1" applyFont="1" applyFill="1" applyBorder="1" applyAlignment="1">
      <alignment horizontal="center" vertical="center" wrapText="1"/>
    </xf>
    <xf numFmtId="49" fontId="20" fillId="13" borderId="19" xfId="0" applyNumberFormat="1" applyFont="1" applyFill="1" applyBorder="1" applyAlignment="1">
      <alignment horizontal="center" vertical="center" wrapText="1"/>
    </xf>
    <xf numFmtId="0" fontId="5" fillId="13" borderId="22" xfId="0" applyFont="1" applyFill="1" applyBorder="1" applyAlignment="1">
      <alignment horizontal="center" vertical="center"/>
    </xf>
    <xf numFmtId="0" fontId="5" fillId="13" borderId="23" xfId="0" applyFont="1" applyFill="1" applyBorder="1" applyAlignment="1">
      <alignment horizontal="center" vertical="center"/>
    </xf>
    <xf numFmtId="0" fontId="5" fillId="13" borderId="27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0" borderId="0" xfId="0" applyFont="1"/>
    <xf numFmtId="0" fontId="12" fillId="0" borderId="8" xfId="0" applyNumberFormat="1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2" fillId="0" borderId="10" xfId="0" applyNumberFormat="1" applyFont="1" applyBorder="1" applyAlignment="1">
      <alignment horizontal="center" vertical="center"/>
    </xf>
    <xf numFmtId="0" fontId="12" fillId="0" borderId="11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12" xfId="0" applyNumberFormat="1" applyFont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20" fillId="13" borderId="24" xfId="0" applyFont="1" applyFill="1" applyBorder="1" applyAlignment="1">
      <alignment horizontal="center" vertical="center"/>
    </xf>
    <xf numFmtId="0" fontId="20" fillId="13" borderId="20" xfId="0" applyFont="1" applyFill="1" applyBorder="1" applyAlignment="1">
      <alignment horizontal="center" vertical="center"/>
    </xf>
    <xf numFmtId="0" fontId="19" fillId="13" borderId="16" xfId="0" applyFont="1" applyFill="1" applyBorder="1" applyAlignment="1">
      <alignment horizontal="center" vertical="center"/>
    </xf>
    <xf numFmtId="0" fontId="19" fillId="13" borderId="25" xfId="0" applyFont="1" applyFill="1" applyBorder="1" applyAlignment="1">
      <alignment horizontal="center" vertical="center"/>
    </xf>
    <xf numFmtId="0" fontId="19" fillId="13" borderId="17" xfId="0" applyFont="1" applyFill="1" applyBorder="1" applyAlignment="1">
      <alignment horizontal="center" vertical="center"/>
    </xf>
    <xf numFmtId="0" fontId="19" fillId="13" borderId="18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9" fillId="13" borderId="19" xfId="0" applyFont="1" applyFill="1" applyBorder="1" applyAlignment="1">
      <alignment horizontal="center" vertical="center"/>
    </xf>
  </cellXfs>
  <cellStyles count="8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Normal" xfId="0" builtinId="0"/>
  </cellStyles>
  <dxfs count="1">
    <dxf>
      <font>
        <condense val="0"/>
        <extend val="0"/>
        <color auto="1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zoomScale="70" zoomScaleNormal="70" zoomScalePageLayoutView="70" workbookViewId="0">
      <selection activeCell="O2" sqref="O2"/>
    </sheetView>
  </sheetViews>
  <sheetFormatPr baseColWidth="10" defaultColWidth="8.83203125" defaultRowHeight="14" x14ac:dyDescent="0"/>
  <cols>
    <col min="1" max="1" width="11.1640625" style="43" bestFit="1" customWidth="1"/>
    <col min="2" max="2" width="16.83203125" style="1" bestFit="1" customWidth="1"/>
    <col min="3" max="3" width="5.6640625" style="43" bestFit="1" customWidth="1"/>
    <col min="4" max="4" width="10" style="43" customWidth="1"/>
    <col min="5" max="5" width="7.6640625" style="43" customWidth="1"/>
    <col min="6" max="6" width="7.5" style="43" customWidth="1"/>
    <col min="7" max="7" width="7" style="43" customWidth="1"/>
    <col min="8" max="8" width="8.1640625" style="43" customWidth="1"/>
    <col min="9" max="9" width="8.5" style="43" customWidth="1"/>
    <col min="10" max="12" width="5.6640625" style="43" bestFit="1" customWidth="1"/>
    <col min="13" max="13" width="6.5" style="43" bestFit="1" customWidth="1"/>
    <col min="14" max="14" width="9" style="43" customWidth="1"/>
    <col min="15" max="16" width="5.6640625" style="43" bestFit="1" customWidth="1"/>
    <col min="17" max="17" width="13.5" style="43" bestFit="1" customWidth="1"/>
    <col min="18" max="19" width="5.6640625" style="43" bestFit="1" customWidth="1"/>
    <col min="20" max="21" width="9.6640625" style="43" bestFit="1" customWidth="1"/>
    <col min="24" max="24" width="8.83203125" customWidth="1"/>
  </cols>
  <sheetData>
    <row r="1" spans="1:21" s="11" customFormat="1" ht="129" customHeight="1" thickTop="1" thickBot="1">
      <c r="A1" s="44" t="s">
        <v>27</v>
      </c>
      <c r="B1" s="45" t="s">
        <v>20</v>
      </c>
      <c r="C1" s="46" t="s">
        <v>28</v>
      </c>
      <c r="D1" s="46" t="s">
        <v>3</v>
      </c>
      <c r="E1" s="46" t="s">
        <v>21</v>
      </c>
      <c r="F1" s="46" t="s">
        <v>22</v>
      </c>
      <c r="G1" s="46" t="s">
        <v>23</v>
      </c>
      <c r="H1" s="47" t="s">
        <v>29</v>
      </c>
      <c r="I1" s="47" t="s">
        <v>6</v>
      </c>
      <c r="J1" s="47" t="s">
        <v>24</v>
      </c>
      <c r="K1" s="47" t="s">
        <v>25</v>
      </c>
      <c r="L1" s="47" t="s">
        <v>26</v>
      </c>
      <c r="M1" s="48" t="s">
        <v>30</v>
      </c>
      <c r="N1" s="48" t="s">
        <v>10</v>
      </c>
      <c r="O1" s="49" t="s">
        <v>55</v>
      </c>
      <c r="P1" s="49" t="s">
        <v>54</v>
      </c>
      <c r="Q1" s="50" t="s">
        <v>11</v>
      </c>
      <c r="R1" s="50" t="s">
        <v>13</v>
      </c>
      <c r="S1" s="50" t="s">
        <v>12</v>
      </c>
      <c r="T1" s="50" t="s">
        <v>31</v>
      </c>
      <c r="U1" s="50" t="s">
        <v>32</v>
      </c>
    </row>
    <row r="2" spans="1:21" s="10" customFormat="1" ht="15" thickTop="1">
      <c r="A2" s="51">
        <v>41240</v>
      </c>
      <c r="B2" s="52" t="s">
        <v>39</v>
      </c>
      <c r="C2" s="53">
        <v>0</v>
      </c>
      <c r="D2" s="53" t="s">
        <v>5</v>
      </c>
      <c r="E2" s="53">
        <v>0</v>
      </c>
      <c r="F2" s="53">
        <v>0</v>
      </c>
      <c r="G2" s="53">
        <v>0</v>
      </c>
      <c r="H2" s="53">
        <v>0</v>
      </c>
      <c r="I2" s="53" t="s">
        <v>5</v>
      </c>
      <c r="J2" s="53">
        <v>0</v>
      </c>
      <c r="K2" s="53">
        <v>0</v>
      </c>
      <c r="L2" s="53">
        <v>0</v>
      </c>
      <c r="M2" s="53">
        <v>1000</v>
      </c>
      <c r="N2" s="53" t="s">
        <v>2</v>
      </c>
      <c r="O2" s="54"/>
      <c r="P2" s="55"/>
      <c r="Q2" s="55"/>
      <c r="R2" s="55"/>
      <c r="S2" s="55"/>
      <c r="T2" s="56" t="s">
        <v>2</v>
      </c>
      <c r="U2" s="56" t="s">
        <v>1</v>
      </c>
    </row>
    <row r="3" spans="1:21">
      <c r="A3" s="42"/>
    </row>
    <row r="4" spans="1:21">
      <c r="A4" s="42"/>
    </row>
    <row r="5" spans="1:21">
      <c r="A5" s="42"/>
    </row>
    <row r="6" spans="1:21">
      <c r="A6" s="42"/>
      <c r="B6" s="41"/>
    </row>
  </sheetData>
  <sortState ref="A5:AP28">
    <sortCondition ref="A10"/>
  </sortState>
  <phoneticPr fontId="6" type="noConversion"/>
  <conditionalFormatting sqref="B1:B370">
    <cfRule type="cellIs" dxfId="0" priority="38" stopIfTrue="1" operator="lessThanOrEqual">
      <formula>NOW()</formula>
    </cfRule>
  </conditionalFormatting>
  <pageMargins left="0.70000000000000007" right="0.70000000000000007" top="0.75000000000000011" bottom="0.75000000000000011" header="0.30000000000000004" footer="0.30000000000000004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paramêtres!$A$9:$A$16</xm:f>
          </x14:formula1>
          <xm:sqref>B2:B23</xm:sqref>
        </x14:dataValidation>
        <x14:dataValidation type="list" allowBlank="1" showInputMessage="1" showErrorMessage="1">
          <x14:formula1>
            <xm:f>paramêtres!$A$1:$A$6</xm:f>
          </x14:formula1>
          <xm:sqref>T2:U2 D2:D22</xm:sqref>
        </x14:dataValidation>
        <x14:dataValidation type="list" allowBlank="1" showInputMessage="1" showErrorMessage="1">
          <x14:formula1>
            <xm:f>paramêtres!$A$2:$A$6</xm:f>
          </x14:formula1>
          <xm:sqref>I2:I26</xm:sqref>
        </x14:dataValidation>
        <x14:dataValidation type="list" allowBlank="1" showInputMessage="1" showErrorMessage="1">
          <x14:formula1>
            <xm:f>paramêtres!$A$1:$A$7</xm:f>
          </x14:formula1>
          <xm:sqref>N2:N26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"/>
  <sheetViews>
    <sheetView topLeftCell="B1" workbookViewId="0">
      <selection activeCell="L1" sqref="L1:XFD1048576"/>
    </sheetView>
  </sheetViews>
  <sheetFormatPr baseColWidth="10" defaultColWidth="8.83203125" defaultRowHeight="14" x14ac:dyDescent="0"/>
  <cols>
    <col min="1" max="1" width="15" customWidth="1"/>
    <col min="2" max="2" width="16.5" style="2" bestFit="1" customWidth="1"/>
  </cols>
  <sheetData>
    <row r="1" spans="1:7" ht="133" thickTop="1" thickBot="1">
      <c r="A1" s="12" t="s">
        <v>19</v>
      </c>
      <c r="B1" s="12" t="s">
        <v>20</v>
      </c>
      <c r="C1" s="13" t="s">
        <v>46</v>
      </c>
      <c r="D1" s="13" t="s">
        <v>9</v>
      </c>
      <c r="E1" s="13" t="s">
        <v>0</v>
      </c>
      <c r="F1" s="13" t="s">
        <v>30</v>
      </c>
      <c r="G1" s="14" t="s">
        <v>47</v>
      </c>
    </row>
    <row r="2" spans="1:7" s="10" customFormat="1" ht="15" thickTop="1">
      <c r="A2" s="15">
        <v>41275</v>
      </c>
      <c r="B2" s="16" t="s">
        <v>39</v>
      </c>
      <c r="C2" s="17"/>
      <c r="D2" s="17"/>
      <c r="E2" s="17"/>
      <c r="F2" s="17"/>
      <c r="G2" s="18">
        <f>SUM(C2:F2)</f>
        <v>0</v>
      </c>
    </row>
    <row r="3" spans="1:7">
      <c r="A3" s="10"/>
      <c r="C3" s="2"/>
    </row>
    <row r="4" spans="1:7">
      <c r="C4" s="2"/>
    </row>
    <row r="5" spans="1:7">
      <c r="C5" s="2"/>
    </row>
    <row r="6" spans="1:7">
      <c r="C6" s="2"/>
    </row>
    <row r="7" spans="1:7">
      <c r="C7" s="2"/>
    </row>
    <row r="8" spans="1:7">
      <c r="C8" s="2"/>
    </row>
    <row r="9" spans="1:7">
      <c r="C9" s="2"/>
    </row>
    <row r="10" spans="1:7">
      <c r="C10" s="2"/>
    </row>
    <row r="11" spans="1:7">
      <c r="C11" s="2"/>
    </row>
    <row r="12" spans="1:7">
      <c r="C12" s="2"/>
    </row>
    <row r="13" spans="1:7">
      <c r="C13" s="2"/>
    </row>
    <row r="14" spans="1:7">
      <c r="C14" s="2"/>
    </row>
    <row r="15" spans="1:7">
      <c r="C15" s="2"/>
    </row>
    <row r="16" spans="1:7">
      <c r="C16" s="2"/>
    </row>
    <row r="17" spans="3:3">
      <c r="C17" s="2"/>
    </row>
    <row r="18" spans="3:3">
      <c r="C18" s="2"/>
    </row>
    <row r="19" spans="3:3">
      <c r="C19" s="2"/>
    </row>
    <row r="20" spans="3:3">
      <c r="C20" s="2"/>
    </row>
    <row r="21" spans="3:3">
      <c r="C21" s="2"/>
    </row>
  </sheetData>
  <pageMargins left="0.7" right="0.7" top="0.75" bottom="0.75" header="0.3" footer="0.3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paramêtres!$A$9:$A$16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opLeftCell="H1" workbookViewId="0">
      <selection activeCell="O1" sqref="O1:XFD1048576"/>
    </sheetView>
  </sheetViews>
  <sheetFormatPr baseColWidth="10" defaultColWidth="8.83203125" defaultRowHeight="14" x14ac:dyDescent="0"/>
  <cols>
    <col min="1" max="5" width="17.33203125" customWidth="1"/>
    <col min="6" max="6" width="23.33203125" customWidth="1"/>
    <col min="7" max="7" width="17.5" customWidth="1"/>
    <col min="8" max="8" width="11.1640625" customWidth="1"/>
    <col min="9" max="9" width="17.5" customWidth="1"/>
    <col min="10" max="10" width="11.1640625" customWidth="1"/>
    <col min="11" max="11" width="17.5" customWidth="1"/>
    <col min="12" max="12" width="11.1640625" customWidth="1"/>
    <col min="13" max="13" width="10.6640625" bestFit="1" customWidth="1"/>
  </cols>
  <sheetData>
    <row r="1" spans="1:13" ht="20">
      <c r="A1" s="26" t="s">
        <v>33</v>
      </c>
      <c r="B1" s="27">
        <v>41240</v>
      </c>
    </row>
    <row r="2" spans="1:13" ht="15" thickBot="1">
      <c r="A2" s="3"/>
    </row>
    <row r="3" spans="1:13" ht="15" thickTop="1">
      <c r="B3" s="66" t="e">
        <f>"STOCKS SILOS 1-2-3-4-5 au "&amp;TEXT(DATE(YEAR(B1),MONTH(B1),DAY(B1)),"dd/mm/yyyy")</f>
        <v>#VALUE!</v>
      </c>
      <c r="C3" s="67"/>
      <c r="D3" s="67"/>
      <c r="E3" s="67"/>
      <c r="F3" s="67"/>
      <c r="G3" s="67"/>
      <c r="H3" s="67"/>
      <c r="I3" s="67"/>
      <c r="J3" s="67"/>
      <c r="K3" s="67"/>
      <c r="L3" s="68"/>
      <c r="M3" s="3"/>
    </row>
    <row r="4" spans="1:13">
      <c r="B4" s="69"/>
      <c r="C4" s="70"/>
      <c r="D4" s="70"/>
      <c r="E4" s="70"/>
      <c r="F4" s="70"/>
      <c r="G4" s="70"/>
      <c r="H4" s="70"/>
      <c r="I4" s="70"/>
      <c r="J4" s="70"/>
      <c r="K4" s="70"/>
      <c r="L4" s="71"/>
    </row>
    <row r="5" spans="1:13" ht="15" thickBot="1">
      <c r="B5" s="69"/>
      <c r="C5" s="70"/>
      <c r="D5" s="70"/>
      <c r="E5" s="70"/>
      <c r="F5" s="70"/>
      <c r="G5" s="70"/>
      <c r="H5" s="70"/>
      <c r="I5" s="70"/>
      <c r="J5" s="70"/>
      <c r="K5" s="70"/>
      <c r="L5" s="71"/>
    </row>
    <row r="6" spans="1:13" ht="67" thickTop="1" thickBot="1">
      <c r="A6" s="19" t="s">
        <v>20</v>
      </c>
      <c r="B6" s="19" t="s">
        <v>5</v>
      </c>
      <c r="C6" s="20" t="s">
        <v>18</v>
      </c>
      <c r="D6" s="19" t="s">
        <v>6</v>
      </c>
      <c r="E6" s="20" t="s">
        <v>14</v>
      </c>
      <c r="F6" s="19" t="s">
        <v>7</v>
      </c>
      <c r="G6" s="20" t="s">
        <v>15</v>
      </c>
      <c r="H6" s="21" t="s">
        <v>1</v>
      </c>
      <c r="I6" s="20" t="s">
        <v>16</v>
      </c>
      <c r="J6" s="21" t="s">
        <v>2</v>
      </c>
      <c r="K6" s="20" t="s">
        <v>17</v>
      </c>
      <c r="L6" s="21" t="s">
        <v>8</v>
      </c>
    </row>
    <row r="7" spans="1:13" ht="15" thickTop="1">
      <c r="A7" s="22" t="str">
        <f>paramêtres!A10</f>
        <v>A</v>
      </c>
      <c r="B7" s="5" t="e">
        <f>IF(Soufflage!T2=B$6,Stocks!#REF!-Soufflage!#REF!,IF(AND(Soufflage!U2=B$6,(SUMIF(Soufflage!T2,D$6,D7)+SUMIF(Soufflage!T2,F$6,F7)+SUMIF(Soufflage!T2,H$6,H7)+SUMIF(Soufflage!T2,J$6,J7)&lt;0)),SUMIF(Soufflage!T2,D$6,D7)+SUMIF(Soufflage!T2,F$6,F7)+SUMIF(Soufflage!T2,H$6,H7)+SUMIF(Soufflage!T2,J$6,J7)+Stocks!#REF!,Stocks!#REF!))</f>
        <v>#REF!</v>
      </c>
      <c r="C7" s="5" t="e">
        <f t="shared" ref="C7:C13" si="0">IF(B7&lt;0,0,B7)</f>
        <v>#REF!</v>
      </c>
      <c r="D7" s="5" t="e">
        <f>IF(Soufflage!T2=D$6,Stocks!C21-Soufflage!#REF!,IF(AND(Soufflage!U2=D$6,(SUMIF(Soufflage!T2,B$6,B7)+SUMIF(Soufflage!T2,F$6,F7)+SUMIF(Soufflage!T2,H$6,H7)+SUMIF(Soufflage!T2,J$6,J7))&lt;0),SUMIF(Soufflage!T2,B$6,B7)+SUMIF(Soufflage!T2,F$6,F7)+SUMIF(Soufflage!T2,H$6,H7)+SUMIF(Soufflage!T2,J$6,J7)+Stocks!C21,Stocks!C21))</f>
        <v>#REF!</v>
      </c>
      <c r="E7" s="5" t="e">
        <f t="shared" ref="E7:E13" si="1">IF(D7&lt;0,0,D7)</f>
        <v>#REF!</v>
      </c>
      <c r="F7" s="5" t="e">
        <f>IF(Soufflage!T2=F$6,Stocks!D21-Soufflage!#REF!,IF(AND(Soufflage!U2=F$6,(SUMIF(Soufflage!T2,B$6,B7)+SUMIF(Soufflage!T2,D$6,D7)+SUMIF(Soufflage!T2,H$6,H7)+SUMIF(Soufflage!T2,J$6,J7))&lt;0),SUMIF(Soufflage!T2,B$6,B7)+SUMIF(Soufflage!T2,D$6,D7)+SUMIF(Soufflage!T2,H$6,H7)+SUMIF(Soufflage!T2,J$6,J7)+Stocks!D21,Stocks!D21))</f>
        <v>#REF!</v>
      </c>
      <c r="G7" s="5" t="e">
        <f t="shared" ref="G7:G13" si="2">IF(F7&lt;0,0,F7)</f>
        <v>#REF!</v>
      </c>
      <c r="H7" s="5" t="e">
        <f>IF(Soufflage!T2=H$6,Stocks!E21-Soufflage!#REF!,IF(AND(Soufflage!U2=H$6,(SUMIF(Soufflage!T2,B$6,B7)+SUMIF(Soufflage!T2,D$6,D7)+SUMIF(Soufflage!T2,F$6,F7)+SUMIF(Soufflage!T2,J$6,J7))&lt;0),SUMIF(Soufflage!T2,B$6,B7)+SUMIF(Soufflage!T2,D$6,D7)+SUMIF(Soufflage!T2,F$6,F7)+SUMIF(Soufflage!T2,J$6,J7)+Stocks!E21,Stocks!E21))</f>
        <v>#REF!</v>
      </c>
      <c r="I7" s="5" t="e">
        <f t="shared" ref="I7:I13" si="3">IF(H7&lt;0,0,H7)</f>
        <v>#REF!</v>
      </c>
      <c r="J7" s="5" t="e">
        <f>IF(Soufflage!T2=J$6,Stocks!F21-Soufflage!#REF!,IF(AND(Soufflage!U2=J$6,(SUMIF(Soufflage!T2,B$6,B7)+SUMIF(Soufflage!T2,D$6,D7)+SUMIF(Soufflage!T2,F$6,F7)+SUMIF(Soufflage!T2,H$6,H7))&lt;0),SUMIF(Soufflage!T2,B$6,B7)+SUMIF(Soufflage!T2,D$6,D7)+SUMIF(Soufflage!T2,F$6,F7)+SUMIF(Soufflage!T2,J$6,J7)+Stocks!F21,Stocks!F21))</f>
        <v>#REF!</v>
      </c>
      <c r="K7" s="5" t="e">
        <f t="shared" ref="K7:K13" si="4">IF(J7&lt;0,0,J7)</f>
        <v>#REF!</v>
      </c>
      <c r="L7" s="6" t="e">
        <f>Soufflage!#REF!</f>
        <v>#REF!</v>
      </c>
    </row>
    <row r="8" spans="1:13">
      <c r="A8" s="23" t="str">
        <f>paramêtres!A11</f>
        <v>B</v>
      </c>
      <c r="B8" s="4" t="e">
        <f>IF(Soufflage!#REF!=B$6,Stocks!B22-Soufflage!#REF!,IF(AND(Soufflage!#REF!=B$6,(SUMIF(Soufflage!#REF!,D$6,D8)+SUMIF(Soufflage!#REF!,F$6,F8)+SUMIF(Soufflage!#REF!,H$6,H8)+SUMIF(Soufflage!#REF!,J$6,J8)&lt;0)),SUMIF(Soufflage!#REF!,D$6,D8)+SUMIF(Soufflage!#REF!,F$6,F8)+SUMIF(Soufflage!#REF!,H$6,H8)+SUMIF(Soufflage!#REF!,J$6,J8)+Stocks!B22,Stocks!B22))</f>
        <v>#REF!</v>
      </c>
      <c r="C8" s="4" t="e">
        <f t="shared" si="0"/>
        <v>#REF!</v>
      </c>
      <c r="D8" s="4" t="e">
        <f>IF(Soufflage!#REF!=D$6,Stocks!C22-Soufflage!#REF!,IF(AND(Soufflage!#REF!=D$6,(SUMIF(Soufflage!#REF!,B$6,B8)+SUMIF(Soufflage!#REF!,F$6,F8)+SUMIF(Soufflage!#REF!,H$6,H8)+SUMIF(Soufflage!#REF!,J$6,J8))&lt;0),SUMIF(Soufflage!#REF!,B$6,B8)+SUMIF(Soufflage!#REF!,F$6,F8)+SUMIF(Soufflage!#REF!,H$6,H8)+SUMIF(Soufflage!#REF!,J$6,J8)+Stocks!C22,Stocks!C22))</f>
        <v>#REF!</v>
      </c>
      <c r="E8" s="4" t="e">
        <f t="shared" si="1"/>
        <v>#REF!</v>
      </c>
      <c r="F8" s="4" t="e">
        <f>IF(Soufflage!#REF!=F$6,Stocks!D22-Soufflage!#REF!,IF(AND(Soufflage!#REF!=F$6,(SUMIF(Soufflage!#REF!,B$6,B8)+SUMIF(Soufflage!#REF!,D$6,D8)+SUMIF(Soufflage!#REF!,H$6,H8)+SUMIF(Soufflage!#REF!,J$6,J8))&lt;0),SUMIF(Soufflage!#REF!,B$6,B8)+SUMIF(Soufflage!#REF!,D$6,D8)+SUMIF(Soufflage!#REF!,H$6,H8)+SUMIF(Soufflage!#REF!,J$6,J8)+Stocks!D22,Stocks!D22))</f>
        <v>#REF!</v>
      </c>
      <c r="G8" s="4" t="e">
        <f t="shared" si="2"/>
        <v>#REF!</v>
      </c>
      <c r="H8" s="4" t="e">
        <f>IF(Soufflage!#REF!=H$6,Stocks!E22-Soufflage!#REF!,IF(AND(Soufflage!#REF!=H$6,(SUMIF(Soufflage!#REF!,B$6,B8)+SUMIF(Soufflage!#REF!,D$6,D8)+SUMIF(Soufflage!#REF!,F$6,F8)+SUMIF(Soufflage!#REF!,J$6,J8))&lt;0),SUMIF(Soufflage!#REF!,B$6,B8)+SUMIF(Soufflage!#REF!,D$6,D8)+SUMIF(Soufflage!#REF!,F$6,F8)+SUMIF(Soufflage!#REF!,J$6,J8)+Stocks!E22,Stocks!E22))</f>
        <v>#REF!</v>
      </c>
      <c r="I8" s="4" t="e">
        <f t="shared" si="3"/>
        <v>#REF!</v>
      </c>
      <c r="J8" s="4" t="e">
        <f>IF(Soufflage!#REF!=J$6,Stocks!F22-Soufflage!#REF!,IF(AND(Soufflage!#REF!=J$6,(SUMIF(Soufflage!#REF!,B$6,B8)+SUMIF(Soufflage!#REF!,D$6,D8)+SUMIF(Soufflage!#REF!,F$6,F8)+SUMIF(Soufflage!#REF!,H$6,H8))&lt;0),SUMIF(Soufflage!#REF!,B$6,B8)+SUMIF(Soufflage!#REF!,D$6,D8)+SUMIF(Soufflage!#REF!,F$6,F8)+SUMIF(Soufflage!#REF!,J$6,J8)+Stocks!F22,Stocks!F22))</f>
        <v>#REF!</v>
      </c>
      <c r="K8" s="4" t="e">
        <f t="shared" si="4"/>
        <v>#REF!</v>
      </c>
      <c r="L8" s="7" t="e">
        <f>Soufflage!#REF!</f>
        <v>#REF!</v>
      </c>
    </row>
    <row r="9" spans="1:13">
      <c r="A9" s="23" t="str">
        <f>paramêtres!A12</f>
        <v>C</v>
      </c>
      <c r="B9" s="4" t="e">
        <f>IF(Soufflage!#REF!=B$6,Stocks!B23-Soufflage!#REF!,IF(AND(Soufflage!#REF!=B$6,(SUMIF(Soufflage!#REF!,D$6,D9)+SUMIF(Soufflage!#REF!,F$6,F9)+SUMIF(Soufflage!#REF!,H$6,H9)+SUMIF(Soufflage!#REF!,J$6,J9)&lt;0)),SUMIF(Soufflage!#REF!,D$6,D9)+SUMIF(Soufflage!#REF!,F$6,F9)+SUMIF(Soufflage!#REF!,H$6,H9)+SUMIF(Soufflage!#REF!,J$6,J9)+Stocks!B23,Stocks!B23))</f>
        <v>#REF!</v>
      </c>
      <c r="C9" s="4" t="e">
        <f t="shared" si="0"/>
        <v>#REF!</v>
      </c>
      <c r="D9" s="4" t="e">
        <f>IF(Soufflage!#REF!=D$6,Stocks!C23-Soufflage!#REF!,IF(AND(Soufflage!#REF!=D$6,(SUMIF(Soufflage!#REF!,B$6,B9)+SUMIF(Soufflage!#REF!,F$6,F9)+SUMIF(Soufflage!#REF!,H$6,H9)+SUMIF(Soufflage!#REF!,J$6,J9))&lt;0),SUMIF(Soufflage!#REF!,B$6,B9)+SUMIF(Soufflage!#REF!,F$6,F9)+SUMIF(Soufflage!#REF!,H$6,H9)+SUMIF(Soufflage!#REF!,J$6,J9)+Stocks!C23,Stocks!C23))</f>
        <v>#REF!</v>
      </c>
      <c r="E9" s="4" t="e">
        <f t="shared" si="1"/>
        <v>#REF!</v>
      </c>
      <c r="F9" s="4" t="e">
        <f>IF(Soufflage!#REF!=F$6,Stocks!D23-Soufflage!#REF!,IF(AND(Soufflage!#REF!=F$6,(SUMIF(Soufflage!#REF!,B$6,B9)+SUMIF(Soufflage!#REF!,D$6,D9)+SUMIF(Soufflage!#REF!,H$6,H9)+SUMIF(Soufflage!#REF!,J$6,J9))&lt;0),SUMIF(Soufflage!#REF!,B$6,B9)+SUMIF(Soufflage!#REF!,D$6,D9)+SUMIF(Soufflage!#REF!,H$6,H9)+SUMIF(Soufflage!#REF!,J$6,J9)+Stocks!D23,Stocks!D23))</f>
        <v>#REF!</v>
      </c>
      <c r="G9" s="4" t="e">
        <f t="shared" si="2"/>
        <v>#REF!</v>
      </c>
      <c r="H9" s="4" t="e">
        <f>IF(Soufflage!#REF!=H$6,Stocks!E23-Soufflage!#REF!,IF(AND(Soufflage!#REF!=H$6,(SUMIF(Soufflage!#REF!,B$6,B9)+SUMIF(Soufflage!#REF!,D$6,D9)+SUMIF(Soufflage!#REF!,F$6,F9)+SUMIF(Soufflage!#REF!,J$6,J9))&lt;0),SUMIF(Soufflage!#REF!,B$6,B9)+SUMIF(Soufflage!#REF!,D$6,D9)+SUMIF(Soufflage!#REF!,F$6,F9)+SUMIF(Soufflage!#REF!,J$6,J9)+Stocks!E23,Stocks!E23))</f>
        <v>#REF!</v>
      </c>
      <c r="I9" s="4" t="e">
        <f t="shared" si="3"/>
        <v>#REF!</v>
      </c>
      <c r="J9" s="4" t="e">
        <f>IF(Soufflage!#REF!=J$6,Stocks!F23-Soufflage!#REF!,IF(AND(Soufflage!#REF!=J$6,(SUMIF(Soufflage!#REF!,B$6,B9)+SUMIF(Soufflage!#REF!,D$6,D9)+SUMIF(Soufflage!#REF!,F$6,F9)+SUMIF(Soufflage!#REF!,H$6,H9))&lt;0),SUMIF(Soufflage!#REF!,B$6,B9)+SUMIF(Soufflage!#REF!,D$6,D9)+SUMIF(Soufflage!#REF!,F$6,F9)+SUMIF(Soufflage!#REF!,J$6,J9)+Stocks!F23,Stocks!F23))</f>
        <v>#REF!</v>
      </c>
      <c r="K9" s="4" t="e">
        <f t="shared" si="4"/>
        <v>#REF!</v>
      </c>
      <c r="L9" s="7" t="e">
        <f>Soufflage!#REF!</f>
        <v>#REF!</v>
      </c>
    </row>
    <row r="10" spans="1:13">
      <c r="A10" s="23" t="str">
        <f>paramêtres!A13</f>
        <v>D</v>
      </c>
      <c r="B10" s="4" t="e">
        <f>IF(Soufflage!#REF!=B$6,Stocks!B24-Soufflage!#REF!,IF(AND(Soufflage!#REF!=B$6,(SUMIF(Soufflage!#REF!,D$6,D10)+SUMIF(Soufflage!#REF!,F$6,F10)+SUMIF(Soufflage!#REF!,H$6,H10)+SUMIF(Soufflage!#REF!,J$6,J10)&lt;0)),SUMIF(Soufflage!#REF!,D$6,D10)+SUMIF(Soufflage!#REF!,F$6,F10)+SUMIF(Soufflage!#REF!,H$6,H10)+SUMIF(Soufflage!#REF!,J$6,J10)+Stocks!B24,Stocks!B24))</f>
        <v>#REF!</v>
      </c>
      <c r="C10" s="4" t="e">
        <f t="shared" si="0"/>
        <v>#REF!</v>
      </c>
      <c r="D10" s="4" t="e">
        <f>IF(Soufflage!#REF!=D$6,Stocks!C24-Soufflage!#REF!,IF(AND(Soufflage!#REF!=D$6,(SUMIF(Soufflage!#REF!,B$6,B10)+SUMIF(Soufflage!#REF!,F$6,F10)+SUMIF(Soufflage!#REF!,H$6,H10)+SUMIF(Soufflage!#REF!,J$6,J10))&lt;0),SUMIF(Soufflage!#REF!,B$6,B10)+SUMIF(Soufflage!#REF!,F$6,F10)+SUMIF(Soufflage!#REF!,H$6,H10)+SUMIF(Soufflage!#REF!,J$6,J10)+Stocks!C24,Stocks!C24))</f>
        <v>#REF!</v>
      </c>
      <c r="E10" s="4" t="e">
        <f t="shared" si="1"/>
        <v>#REF!</v>
      </c>
      <c r="F10" s="4" t="e">
        <f>IF(Soufflage!#REF!=F$6,Stocks!D24-Soufflage!#REF!,IF(AND(Soufflage!#REF!=F$6,(SUMIF(Soufflage!#REF!,B$6,B10)+SUMIF(Soufflage!#REF!,D$6,D10)+SUMIF(Soufflage!#REF!,H$6,H10)+SUMIF(Soufflage!#REF!,J$6,J10))&lt;0),SUMIF(Soufflage!#REF!,B$6,B10)+SUMIF(Soufflage!#REF!,D$6,D10)+SUMIF(Soufflage!#REF!,H$6,H10)+SUMIF(Soufflage!#REF!,J$6,J10)+Stocks!D24,Stocks!D24))</f>
        <v>#REF!</v>
      </c>
      <c r="G10" s="4" t="e">
        <f t="shared" si="2"/>
        <v>#REF!</v>
      </c>
      <c r="H10" s="4" t="e">
        <f>IF(Soufflage!#REF!=H$6,Stocks!E24-Soufflage!#REF!,IF(AND(Soufflage!#REF!=H$6,(SUMIF(Soufflage!#REF!,B$6,B10)+SUMIF(Soufflage!#REF!,D$6,D10)+SUMIF(Soufflage!#REF!,F$6,F10)+SUMIF(Soufflage!#REF!,J$6,J10))&lt;0),SUMIF(Soufflage!#REF!,B$6,B10)+SUMIF(Soufflage!#REF!,D$6,D10)+SUMIF(Soufflage!#REF!,F$6,F10)+SUMIF(Soufflage!#REF!,J$6,J10)+Stocks!E24,Stocks!E24))</f>
        <v>#REF!</v>
      </c>
      <c r="I10" s="4" t="e">
        <f t="shared" si="3"/>
        <v>#REF!</v>
      </c>
      <c r="J10" s="4" t="e">
        <f>IF(Soufflage!#REF!=J$6,Stocks!F24-Soufflage!#REF!,IF(AND(Soufflage!#REF!=J$6,(SUMIF(Soufflage!#REF!,B$6,B10)+SUMIF(Soufflage!#REF!,D$6,D10)+SUMIF(Soufflage!#REF!,F$6,F10)+SUMIF(Soufflage!#REF!,H$6,H10))&lt;0),SUMIF(Soufflage!#REF!,B$6,B10)+SUMIF(Soufflage!#REF!,D$6,D10)+SUMIF(Soufflage!#REF!,F$6,F10)+SUMIF(Soufflage!#REF!,J$6,J10)+Stocks!F24,Stocks!F24))</f>
        <v>#REF!</v>
      </c>
      <c r="K10" s="4" t="e">
        <f t="shared" si="4"/>
        <v>#REF!</v>
      </c>
      <c r="L10" s="7" t="e">
        <f>Soufflage!#REF!</f>
        <v>#REF!</v>
      </c>
    </row>
    <row r="11" spans="1:13">
      <c r="A11" s="23" t="str">
        <f>paramêtres!A14</f>
        <v>E</v>
      </c>
      <c r="B11" s="4" t="e">
        <f>IF(Soufflage!#REF!=B$6,Stocks!B25-Soufflage!#REF!,IF(AND(Soufflage!#REF!=B$6,(SUMIF(Soufflage!#REF!,D$6,D11)+SUMIF(Soufflage!#REF!,F$6,F11)+SUMIF(Soufflage!#REF!,H$6,H11)+SUMIF(Soufflage!#REF!,J$6,J11)&lt;0)),SUMIF(Soufflage!#REF!,D$6,D11)+SUMIF(Soufflage!#REF!,F$6,F11)+SUMIF(Soufflage!#REF!,H$6,H11)+SUMIF(Soufflage!#REF!,J$6,J11)+Stocks!B25,Stocks!B25))</f>
        <v>#REF!</v>
      </c>
      <c r="C11" s="4" t="e">
        <f t="shared" si="0"/>
        <v>#REF!</v>
      </c>
      <c r="D11" s="4" t="e">
        <f>IF(Soufflage!#REF!=D$6,Stocks!C25-Soufflage!#REF!,IF(AND(Soufflage!#REF!=D$6,(SUMIF(Soufflage!#REF!,B$6,B11)+SUMIF(Soufflage!#REF!,F$6,F11)+SUMIF(Soufflage!#REF!,H$6,H11)+SUMIF(Soufflage!#REF!,J$6,J11))&lt;0),SUMIF(Soufflage!#REF!,B$6,B11)+SUMIF(Soufflage!#REF!,F$6,F11)+SUMIF(Soufflage!#REF!,H$6,H11)+SUMIF(Soufflage!#REF!,J$6,J11)+Stocks!C25,Stocks!C25))</f>
        <v>#REF!</v>
      </c>
      <c r="E11" s="4" t="e">
        <f t="shared" si="1"/>
        <v>#REF!</v>
      </c>
      <c r="F11" s="4" t="e">
        <f>IF(Soufflage!#REF!=F$6,Stocks!D25-Soufflage!#REF!,IF(AND(Soufflage!#REF!=F$6,(SUMIF(Soufflage!#REF!,B$6,B11)+SUMIF(Soufflage!#REF!,D$6,D11)+SUMIF(Soufflage!#REF!,H$6,H11)+SUMIF(Soufflage!#REF!,J$6,J11))&lt;0),SUMIF(Soufflage!#REF!,B$6,B11)+SUMIF(Soufflage!#REF!,D$6,D11)+SUMIF(Soufflage!#REF!,H$6,H11)+SUMIF(Soufflage!#REF!,J$6,J11)+Stocks!D25,Stocks!D25))</f>
        <v>#REF!</v>
      </c>
      <c r="G11" s="4" t="e">
        <f t="shared" si="2"/>
        <v>#REF!</v>
      </c>
      <c r="H11" s="4" t="e">
        <f>IF(Soufflage!#REF!=H$6,Stocks!E25-Soufflage!#REF!,IF(AND(Soufflage!#REF!=H$6,(SUMIF(Soufflage!#REF!,B$6,B11)+SUMIF(Soufflage!#REF!,D$6,D11)+SUMIF(Soufflage!#REF!,F$6,F11)+SUMIF(Soufflage!#REF!,J$6,J11))&lt;0),SUMIF(Soufflage!#REF!,B$6,B11)+SUMIF(Soufflage!#REF!,D$6,D11)+SUMIF(Soufflage!#REF!,F$6,F11)+SUMIF(Soufflage!#REF!,J$6,J11)+Stocks!E25,Stocks!E25))</f>
        <v>#REF!</v>
      </c>
      <c r="I11" s="4" t="e">
        <f t="shared" si="3"/>
        <v>#REF!</v>
      </c>
      <c r="J11" s="4" t="e">
        <f>IF(Soufflage!#REF!=J$6,Stocks!F25-Soufflage!#REF!,IF(AND(Soufflage!#REF!=J$6,(SUMIF(Soufflage!#REF!,B$6,B11)+SUMIF(Soufflage!#REF!,D$6,D11)+SUMIF(Soufflage!#REF!,F$6,F11)+SUMIF(Soufflage!#REF!,H$6,H11))&lt;0),SUMIF(Soufflage!#REF!,B$6,B11)+SUMIF(Soufflage!#REF!,D$6,D11)+SUMIF(Soufflage!#REF!,F$6,F11)+SUMIF(Soufflage!#REF!,J$6,J11)+Stocks!F25,Stocks!F25))</f>
        <v>#REF!</v>
      </c>
      <c r="K11" s="4" t="e">
        <f t="shared" si="4"/>
        <v>#REF!</v>
      </c>
      <c r="L11" s="7" t="e">
        <f>Soufflage!#REF!</f>
        <v>#REF!</v>
      </c>
    </row>
    <row r="12" spans="1:13">
      <c r="A12" s="23" t="str">
        <f>paramêtres!A15</f>
        <v>F</v>
      </c>
      <c r="B12" s="4" t="e">
        <f>IF(Soufflage!#REF!=B$6,Stocks!B26-Soufflage!#REF!,IF(AND(Soufflage!#REF!=B$6,(SUMIF(Soufflage!#REF!,D$6,D12)+SUMIF(Soufflage!#REF!,F$6,F12)+SUMIF(Soufflage!#REF!,H$6,H12)+SUMIF(Soufflage!#REF!,J$6,J12)&lt;0)),SUMIF(Soufflage!#REF!,D$6,D12)+SUMIF(Soufflage!#REF!,F$6,F12)+SUMIF(Soufflage!#REF!,H$6,H12)+SUMIF(Soufflage!#REF!,J$6,J12)+Stocks!B26,Stocks!B26))</f>
        <v>#REF!</v>
      </c>
      <c r="C12" s="4" t="e">
        <f t="shared" si="0"/>
        <v>#REF!</v>
      </c>
      <c r="D12" s="4" t="e">
        <f>IF(Soufflage!#REF!=D$6,Stocks!C26-Soufflage!#REF!,IF(AND(Soufflage!#REF!=D$6,(SUMIF(Soufflage!#REF!,B$6,B12)+SUMIF(Soufflage!#REF!,F$6,F12)+SUMIF(Soufflage!#REF!,H$6,H12)+SUMIF(Soufflage!#REF!,J$6,J12))&lt;0),SUMIF(Soufflage!#REF!,B$6,B12)+SUMIF(Soufflage!#REF!,F$6,F12)+SUMIF(Soufflage!#REF!,H$6,H12)+SUMIF(Soufflage!#REF!,J$6,J12)+Stocks!C26,Stocks!C26))</f>
        <v>#REF!</v>
      </c>
      <c r="E12" s="4" t="e">
        <f t="shared" si="1"/>
        <v>#REF!</v>
      </c>
      <c r="F12" s="4" t="e">
        <f>IF(Soufflage!#REF!=F$6,Stocks!D26-Soufflage!#REF!,IF(AND(Soufflage!#REF!=F$6,(SUMIF(Soufflage!#REF!,B$6,B12)+SUMIF(Soufflage!#REF!,D$6,D12)+SUMIF(Soufflage!#REF!,H$6,H12)+SUMIF(Soufflage!#REF!,J$6,J12))&lt;0),SUMIF(Soufflage!#REF!,B$6,B12)+SUMIF(Soufflage!#REF!,D$6,D12)+SUMIF(Soufflage!#REF!,H$6,H12)+SUMIF(Soufflage!#REF!,J$6,J12)+Stocks!D26,Stocks!D26))</f>
        <v>#REF!</v>
      </c>
      <c r="G12" s="4" t="e">
        <f t="shared" si="2"/>
        <v>#REF!</v>
      </c>
      <c r="H12" s="4" t="e">
        <f>IF(Soufflage!#REF!=H$6,Stocks!E26-Soufflage!#REF!,IF(AND(Soufflage!#REF!=H$6,(SUMIF(Soufflage!#REF!,B$6,B12)+SUMIF(Soufflage!#REF!,D$6,D12)+SUMIF(Soufflage!#REF!,F$6,F12)+SUMIF(Soufflage!#REF!,J$6,J12))&lt;0),SUMIF(Soufflage!#REF!,B$6,B12)+SUMIF(Soufflage!#REF!,D$6,D12)+SUMIF(Soufflage!#REF!,F$6,F12)+SUMIF(Soufflage!#REF!,J$6,J12)+Stocks!E26,Stocks!E26))</f>
        <v>#REF!</v>
      </c>
      <c r="I12" s="4" t="e">
        <f t="shared" si="3"/>
        <v>#REF!</v>
      </c>
      <c r="J12" s="4" t="e">
        <f>IF(Soufflage!#REF!=J$6,Stocks!F26-Soufflage!#REF!,IF(AND(Soufflage!#REF!=J$6,(SUMIF(Soufflage!#REF!,B$6,B12)+SUMIF(Soufflage!#REF!,D$6,D12)+SUMIF(Soufflage!#REF!,F$6,F12)+SUMIF(Soufflage!#REF!,H$6,H12))&lt;0),SUMIF(Soufflage!#REF!,B$6,B12)+SUMIF(Soufflage!#REF!,D$6,D12)+SUMIF(Soufflage!#REF!,F$6,F12)+SUMIF(Soufflage!#REF!,J$6,J12)+Stocks!F26,Stocks!F26))</f>
        <v>#REF!</v>
      </c>
      <c r="K12" s="4" t="e">
        <f t="shared" si="4"/>
        <v>#REF!</v>
      </c>
      <c r="L12" s="7" t="e">
        <f>Soufflage!#REF!</f>
        <v>#REF!</v>
      </c>
    </row>
    <row r="13" spans="1:13" ht="15" thickBot="1">
      <c r="A13" s="24" t="str">
        <f>paramêtres!A16</f>
        <v>G</v>
      </c>
      <c r="B13" s="8" t="e">
        <f>IF(Soufflage!#REF!=B$6,Stocks!B27-Soufflage!#REF!,IF(AND(Soufflage!#REF!=B$6,(SUMIF(Soufflage!#REF!,D$6,D13)+SUMIF(Soufflage!#REF!,F$6,F13)+SUMIF(Soufflage!#REF!,H$6,H13)+SUMIF(Soufflage!#REF!,J$6,J13)&lt;0)),SUMIF(Soufflage!#REF!,D$6,D13)+SUMIF(Soufflage!#REF!,F$6,F13)+SUMIF(Soufflage!#REF!,H$6,H13)+SUMIF(Soufflage!#REF!,J$6,J13)+Stocks!B27,Stocks!B27))</f>
        <v>#REF!</v>
      </c>
      <c r="C13" s="8" t="e">
        <f t="shared" si="0"/>
        <v>#REF!</v>
      </c>
      <c r="D13" s="8" t="e">
        <f>IF(Soufflage!#REF!=D$6,Stocks!C27-Soufflage!#REF!,IF(AND(Soufflage!#REF!=D$6,(SUMIF(Soufflage!#REF!,B$6,B13)+SUMIF(Soufflage!#REF!,F$6,F13)+SUMIF(Soufflage!#REF!,H$6,H13)+SUMIF(Soufflage!#REF!,J$6,J13))&lt;0),SUMIF(Soufflage!#REF!,B$6,B13)+SUMIF(Soufflage!#REF!,F$6,F13)+SUMIF(Soufflage!#REF!,H$6,H13)+SUMIF(Soufflage!#REF!,J$6,J13)+Stocks!C27,Stocks!C27))</f>
        <v>#REF!</v>
      </c>
      <c r="E13" s="8" t="e">
        <f t="shared" si="1"/>
        <v>#REF!</v>
      </c>
      <c r="F13" s="8" t="e">
        <f>IF(Soufflage!#REF!=F$6,Stocks!D27-Soufflage!#REF!,IF(AND(Soufflage!#REF!=F$6,(SUMIF(Soufflage!#REF!,B$6,B13)+SUMIF(Soufflage!#REF!,D$6,D13)+SUMIF(Soufflage!#REF!,H$6,H13)+SUMIF(Soufflage!#REF!,J$6,J13))&lt;0),SUMIF(Soufflage!#REF!,B$6,B13)+SUMIF(Soufflage!#REF!,D$6,D13)+SUMIF(Soufflage!#REF!,H$6,H13)+SUMIF(Soufflage!#REF!,J$6,J13)+Stocks!D27,Stocks!D27))</f>
        <v>#REF!</v>
      </c>
      <c r="G13" s="8" t="e">
        <f t="shared" si="2"/>
        <v>#REF!</v>
      </c>
      <c r="H13" s="8" t="e">
        <f>IF(Soufflage!#REF!=H$6,Stocks!E27-Soufflage!#REF!,IF(AND(Soufflage!#REF!=H$6,(SUMIF(Soufflage!#REF!,B$6,B13)+SUMIF(Soufflage!#REF!,D$6,D13)+SUMIF(Soufflage!#REF!,F$6,F13)+SUMIF(Soufflage!#REF!,J$6,J13))&lt;0),SUMIF(Soufflage!#REF!,B$6,B13)+SUMIF(Soufflage!#REF!,D$6,D13)+SUMIF(Soufflage!#REF!,F$6,F13)+SUMIF(Soufflage!#REF!,J$6,J13)+Stocks!E27,Stocks!E27))</f>
        <v>#REF!</v>
      </c>
      <c r="I13" s="8" t="e">
        <f t="shared" si="3"/>
        <v>#REF!</v>
      </c>
      <c r="J13" s="8" t="e">
        <f>IF(Soufflage!#REF!=J$6,Stocks!F27-Soufflage!#REF!,IF(AND(Soufflage!#REF!=J$6,(SUMIF(Soufflage!#REF!,B$6,B13)+SUMIF(Soufflage!#REF!,D$6,D13)+SUMIF(Soufflage!#REF!,F$6,F13)+SUMIF(Soufflage!#REF!,H$6,H13))&lt;0),SUMIF(Soufflage!#REF!,B$6,B13)+SUMIF(Soufflage!#REF!,D$6,D13)+SUMIF(Soufflage!#REF!,F$6,F13)+SUMIF(Soufflage!#REF!,J$6,J13)+Stocks!F27,Stocks!F27))</f>
        <v>#REF!</v>
      </c>
      <c r="K13" s="8" t="e">
        <f t="shared" si="4"/>
        <v>#REF!</v>
      </c>
      <c r="L13" s="9" t="e">
        <f>Soufflage!#REF!</f>
        <v>#REF!</v>
      </c>
    </row>
    <row r="14" spans="1:13" ht="15" thickTop="1"/>
    <row r="17" spans="1:7" ht="15" thickBot="1"/>
    <row r="18" spans="1:7" ht="15" customHeight="1" thickTop="1" thickBot="1">
      <c r="A18" s="72" t="e">
        <f>"STOCKS INTERMEDIAIRES SILOS 1-2-3-4-5 au "&amp;TEXT(DATE(YEAR(B1),MONTH(B1),DAY(B1)),"dd/mm/yyyy")</f>
        <v>#VALUE!</v>
      </c>
      <c r="B18" s="72"/>
      <c r="C18" s="72"/>
      <c r="D18" s="72"/>
      <c r="E18" s="72"/>
      <c r="F18" s="72"/>
      <c r="G18" s="28"/>
    </row>
    <row r="19" spans="1:7" ht="15.75" customHeight="1" thickTop="1" thickBot="1">
      <c r="A19" s="72"/>
      <c r="B19" s="72"/>
      <c r="C19" s="72"/>
      <c r="D19" s="72"/>
      <c r="E19" s="72"/>
      <c r="F19" s="72"/>
      <c r="G19" s="28"/>
    </row>
    <row r="20" spans="1:7" ht="38" thickTop="1" thickBot="1">
      <c r="A20" s="30" t="s">
        <v>20</v>
      </c>
      <c r="B20" s="31" t="s">
        <v>34</v>
      </c>
      <c r="C20" s="31" t="s">
        <v>35</v>
      </c>
      <c r="D20" s="31" t="s">
        <v>36</v>
      </c>
      <c r="E20" s="31" t="s">
        <v>37</v>
      </c>
      <c r="F20" s="31" t="s">
        <v>38</v>
      </c>
      <c r="G20" s="29"/>
    </row>
    <row r="21" spans="1:7" ht="19" thickTop="1">
      <c r="A21" s="32" t="str">
        <f>paramêtres!A10</f>
        <v>A</v>
      </c>
      <c r="B21" s="33">
        <f>SUMIFS(Soufflage!$C$2:$C$370,Soufflage!$A$2:$A$370,$B$1,Soufflage!$B$2:$B$370,$A21,Soufflage!$D$2:$D$370,paramêtres!$A$2) + SUMIFS(Soufflage!$H$2:$H$370,Soufflage!$A$2:$A$370,$B$1,Soufflage!$B$2:$B$370,$A21,Soufflage!$I$2:$I$370,paramêtres!$A$2)-SUMIFS(Soufflage!$E$2:$E$370,Soufflage!$A$2:$A$370,$B$1,Soufflage!$B$2:$B$370,$A21,Soufflage!$D$2:$D$370,paramêtres!$A$2)-SUMIFS(Soufflage!$F$2:$F$370,Soufflage!$A$2:$A$370,$B$1,Soufflage!$B$2:$B$370,$A21,Soufflage!$D$2:$D$370,paramêtres!$A$2)-SUMIFS(Soufflage!$G$2:$G$370,Soufflage!$A$2:$A$370,$B$1,Soufflage!$B$2:$B$370,$A21,Soufflage!$D$2:$D$370,paramêtres!$A$2)-SUMIFS(Soufflage!$J$2:$J$370,Soufflage!$A$2:$A$370,$B$1,Soufflage!$B$2:$B$370,$A21,Soufflage!$I$2:$I$370,paramêtres!$A$2)-SUMIFS(Soufflage!$K$2:$K$370,Soufflage!$A$2:$A$370,$B$1,Soufflage!$B$2:$B$370,$A21,Soufflage!$I$2:$I$370,paramêtres!$A$2)-SUMIFS(Soufflage!$L$2:$L$370,Soufflage!$A$2:$A$370,$B$1,Soufflage!$B$2:$B$370,$A21,Soufflage!$I$2:$I$370,paramêtres!$A$2)+SUMIFS(Soufflage!$M$2:$M$370,Soufflage!$A$2:$A$370,$B$1,Soufflage!$N$2:$N$370,paramêtres!$A$2,Soufflage!$B$2:$B$370,Stocks!$A21)</f>
        <v>0</v>
      </c>
      <c r="C21" s="33">
        <f>SUMIFS(Soufflage!$C$2:$C$370,Soufflage!$A$2:$A$370,$B$1,Soufflage!$B$2:$B$370,$A21,Soufflage!$D$2:$D$370,paramêtres!$A$3) + SUMIFS(Soufflage!$H$2:$H$370,Soufflage!$A$2:$A$370,$B$1,Soufflage!$B$2:$B$370,$A21,Soufflage!$I$2:$I$370,paramêtres!$A$3)-SUMIFS(Soufflage!$E$2:$E$370,Soufflage!$A$2:$A$370,$B$1,Soufflage!$B$2:$B$370,$A21,Soufflage!$D$2:$D$370,paramêtres!$A$3)-SUMIFS(Soufflage!$F$2:$F$370,Soufflage!$A$2:$A$370,$B$1,Soufflage!$B$2:$B$370,$A21,Soufflage!$D$2:$D$370,paramêtres!$A$3)-SUMIFS(Soufflage!$G$2:$G$370,Soufflage!$A$2:$A$370,$B$1,Soufflage!$B$2:$B$370,$A21,Soufflage!$D$2:$D$370,paramêtres!$A$3)-SUMIFS(Soufflage!$J$2:$J$370,Soufflage!$A$2:$A$370,$B$1,Soufflage!$B$2:$B$370,$A21,Soufflage!$I$2:$I$370,paramêtres!$A$3)-SUMIFS(Soufflage!$K$2:$K$370,Soufflage!$A$2:$A$370,$B$1,Soufflage!$B$2:$B$370,$A21,Soufflage!$I$2:$I$370,paramêtres!$A$3)-SUMIFS(Soufflage!$L$2:$L$370,Soufflage!$A$2:$A$370,$B$1,Soufflage!$B$2:$B$370,$A21,Soufflage!$I$2:$I$370,paramêtres!$A$3)+SUMIFS(Soufflage!$M$2:$M$370,Soufflage!$A$2:$A$370,$B$1,Soufflage!$N$2:$N$370,paramêtres!$A$3,Soufflage!$B$2:$B$370,Stocks!$A21)</f>
        <v>0</v>
      </c>
      <c r="D21" s="33">
        <f>SUMIFS(Soufflage!$C$2:$C$370,Soufflage!$A$2:$A$370,$B$1,Soufflage!$B$2:$B$370,$A21,Soufflage!$D$2:$D$370,paramêtres!$A$4) + SUMIFS(Soufflage!$H$2:$H$370,Soufflage!$A$2:$A$370,$B$1,Soufflage!$B$2:$B$370,$A21,Soufflage!$I$2:$I$370,paramêtres!$A$4)-SUMIFS(Soufflage!$E$2:$E$370,Soufflage!$A$2:$A$370,$B$1,Soufflage!$B$2:$B$370,$A21,Soufflage!$D$2:$D$370,paramêtres!$A$4)-SUMIFS(Soufflage!$F$2:$F$370,Soufflage!$A$2:$A$370,$B$1,Soufflage!$B$2:$B$370,$A21,Soufflage!$D$2:$D$370,paramêtres!$A$4)-SUMIFS(Soufflage!$G$2:$G$370,Soufflage!$A$2:$A$370,$B$1,Soufflage!$B$2:$B$370,$A21,Soufflage!$D$2:$D$370,paramêtres!$A$4)-SUMIFS(Soufflage!$J$2:$J$370,Soufflage!$A$2:$A$370,$B$1,Soufflage!$B$2:$B$370,$A21,Soufflage!$I$2:$I$370,paramêtres!$A$4)-SUMIFS(Soufflage!$K$2:$K$370,Soufflage!$A$2:$A$370,$B$1,Soufflage!$B$2:$B$370,$A21,Soufflage!$I$2:$I$370,paramêtres!$A$4)-SUMIFS(Soufflage!$L$2:$L$370,Soufflage!$A$2:$A$370,$B$1,Soufflage!$B$2:$B$370,$A21,Soufflage!$I$2:$I$370,paramêtres!$A$4)+SUMIFS(Soufflage!$M$2:$M$370,Soufflage!$A$2:$A$370,$B$1,Soufflage!$N$2:$N$370,paramêtres!$A$4,Soufflage!$B$2:$B$370,Stocks!$A21)</f>
        <v>0</v>
      </c>
      <c r="E21" s="33">
        <f>SUMIFS(Soufflage!$C$2:$C$370,Soufflage!$A$2:$A$370,$B$1,Soufflage!$B$2:$B$370,$A21,Soufflage!$D$2:$D$370,paramêtres!$A$5) + SUMIFS(Soufflage!$H$2:$H$370,Soufflage!$A$2:$A$370,$B$1,Soufflage!$B$2:$B$370,$A21,Soufflage!$I$2:$I$370,paramêtres!$A$5)-SUMIFS(Soufflage!$E$2:$E$370,Soufflage!$A$2:$A$370,$B$1,Soufflage!$B$2:$B$370,$A21,Soufflage!$D$2:$D$370,paramêtres!$A$5)-SUMIFS(Soufflage!$F$2:$F$370,Soufflage!$A$2:$A$370,$B$1,Soufflage!$B$2:$B$370,$A21,Soufflage!$D$2:$D$370,paramêtres!$A$5)-SUMIFS(Soufflage!$G$2:$G$370,Soufflage!$A$2:$A$370,$B$1,Soufflage!$B$2:$B$370,$A21,Soufflage!$D$2:$D$370,paramêtres!$A$5)-SUMIFS(Soufflage!$J$2:$J$370,Soufflage!$A$2:$A$370,$B$1,Soufflage!$B$2:$B$370,$A21,Soufflage!$I$2:$I$370,paramêtres!$A$5)-SUMIFS(Soufflage!$K$2:$K$370,Soufflage!$A$2:$A$370,$B$1,Soufflage!$B$2:$B$370,$A21,Soufflage!$I$2:$I$370,paramêtres!$A$5)-SUMIFS(Soufflage!$L$2:$L$370,Soufflage!$A$2:$A$370,$B$1,Soufflage!$B$2:$B$370,$A21,Soufflage!$I$2:$I$370,paramêtres!$A$5)+SUMIFS(Soufflage!$M$2:$M$370,Soufflage!$A$2:$A$370,$B$1,Soufflage!$N$2:$N$370,paramêtres!$A$5,Soufflage!$B$2:$B$370,Stocks!$A21)</f>
        <v>0</v>
      </c>
      <c r="F21" s="34">
        <f>SUMIFS(Soufflage!$C$2:$C$370,Soufflage!$A$2:$A$370,$B$1,Soufflage!$B$2:$B$370,$A21,Soufflage!$D$2:$D$370,paramêtres!$A$6) + SUMIFS(Soufflage!$H$2:$H$370,Soufflage!$A$2:$A$370,$B$1,Soufflage!$B$2:$B$370,$A21,Soufflage!$I$2:$I$370,paramêtres!$A$6)-SUMIFS(Soufflage!$E$2:$E$370,Soufflage!$A$2:$A$370,$B$1,Soufflage!$B$2:$B$370,$A21,Soufflage!$D$2:$D$370,paramêtres!$A$6)-SUMIFS(Soufflage!$F$2:$F$370,Soufflage!$A$2:$A$370,$B$1,Soufflage!$B$2:$B$370,$A21,Soufflage!$D$2:$D$370,paramêtres!$A$6)-SUMIFS(Soufflage!$G$2:$G$370,Soufflage!$A$2:$A$370,$B$1,Soufflage!$B$2:$B$370,$A21,Soufflage!$D$2:$D$370,paramêtres!$A$6)-SUMIFS(Soufflage!$J$2:$J$370,Soufflage!$A$2:$A$370,$B$1,Soufflage!$B$2:$B$370,$A21,Soufflage!$I$2:$I$370,paramêtres!$A$6)-SUMIFS(Soufflage!$K$2:$K$370,Soufflage!$A$2:$A$370,$B$1,Soufflage!$B$2:$B$370,$A21,Soufflage!$I$2:$I$370,paramêtres!$A$6)-SUMIFS(Soufflage!$L$2:$L$370,Soufflage!$A$2:$A$370,$B$1,Soufflage!$B$2:$B$370,$A21,Soufflage!$I$2:$I$370,paramêtres!$A$6)+SUMIFS(Soufflage!$M$2:$M$370,Soufflage!$A$2:$A$370,$B$1,Soufflage!$N$2:$N$370,paramêtres!$A$6,Soufflage!$B$2:$B$370,Stocks!$A21)</f>
        <v>1000</v>
      </c>
      <c r="G21" s="29"/>
    </row>
    <row r="22" spans="1:7" ht="18">
      <c r="A22" s="35" t="str">
        <f>paramêtres!A11</f>
        <v>B</v>
      </c>
      <c r="B22" s="36">
        <f>SUMIFS(Soufflage!$C$2:$C$370,Soufflage!$A$2:$A$370,$B$1,Soufflage!$B$2:$B$370,$A22,Soufflage!$D$2:$D$370,paramêtres!$A$2) + SUMIFS(Soufflage!$H$2:$H$370,Soufflage!$A$2:$A$370,$B$1,Soufflage!$B$2:$B$370,$A22,Soufflage!$I$2:$I$370,paramêtres!$A$2)-SUMIFS(Soufflage!$E$2:$E$370,Soufflage!$A$2:$A$370,$B$1,Soufflage!$B$2:$B$370,$A22,Soufflage!$D$2:$D$370,paramêtres!$A$2)-SUMIFS(Soufflage!$F$2:$F$370,Soufflage!$A$2:$A$370,$B$1,Soufflage!$B$2:$B$370,$A22,Soufflage!$D$2:$D$370,paramêtres!$A$2)-SUMIFS(Soufflage!$G$2:$G$370,Soufflage!$A$2:$A$370,$B$1,Soufflage!$B$2:$B$370,$A22,Soufflage!$D$2:$D$370,paramêtres!$A$2)-SUMIFS(Soufflage!$J$2:$J$370,Soufflage!$A$2:$A$370,$B$1,Soufflage!$B$2:$B$370,$A22,Soufflage!$I$2:$I$370,paramêtres!$A$2)-SUMIFS(Soufflage!$K$2:$K$370,Soufflage!$A$2:$A$370,$B$1,Soufflage!$B$2:$B$370,$A22,Soufflage!$I$2:$I$370,paramêtres!$A$2)-SUMIFS(Soufflage!$L$2:$L$370,Soufflage!$A$2:$A$370,$B$1,Soufflage!$B$2:$B$370,$A22,Soufflage!$I$2:$I$370,paramêtres!$A$2)+SUMIFS(Soufflage!$M$2:$M$370,Soufflage!$A$2:$A$370,$B$1,Soufflage!$N$2:$N$370,paramêtres!$A$2,Soufflage!$B$2:$B$370,Stocks!$A22)</f>
        <v>0</v>
      </c>
      <c r="C22" s="36">
        <f>SUMIFS(Soufflage!$C$2:$C$370,Soufflage!$A$2:$A$370,$B$1,Soufflage!$B$2:$B$370,$A22,Soufflage!$D$2:$D$370,paramêtres!$A$3) + SUMIFS(Soufflage!$H$2:$H$370,Soufflage!$A$2:$A$370,$B$1,Soufflage!$B$2:$B$370,$A22,Soufflage!$I$2:$I$370,paramêtres!$A$3)-SUMIFS(Soufflage!$E$2:$E$370,Soufflage!$A$2:$A$370,$B$1,Soufflage!$B$2:$B$370,$A22,Soufflage!$D$2:$D$370,paramêtres!$A$3)-SUMIFS(Soufflage!$F$2:$F$370,Soufflage!$A$2:$A$370,$B$1,Soufflage!$B$2:$B$370,$A22,Soufflage!$D$2:$D$370,paramêtres!$A$3)-SUMIFS(Soufflage!$G$2:$G$370,Soufflage!$A$2:$A$370,$B$1,Soufflage!$B$2:$B$370,$A22,Soufflage!$D$2:$D$370,paramêtres!$A$3)-SUMIFS(Soufflage!$J$2:$J$370,Soufflage!$A$2:$A$370,$B$1,Soufflage!$B$2:$B$370,$A22,Soufflage!$I$2:$I$370,paramêtres!$A$3)-SUMIFS(Soufflage!$K$2:$K$370,Soufflage!$A$2:$A$370,$B$1,Soufflage!$B$2:$B$370,$A22,Soufflage!$I$2:$I$370,paramêtres!$A$3)-SUMIFS(Soufflage!$L$2:$L$370,Soufflage!$A$2:$A$370,$B$1,Soufflage!$B$2:$B$370,$A22,Soufflage!$I$2:$I$370,paramêtres!$A$3)+SUMIFS(Soufflage!$M$2:$M$370,Soufflage!$A$2:$A$370,$B$1,Soufflage!$N$2:$N$370,paramêtres!$A$3,Soufflage!$B$2:$B$370,Stocks!$A22)</f>
        <v>0</v>
      </c>
      <c r="D22" s="36">
        <f>SUMIFS(Soufflage!$C$2:$C$370,Soufflage!$A$2:$A$370,$B$1,Soufflage!$B$2:$B$370,$A22,Soufflage!$D$2:$D$370,paramêtres!$A$4) + SUMIFS(Soufflage!$H$2:$H$370,Soufflage!$A$2:$A$370,$B$1,Soufflage!$B$2:$B$370,$A22,Soufflage!$I$2:$I$370,paramêtres!$A$4)-SUMIFS(Soufflage!$E$2:$E$370,Soufflage!$A$2:$A$370,$B$1,Soufflage!$B$2:$B$370,$A22,Soufflage!$D$2:$D$370,paramêtres!$A$4)-SUMIFS(Soufflage!$F$2:$F$370,Soufflage!$A$2:$A$370,$B$1,Soufflage!$B$2:$B$370,$A22,Soufflage!$D$2:$D$370,paramêtres!$A$4)-SUMIFS(Soufflage!$G$2:$G$370,Soufflage!$A$2:$A$370,$B$1,Soufflage!$B$2:$B$370,$A22,Soufflage!$D$2:$D$370,paramêtres!$A$4)-SUMIFS(Soufflage!$J$2:$J$370,Soufflage!$A$2:$A$370,$B$1,Soufflage!$B$2:$B$370,$A22,Soufflage!$I$2:$I$370,paramêtres!$A$4)-SUMIFS(Soufflage!$K$2:$K$370,Soufflage!$A$2:$A$370,$B$1,Soufflage!$B$2:$B$370,$A22,Soufflage!$I$2:$I$370,paramêtres!$A$4)-SUMIFS(Soufflage!$L$2:$L$370,Soufflage!$A$2:$A$370,$B$1,Soufflage!$B$2:$B$370,$A22,Soufflage!$I$2:$I$370,paramêtres!$A$4)+SUMIFS(Soufflage!$M$2:$M$370,Soufflage!$A$2:$A$370,$B$1,Soufflage!$N$2:$N$370,paramêtres!$A$4,Soufflage!$B$2:$B$370,Stocks!$A22)</f>
        <v>0</v>
      </c>
      <c r="E22" s="36">
        <f>SUMIFS(Soufflage!$C$2:$C$370,Soufflage!$A$2:$A$370,$B$1,Soufflage!$B$2:$B$370,$A22,Soufflage!$D$2:$D$370,paramêtres!$A$5) + SUMIFS(Soufflage!$H$2:$H$370,Soufflage!$A$2:$A$370,$B$1,Soufflage!$B$2:$B$370,$A22,Soufflage!$I$2:$I$370,paramêtres!$A$5)-SUMIFS(Soufflage!$E$2:$E$370,Soufflage!$A$2:$A$370,$B$1,Soufflage!$B$2:$B$370,$A22,Soufflage!$D$2:$D$370,paramêtres!$A$5)-SUMIFS(Soufflage!$F$2:$F$370,Soufflage!$A$2:$A$370,$B$1,Soufflage!$B$2:$B$370,$A22,Soufflage!$D$2:$D$370,paramêtres!$A$5)-SUMIFS(Soufflage!$G$2:$G$370,Soufflage!$A$2:$A$370,$B$1,Soufflage!$B$2:$B$370,$A22,Soufflage!$D$2:$D$370,paramêtres!$A$5)-SUMIFS(Soufflage!$J$2:$J$370,Soufflage!$A$2:$A$370,$B$1,Soufflage!$B$2:$B$370,$A22,Soufflage!$I$2:$I$370,paramêtres!$A$5)-SUMIFS(Soufflage!$K$2:$K$370,Soufflage!$A$2:$A$370,$B$1,Soufflage!$B$2:$B$370,$A22,Soufflage!$I$2:$I$370,paramêtres!$A$5)-SUMIFS(Soufflage!$L$2:$L$370,Soufflage!$A$2:$A$370,$B$1,Soufflage!$B$2:$B$370,$A22,Soufflage!$I$2:$I$370,paramêtres!$A$5)+SUMIFS(Soufflage!$M$2:$M$370,Soufflage!$A$2:$A$370,$B$1,Soufflage!$N$2:$N$370,paramêtres!$A$5,Soufflage!$B$2:$B$370,Stocks!$A22)</f>
        <v>0</v>
      </c>
      <c r="F22" s="37">
        <f>SUMIFS(Soufflage!$C$2:$C$370,Soufflage!$A$2:$A$370,$B$1,Soufflage!$B$2:$B$370,$A22,Soufflage!$D$2:$D$370,paramêtres!$A$6) + SUMIFS(Soufflage!$H$2:$H$370,Soufflage!$A$2:$A$370,$B$1,Soufflage!$B$2:$B$370,$A22,Soufflage!$I$2:$I$370,paramêtres!$A$6)-SUMIFS(Soufflage!$E$2:$E$370,Soufflage!$A$2:$A$370,$B$1,Soufflage!$B$2:$B$370,$A22,Soufflage!$D$2:$D$370,paramêtres!$A$6)-SUMIFS(Soufflage!$F$2:$F$370,Soufflage!$A$2:$A$370,$B$1,Soufflage!$B$2:$B$370,$A22,Soufflage!$D$2:$D$370,paramêtres!$A$6)-SUMIFS(Soufflage!$G$2:$G$370,Soufflage!$A$2:$A$370,$B$1,Soufflage!$B$2:$B$370,$A22,Soufflage!$D$2:$D$370,paramêtres!$A$6)-SUMIFS(Soufflage!$J$2:$J$370,Soufflage!$A$2:$A$370,$B$1,Soufflage!$B$2:$B$370,$A22,Soufflage!$I$2:$I$370,paramêtres!$A$6)-SUMIFS(Soufflage!$K$2:$K$370,Soufflage!$A$2:$A$370,$B$1,Soufflage!$B$2:$B$370,$A22,Soufflage!$I$2:$I$370,paramêtres!$A$6)-SUMIFS(Soufflage!$L$2:$L$370,Soufflage!$A$2:$A$370,$B$1,Soufflage!$B$2:$B$370,$A22,Soufflage!$I$2:$I$370,paramêtres!$A$6)+SUMIFS(Soufflage!$M$2:$M$370,Soufflage!$A$2:$A$370,$B$1,Soufflage!$N$2:$N$370,paramêtres!$A$6,Soufflage!$B$2:$B$370,Stocks!$A22)</f>
        <v>0</v>
      </c>
      <c r="G22" s="29"/>
    </row>
    <row r="23" spans="1:7" ht="18">
      <c r="A23" s="35" t="str">
        <f>paramêtres!A12</f>
        <v>C</v>
      </c>
      <c r="B23" s="36">
        <f>SUMIFS(Soufflage!$C$2:$C$370,Soufflage!$A$2:$A$370,$B$1,Soufflage!$B$2:$B$370,$A23,Soufflage!$D$2:$D$370,paramêtres!$A$2) + SUMIFS(Soufflage!$H$2:$H$370,Soufflage!$A$2:$A$370,$B$1,Soufflage!$B$2:$B$370,$A23,Soufflage!$I$2:$I$370,paramêtres!$A$2)-SUMIFS(Soufflage!$E$2:$E$370,Soufflage!$A$2:$A$370,$B$1,Soufflage!$B$2:$B$370,$A23,Soufflage!$D$2:$D$370,paramêtres!$A$2)-SUMIFS(Soufflage!$F$2:$F$370,Soufflage!$A$2:$A$370,$B$1,Soufflage!$B$2:$B$370,$A23,Soufflage!$D$2:$D$370,paramêtres!$A$2)-SUMIFS(Soufflage!$G$2:$G$370,Soufflage!$A$2:$A$370,$B$1,Soufflage!$B$2:$B$370,$A23,Soufflage!$D$2:$D$370,paramêtres!$A$2)-SUMIFS(Soufflage!$J$2:$J$370,Soufflage!$A$2:$A$370,$B$1,Soufflage!$B$2:$B$370,$A23,Soufflage!$I$2:$I$370,paramêtres!$A$2)-SUMIFS(Soufflage!$K$2:$K$370,Soufflage!$A$2:$A$370,$B$1,Soufflage!$B$2:$B$370,$A23,Soufflage!$I$2:$I$370,paramêtres!$A$2)-SUMIFS(Soufflage!$L$2:$L$370,Soufflage!$A$2:$A$370,$B$1,Soufflage!$B$2:$B$370,$A23,Soufflage!$I$2:$I$370,paramêtres!$A$2)+SUMIFS(Soufflage!$M$2:$M$370,Soufflage!$A$2:$A$370,$B$1,Soufflage!$N$2:$N$370,paramêtres!$A$2,Soufflage!$B$2:$B$370,Stocks!$A23)</f>
        <v>0</v>
      </c>
      <c r="C23" s="36">
        <f>SUMIFS(Soufflage!$C$2:$C$370,Soufflage!$A$2:$A$370,$B$1,Soufflage!$B$2:$B$370,$A23,Soufflage!$D$2:$D$370,paramêtres!$A$3) + SUMIFS(Soufflage!$H$2:$H$370,Soufflage!$A$2:$A$370,$B$1,Soufflage!$B$2:$B$370,$A23,Soufflage!$I$2:$I$370,paramêtres!$A$3)-SUMIFS(Soufflage!$E$2:$E$370,Soufflage!$A$2:$A$370,$B$1,Soufflage!$B$2:$B$370,$A23,Soufflage!$D$2:$D$370,paramêtres!$A$3)-SUMIFS(Soufflage!$F$2:$F$370,Soufflage!$A$2:$A$370,$B$1,Soufflage!$B$2:$B$370,$A23,Soufflage!$D$2:$D$370,paramêtres!$A$3)-SUMIFS(Soufflage!$G$2:$G$370,Soufflage!$A$2:$A$370,$B$1,Soufflage!$B$2:$B$370,$A23,Soufflage!$D$2:$D$370,paramêtres!$A$3)-SUMIFS(Soufflage!$J$2:$J$370,Soufflage!$A$2:$A$370,$B$1,Soufflage!$B$2:$B$370,$A23,Soufflage!$I$2:$I$370,paramêtres!$A$3)-SUMIFS(Soufflage!$K$2:$K$370,Soufflage!$A$2:$A$370,$B$1,Soufflage!$B$2:$B$370,$A23,Soufflage!$I$2:$I$370,paramêtres!$A$3)-SUMIFS(Soufflage!$L$2:$L$370,Soufflage!$A$2:$A$370,$B$1,Soufflage!$B$2:$B$370,$A23,Soufflage!$I$2:$I$370,paramêtres!$A$3)+SUMIFS(Soufflage!$M$2:$M$370,Soufflage!$A$2:$A$370,$B$1,Soufflage!$N$2:$N$370,paramêtres!$A$3,Soufflage!$B$2:$B$370,Stocks!$A23)</f>
        <v>0</v>
      </c>
      <c r="D23" s="36">
        <f>SUMIFS(Soufflage!$C$2:$C$370,Soufflage!$A$2:$A$370,$B$1,Soufflage!$B$2:$B$370,$A23,Soufflage!$D$2:$D$370,paramêtres!$A$4) + SUMIFS(Soufflage!$H$2:$H$370,Soufflage!$A$2:$A$370,$B$1,Soufflage!$B$2:$B$370,$A23,Soufflage!$I$2:$I$370,paramêtres!$A$4)-SUMIFS(Soufflage!$E$2:$E$370,Soufflage!$A$2:$A$370,$B$1,Soufflage!$B$2:$B$370,$A23,Soufflage!$D$2:$D$370,paramêtres!$A$4)-SUMIFS(Soufflage!$F$2:$F$370,Soufflage!$A$2:$A$370,$B$1,Soufflage!$B$2:$B$370,$A23,Soufflage!$D$2:$D$370,paramêtres!$A$4)-SUMIFS(Soufflage!$G$2:$G$370,Soufflage!$A$2:$A$370,$B$1,Soufflage!$B$2:$B$370,$A23,Soufflage!$D$2:$D$370,paramêtres!$A$4)-SUMIFS(Soufflage!$J$2:$J$370,Soufflage!$A$2:$A$370,$B$1,Soufflage!$B$2:$B$370,$A23,Soufflage!$I$2:$I$370,paramêtres!$A$4)-SUMIFS(Soufflage!$K$2:$K$370,Soufflage!$A$2:$A$370,$B$1,Soufflage!$B$2:$B$370,$A23,Soufflage!$I$2:$I$370,paramêtres!$A$4)-SUMIFS(Soufflage!$L$2:$L$370,Soufflage!$A$2:$A$370,$B$1,Soufflage!$B$2:$B$370,$A23,Soufflage!$I$2:$I$370,paramêtres!$A$4)+SUMIFS(Soufflage!$M$2:$M$370,Soufflage!$A$2:$A$370,$B$1,Soufflage!$N$2:$N$370,paramêtres!$A$4,Soufflage!$B$2:$B$370,Stocks!$A23)</f>
        <v>0</v>
      </c>
      <c r="E23" s="36">
        <f>SUMIFS(Soufflage!$C$2:$C$370,Soufflage!$A$2:$A$370,$B$1,Soufflage!$B$2:$B$370,$A23,Soufflage!$D$2:$D$370,paramêtres!$A$5) + SUMIFS(Soufflage!$H$2:$H$370,Soufflage!$A$2:$A$370,$B$1,Soufflage!$B$2:$B$370,$A23,Soufflage!$I$2:$I$370,paramêtres!$A$5)-SUMIFS(Soufflage!$E$2:$E$370,Soufflage!$A$2:$A$370,$B$1,Soufflage!$B$2:$B$370,$A23,Soufflage!$D$2:$D$370,paramêtres!$A$5)-SUMIFS(Soufflage!$F$2:$F$370,Soufflage!$A$2:$A$370,$B$1,Soufflage!$B$2:$B$370,$A23,Soufflage!$D$2:$D$370,paramêtres!$A$5)-SUMIFS(Soufflage!$G$2:$G$370,Soufflage!$A$2:$A$370,$B$1,Soufflage!$B$2:$B$370,$A23,Soufflage!$D$2:$D$370,paramêtres!$A$5)-SUMIFS(Soufflage!$J$2:$J$370,Soufflage!$A$2:$A$370,$B$1,Soufflage!$B$2:$B$370,$A23,Soufflage!$I$2:$I$370,paramêtres!$A$5)-SUMIFS(Soufflage!$K$2:$K$370,Soufflage!$A$2:$A$370,$B$1,Soufflage!$B$2:$B$370,$A23,Soufflage!$I$2:$I$370,paramêtres!$A$5)-SUMIFS(Soufflage!$L$2:$L$370,Soufflage!$A$2:$A$370,$B$1,Soufflage!$B$2:$B$370,$A23,Soufflage!$I$2:$I$370,paramêtres!$A$5)+SUMIFS(Soufflage!$M$2:$M$370,Soufflage!$A$2:$A$370,$B$1,Soufflage!$N$2:$N$370,paramêtres!$A$5,Soufflage!$B$2:$B$370,Stocks!$A23)</f>
        <v>0</v>
      </c>
      <c r="F23" s="37">
        <f>SUMIFS(Soufflage!$C$2:$C$370,Soufflage!$A$2:$A$370,$B$1,Soufflage!$B$2:$B$370,$A23,Soufflage!$D$2:$D$370,paramêtres!$A$6) + SUMIFS(Soufflage!$H$2:$H$370,Soufflage!$A$2:$A$370,$B$1,Soufflage!$B$2:$B$370,$A23,Soufflage!$I$2:$I$370,paramêtres!$A$6)-SUMIFS(Soufflage!$E$2:$E$370,Soufflage!$A$2:$A$370,$B$1,Soufflage!$B$2:$B$370,$A23,Soufflage!$D$2:$D$370,paramêtres!$A$6)-SUMIFS(Soufflage!$F$2:$F$370,Soufflage!$A$2:$A$370,$B$1,Soufflage!$B$2:$B$370,$A23,Soufflage!$D$2:$D$370,paramêtres!$A$6)-SUMIFS(Soufflage!$G$2:$G$370,Soufflage!$A$2:$A$370,$B$1,Soufflage!$B$2:$B$370,$A23,Soufflage!$D$2:$D$370,paramêtres!$A$6)-SUMIFS(Soufflage!$J$2:$J$370,Soufflage!$A$2:$A$370,$B$1,Soufflage!$B$2:$B$370,$A23,Soufflage!$I$2:$I$370,paramêtres!$A$6)-SUMIFS(Soufflage!$K$2:$K$370,Soufflage!$A$2:$A$370,$B$1,Soufflage!$B$2:$B$370,$A23,Soufflage!$I$2:$I$370,paramêtres!$A$6)-SUMIFS(Soufflage!$L$2:$L$370,Soufflage!$A$2:$A$370,$B$1,Soufflage!$B$2:$B$370,$A23,Soufflage!$I$2:$I$370,paramêtres!$A$6)+SUMIFS(Soufflage!$M$2:$M$370,Soufflage!$A$2:$A$370,$B$1,Soufflage!$N$2:$N$370,paramêtres!$A$6,Soufflage!$B$2:$B$370,Stocks!$A23)</f>
        <v>0</v>
      </c>
      <c r="G23" s="29"/>
    </row>
    <row r="24" spans="1:7" ht="18">
      <c r="A24" s="35" t="str">
        <f>paramêtres!A13</f>
        <v>D</v>
      </c>
      <c r="B24" s="36">
        <f>SUMIFS(Soufflage!$C$2:$C$370,Soufflage!$A$2:$A$370,$B$1,Soufflage!$B$2:$B$370,$A24,Soufflage!$D$2:$D$370,paramêtres!$A$2) + SUMIFS(Soufflage!$H$2:$H$370,Soufflage!$A$2:$A$370,$B$1,Soufflage!$B$2:$B$370,$A24,Soufflage!$I$2:$I$370,paramêtres!$A$2)-SUMIFS(Soufflage!$E$2:$E$370,Soufflage!$A$2:$A$370,$B$1,Soufflage!$B$2:$B$370,$A24,Soufflage!$D$2:$D$370,paramêtres!$A$2)-SUMIFS(Soufflage!$F$2:$F$370,Soufflage!$A$2:$A$370,$B$1,Soufflage!$B$2:$B$370,$A24,Soufflage!$D$2:$D$370,paramêtres!$A$2)-SUMIFS(Soufflage!$G$2:$G$370,Soufflage!$A$2:$A$370,$B$1,Soufflage!$B$2:$B$370,$A24,Soufflage!$D$2:$D$370,paramêtres!$A$2)-SUMIFS(Soufflage!$J$2:$J$370,Soufflage!$A$2:$A$370,$B$1,Soufflage!$B$2:$B$370,$A24,Soufflage!$I$2:$I$370,paramêtres!$A$2)-SUMIFS(Soufflage!$K$2:$K$370,Soufflage!$A$2:$A$370,$B$1,Soufflage!$B$2:$B$370,$A24,Soufflage!$I$2:$I$370,paramêtres!$A$2)-SUMIFS(Soufflage!$L$2:$L$370,Soufflage!$A$2:$A$370,$B$1,Soufflage!$B$2:$B$370,$A24,Soufflage!$I$2:$I$370,paramêtres!$A$2)+SUMIFS(Soufflage!$M$2:$M$370,Soufflage!$A$2:$A$370,$B$1,Soufflage!$N$2:$N$370,paramêtres!$A$2,Soufflage!$B$2:$B$370,Stocks!$A24)</f>
        <v>0</v>
      </c>
      <c r="C24" s="36">
        <f>SUMIFS(Soufflage!$C$2:$C$370,Soufflage!$A$2:$A$370,$B$1,Soufflage!$B$2:$B$370,$A24,Soufflage!$D$2:$D$370,paramêtres!$A$3) + SUMIFS(Soufflage!$H$2:$H$370,Soufflage!$A$2:$A$370,$B$1,Soufflage!$B$2:$B$370,$A24,Soufflage!$I$2:$I$370,paramêtres!$A$3)-SUMIFS(Soufflage!$E$2:$E$370,Soufflage!$A$2:$A$370,$B$1,Soufflage!$B$2:$B$370,$A24,Soufflage!$D$2:$D$370,paramêtres!$A$3)-SUMIFS(Soufflage!$F$2:$F$370,Soufflage!$A$2:$A$370,$B$1,Soufflage!$B$2:$B$370,$A24,Soufflage!$D$2:$D$370,paramêtres!$A$3)-SUMIFS(Soufflage!$G$2:$G$370,Soufflage!$A$2:$A$370,$B$1,Soufflage!$B$2:$B$370,$A24,Soufflage!$D$2:$D$370,paramêtres!$A$3)-SUMIFS(Soufflage!$J$2:$J$370,Soufflage!$A$2:$A$370,$B$1,Soufflage!$B$2:$B$370,$A24,Soufflage!$I$2:$I$370,paramêtres!$A$3)-SUMIFS(Soufflage!$K$2:$K$370,Soufflage!$A$2:$A$370,$B$1,Soufflage!$B$2:$B$370,$A24,Soufflage!$I$2:$I$370,paramêtres!$A$3)-SUMIFS(Soufflage!$L$2:$L$370,Soufflage!$A$2:$A$370,$B$1,Soufflage!$B$2:$B$370,$A24,Soufflage!$I$2:$I$370,paramêtres!$A$3)+SUMIFS(Soufflage!$M$2:$M$370,Soufflage!$A$2:$A$370,$B$1,Soufflage!$N$2:$N$370,paramêtres!$A$3,Soufflage!$B$2:$B$370,Stocks!$A24)</f>
        <v>0</v>
      </c>
      <c r="D24" s="36">
        <f>SUMIFS(Soufflage!$C$2:$C$370,Soufflage!$A$2:$A$370,$B$1,Soufflage!$B$2:$B$370,$A24,Soufflage!$D$2:$D$370,paramêtres!$A$4) + SUMIFS(Soufflage!$H$2:$H$370,Soufflage!$A$2:$A$370,$B$1,Soufflage!$B$2:$B$370,$A24,Soufflage!$I$2:$I$370,paramêtres!$A$4)-SUMIFS(Soufflage!$E$2:$E$370,Soufflage!$A$2:$A$370,$B$1,Soufflage!$B$2:$B$370,$A24,Soufflage!$D$2:$D$370,paramêtres!$A$4)-SUMIFS(Soufflage!$F$2:$F$370,Soufflage!$A$2:$A$370,$B$1,Soufflage!$B$2:$B$370,$A24,Soufflage!$D$2:$D$370,paramêtres!$A$4)-SUMIFS(Soufflage!$G$2:$G$370,Soufflage!$A$2:$A$370,$B$1,Soufflage!$B$2:$B$370,$A24,Soufflage!$D$2:$D$370,paramêtres!$A$4)-SUMIFS(Soufflage!$J$2:$J$370,Soufflage!$A$2:$A$370,$B$1,Soufflage!$B$2:$B$370,$A24,Soufflage!$I$2:$I$370,paramêtres!$A$4)-SUMIFS(Soufflage!$K$2:$K$370,Soufflage!$A$2:$A$370,$B$1,Soufflage!$B$2:$B$370,$A24,Soufflage!$I$2:$I$370,paramêtres!$A$4)-SUMIFS(Soufflage!$L$2:$L$370,Soufflage!$A$2:$A$370,$B$1,Soufflage!$B$2:$B$370,$A24,Soufflage!$I$2:$I$370,paramêtres!$A$4)+SUMIFS(Soufflage!$M$2:$M$370,Soufflage!$A$2:$A$370,$B$1,Soufflage!$N$2:$N$370,paramêtres!$A$4,Soufflage!$B$2:$B$370,Stocks!$A24)</f>
        <v>0</v>
      </c>
      <c r="E24" s="36">
        <f>SUMIFS(Soufflage!$C$2:$C$370,Soufflage!$A$2:$A$370,$B$1,Soufflage!$B$2:$B$370,$A24,Soufflage!$D$2:$D$370,paramêtres!$A$5) + SUMIFS(Soufflage!$H$2:$H$370,Soufflage!$A$2:$A$370,$B$1,Soufflage!$B$2:$B$370,$A24,Soufflage!$I$2:$I$370,paramêtres!$A$5)-SUMIFS(Soufflage!$E$2:$E$370,Soufflage!$A$2:$A$370,$B$1,Soufflage!$B$2:$B$370,$A24,Soufflage!$D$2:$D$370,paramêtres!$A$5)-SUMIFS(Soufflage!$F$2:$F$370,Soufflage!$A$2:$A$370,$B$1,Soufflage!$B$2:$B$370,$A24,Soufflage!$D$2:$D$370,paramêtres!$A$5)-SUMIFS(Soufflage!$G$2:$G$370,Soufflage!$A$2:$A$370,$B$1,Soufflage!$B$2:$B$370,$A24,Soufflage!$D$2:$D$370,paramêtres!$A$5)-SUMIFS(Soufflage!$J$2:$J$370,Soufflage!$A$2:$A$370,$B$1,Soufflage!$B$2:$B$370,$A24,Soufflage!$I$2:$I$370,paramêtres!$A$5)-SUMIFS(Soufflage!$K$2:$K$370,Soufflage!$A$2:$A$370,$B$1,Soufflage!$B$2:$B$370,$A24,Soufflage!$I$2:$I$370,paramêtres!$A$5)-SUMIFS(Soufflage!$L$2:$L$370,Soufflage!$A$2:$A$370,$B$1,Soufflage!$B$2:$B$370,$A24,Soufflage!$I$2:$I$370,paramêtres!$A$5)+SUMIFS(Soufflage!$M$2:$M$370,Soufflage!$A$2:$A$370,$B$1,Soufflage!$N$2:$N$370,paramêtres!$A$5,Soufflage!$B$2:$B$370,Stocks!$A24)</f>
        <v>0</v>
      </c>
      <c r="F24" s="37">
        <f>SUMIFS(Soufflage!$C$2:$C$370,Soufflage!$A$2:$A$370,$B$1,Soufflage!$B$2:$B$370,$A24,Soufflage!$D$2:$D$370,paramêtres!$A$6) + SUMIFS(Soufflage!$H$2:$H$370,Soufflage!$A$2:$A$370,$B$1,Soufflage!$B$2:$B$370,$A24,Soufflage!$I$2:$I$370,paramêtres!$A$6)-SUMIFS(Soufflage!$E$2:$E$370,Soufflage!$A$2:$A$370,$B$1,Soufflage!$B$2:$B$370,$A24,Soufflage!$D$2:$D$370,paramêtres!$A$6)-SUMIFS(Soufflage!$F$2:$F$370,Soufflage!$A$2:$A$370,$B$1,Soufflage!$B$2:$B$370,$A24,Soufflage!$D$2:$D$370,paramêtres!$A$6)-SUMIFS(Soufflage!$G$2:$G$370,Soufflage!$A$2:$A$370,$B$1,Soufflage!$B$2:$B$370,$A24,Soufflage!$D$2:$D$370,paramêtres!$A$6)-SUMIFS(Soufflage!$J$2:$J$370,Soufflage!$A$2:$A$370,$B$1,Soufflage!$B$2:$B$370,$A24,Soufflage!$I$2:$I$370,paramêtres!$A$6)-SUMIFS(Soufflage!$K$2:$K$370,Soufflage!$A$2:$A$370,$B$1,Soufflage!$B$2:$B$370,$A24,Soufflage!$I$2:$I$370,paramêtres!$A$6)-SUMIFS(Soufflage!$L$2:$L$370,Soufflage!$A$2:$A$370,$B$1,Soufflage!$B$2:$B$370,$A24,Soufflage!$I$2:$I$370,paramêtres!$A$6)+SUMIFS(Soufflage!$M$2:$M$370,Soufflage!$A$2:$A$370,$B$1,Soufflage!$N$2:$N$370,paramêtres!$A$6,Soufflage!$B$2:$B$370,Stocks!$A24)</f>
        <v>0</v>
      </c>
      <c r="G24" s="29"/>
    </row>
    <row r="25" spans="1:7" ht="18">
      <c r="A25" s="35" t="str">
        <f>paramêtres!A14</f>
        <v>E</v>
      </c>
      <c r="B25" s="36">
        <f>SUMIFS(Soufflage!$C$2:$C$370,Soufflage!$A$2:$A$370,$B$1,Soufflage!$B$2:$B$370,$A25,Soufflage!$D$2:$D$370,paramêtres!$A$2) + SUMIFS(Soufflage!$H$2:$H$370,Soufflage!$A$2:$A$370,$B$1,Soufflage!$B$2:$B$370,$A25,Soufflage!$I$2:$I$370,paramêtres!$A$2)-SUMIFS(Soufflage!$E$2:$E$370,Soufflage!$A$2:$A$370,$B$1,Soufflage!$B$2:$B$370,$A25,Soufflage!$D$2:$D$370,paramêtres!$A$2)-SUMIFS(Soufflage!$F$2:$F$370,Soufflage!$A$2:$A$370,$B$1,Soufflage!$B$2:$B$370,$A25,Soufflage!$D$2:$D$370,paramêtres!$A$2)-SUMIFS(Soufflage!$G$2:$G$370,Soufflage!$A$2:$A$370,$B$1,Soufflage!$B$2:$B$370,$A25,Soufflage!$D$2:$D$370,paramêtres!$A$2)-SUMIFS(Soufflage!$J$2:$J$370,Soufflage!$A$2:$A$370,$B$1,Soufflage!$B$2:$B$370,$A25,Soufflage!$I$2:$I$370,paramêtres!$A$2)-SUMIFS(Soufflage!$K$2:$K$370,Soufflage!$A$2:$A$370,$B$1,Soufflage!$B$2:$B$370,$A25,Soufflage!$I$2:$I$370,paramêtres!$A$2)-SUMIFS(Soufflage!$L$2:$L$370,Soufflage!$A$2:$A$370,$B$1,Soufflage!$B$2:$B$370,$A25,Soufflage!$I$2:$I$370,paramêtres!$A$2)+SUMIFS(Soufflage!$M$2:$M$370,Soufflage!$A$2:$A$370,$B$1,Soufflage!$N$2:$N$370,paramêtres!$A$2,Soufflage!$B$2:$B$370,Stocks!$A25)</f>
        <v>0</v>
      </c>
      <c r="C25" s="36">
        <f>SUMIFS(Soufflage!$C$2:$C$370,Soufflage!$A$2:$A$370,$B$1,Soufflage!$B$2:$B$370,$A25,Soufflage!$D$2:$D$370,paramêtres!$A$3) + SUMIFS(Soufflage!$H$2:$H$370,Soufflage!$A$2:$A$370,$B$1,Soufflage!$B$2:$B$370,$A25,Soufflage!$I$2:$I$370,paramêtres!$A$3)-SUMIFS(Soufflage!$E$2:$E$370,Soufflage!$A$2:$A$370,$B$1,Soufflage!$B$2:$B$370,$A25,Soufflage!$D$2:$D$370,paramêtres!$A$3)-SUMIFS(Soufflage!$F$2:$F$370,Soufflage!$A$2:$A$370,$B$1,Soufflage!$B$2:$B$370,$A25,Soufflage!$D$2:$D$370,paramêtres!$A$3)-SUMIFS(Soufflage!$G$2:$G$370,Soufflage!$A$2:$A$370,$B$1,Soufflage!$B$2:$B$370,$A25,Soufflage!$D$2:$D$370,paramêtres!$A$3)-SUMIFS(Soufflage!$J$2:$J$370,Soufflage!$A$2:$A$370,$B$1,Soufflage!$B$2:$B$370,$A25,Soufflage!$I$2:$I$370,paramêtres!$A$3)-SUMIFS(Soufflage!$K$2:$K$370,Soufflage!$A$2:$A$370,$B$1,Soufflage!$B$2:$B$370,$A25,Soufflage!$I$2:$I$370,paramêtres!$A$3)-SUMIFS(Soufflage!$L$2:$L$370,Soufflage!$A$2:$A$370,$B$1,Soufflage!$B$2:$B$370,$A25,Soufflage!$I$2:$I$370,paramêtres!$A$3)+SUMIFS(Soufflage!$M$2:$M$370,Soufflage!$A$2:$A$370,$B$1,Soufflage!$N$2:$N$370,paramêtres!$A$3,Soufflage!$B$2:$B$370,Stocks!$A25)</f>
        <v>0</v>
      </c>
      <c r="D25" s="36">
        <f>SUMIFS(Soufflage!$C$2:$C$370,Soufflage!$A$2:$A$370,$B$1,Soufflage!$B$2:$B$370,$A25,Soufflage!$D$2:$D$370,paramêtres!$A$4) + SUMIFS(Soufflage!$H$2:$H$370,Soufflage!$A$2:$A$370,$B$1,Soufflage!$B$2:$B$370,$A25,Soufflage!$I$2:$I$370,paramêtres!$A$4)-SUMIFS(Soufflage!$E$2:$E$370,Soufflage!$A$2:$A$370,$B$1,Soufflage!$B$2:$B$370,$A25,Soufflage!$D$2:$D$370,paramêtres!$A$4)-SUMIFS(Soufflage!$F$2:$F$370,Soufflage!$A$2:$A$370,$B$1,Soufflage!$B$2:$B$370,$A25,Soufflage!$D$2:$D$370,paramêtres!$A$4)-SUMIFS(Soufflage!$G$2:$G$370,Soufflage!$A$2:$A$370,$B$1,Soufflage!$B$2:$B$370,$A25,Soufflage!$D$2:$D$370,paramêtres!$A$4)-SUMIFS(Soufflage!$J$2:$J$370,Soufflage!$A$2:$A$370,$B$1,Soufflage!$B$2:$B$370,$A25,Soufflage!$I$2:$I$370,paramêtres!$A$4)-SUMIFS(Soufflage!$K$2:$K$370,Soufflage!$A$2:$A$370,$B$1,Soufflage!$B$2:$B$370,$A25,Soufflage!$I$2:$I$370,paramêtres!$A$4)-SUMIFS(Soufflage!$L$2:$L$370,Soufflage!$A$2:$A$370,$B$1,Soufflage!$B$2:$B$370,$A25,Soufflage!$I$2:$I$370,paramêtres!$A$4)+SUMIFS(Soufflage!$M$2:$M$370,Soufflage!$A$2:$A$370,$B$1,Soufflage!$N$2:$N$370,paramêtres!$A$4,Soufflage!$B$2:$B$370,Stocks!$A25)</f>
        <v>0</v>
      </c>
      <c r="E25" s="36">
        <f>SUMIFS(Soufflage!$C$2:$C$370,Soufflage!$A$2:$A$370,$B$1,Soufflage!$B$2:$B$370,$A25,Soufflage!$D$2:$D$370,paramêtres!$A$5) + SUMIFS(Soufflage!$H$2:$H$370,Soufflage!$A$2:$A$370,$B$1,Soufflage!$B$2:$B$370,$A25,Soufflage!$I$2:$I$370,paramêtres!$A$5)-SUMIFS(Soufflage!$E$2:$E$370,Soufflage!$A$2:$A$370,$B$1,Soufflage!$B$2:$B$370,$A25,Soufflage!$D$2:$D$370,paramêtres!$A$5)-SUMIFS(Soufflage!$F$2:$F$370,Soufflage!$A$2:$A$370,$B$1,Soufflage!$B$2:$B$370,$A25,Soufflage!$D$2:$D$370,paramêtres!$A$5)-SUMIFS(Soufflage!$G$2:$G$370,Soufflage!$A$2:$A$370,$B$1,Soufflage!$B$2:$B$370,$A25,Soufflage!$D$2:$D$370,paramêtres!$A$5)-SUMIFS(Soufflage!$J$2:$J$370,Soufflage!$A$2:$A$370,$B$1,Soufflage!$B$2:$B$370,$A25,Soufflage!$I$2:$I$370,paramêtres!$A$5)-SUMIFS(Soufflage!$K$2:$K$370,Soufflage!$A$2:$A$370,$B$1,Soufflage!$B$2:$B$370,$A25,Soufflage!$I$2:$I$370,paramêtres!$A$5)-SUMIFS(Soufflage!$L$2:$L$370,Soufflage!$A$2:$A$370,$B$1,Soufflage!$B$2:$B$370,$A25,Soufflage!$I$2:$I$370,paramêtres!$A$5)+SUMIFS(Soufflage!$M$2:$M$370,Soufflage!$A$2:$A$370,$B$1,Soufflage!$N$2:$N$370,paramêtres!$A$5,Soufflage!$B$2:$B$370,Stocks!$A25)</f>
        <v>0</v>
      </c>
      <c r="F25" s="37">
        <f>SUMIFS(Soufflage!$C$2:$C$370,Soufflage!$A$2:$A$370,$B$1,Soufflage!$B$2:$B$370,$A25,Soufflage!$D$2:$D$370,paramêtres!$A$6) + SUMIFS(Soufflage!$H$2:$H$370,Soufflage!$A$2:$A$370,$B$1,Soufflage!$B$2:$B$370,$A25,Soufflage!$I$2:$I$370,paramêtres!$A$6)-SUMIFS(Soufflage!$E$2:$E$370,Soufflage!$A$2:$A$370,$B$1,Soufflage!$B$2:$B$370,$A25,Soufflage!$D$2:$D$370,paramêtres!$A$6)-SUMIFS(Soufflage!$F$2:$F$370,Soufflage!$A$2:$A$370,$B$1,Soufflage!$B$2:$B$370,$A25,Soufflage!$D$2:$D$370,paramêtres!$A$6)-SUMIFS(Soufflage!$G$2:$G$370,Soufflage!$A$2:$A$370,$B$1,Soufflage!$B$2:$B$370,$A25,Soufflage!$D$2:$D$370,paramêtres!$A$6)-SUMIFS(Soufflage!$J$2:$J$370,Soufflage!$A$2:$A$370,$B$1,Soufflage!$B$2:$B$370,$A25,Soufflage!$I$2:$I$370,paramêtres!$A$6)-SUMIFS(Soufflage!$K$2:$K$370,Soufflage!$A$2:$A$370,$B$1,Soufflage!$B$2:$B$370,$A25,Soufflage!$I$2:$I$370,paramêtres!$A$6)-SUMIFS(Soufflage!$L$2:$L$370,Soufflage!$A$2:$A$370,$B$1,Soufflage!$B$2:$B$370,$A25,Soufflage!$I$2:$I$370,paramêtres!$A$6)+SUMIFS(Soufflage!$M$2:$M$370,Soufflage!$A$2:$A$370,$B$1,Soufflage!$N$2:$N$370,paramêtres!$A$6,Soufflage!$B$2:$B$370,Stocks!$A25)</f>
        <v>0</v>
      </c>
      <c r="G25" s="29"/>
    </row>
    <row r="26" spans="1:7" ht="18">
      <c r="A26" s="35" t="str">
        <f>paramêtres!A15</f>
        <v>F</v>
      </c>
      <c r="B26" s="36">
        <f>SUMIFS(Soufflage!$C$2:$C$370,Soufflage!$A$2:$A$370,$B$1,Soufflage!$B$2:$B$370,$A26,Soufflage!$D$2:$D$370,paramêtres!$A$2) + SUMIFS(Soufflage!$H$2:$H$370,Soufflage!$A$2:$A$370,$B$1,Soufflage!$B$2:$B$370,$A26,Soufflage!$I$2:$I$370,paramêtres!$A$2)-SUMIFS(Soufflage!$E$2:$E$370,Soufflage!$A$2:$A$370,$B$1,Soufflage!$B$2:$B$370,$A26,Soufflage!$D$2:$D$370,paramêtres!$A$2)-SUMIFS(Soufflage!$F$2:$F$370,Soufflage!$A$2:$A$370,$B$1,Soufflage!$B$2:$B$370,$A26,Soufflage!$D$2:$D$370,paramêtres!$A$2)-SUMIFS(Soufflage!$G$2:$G$370,Soufflage!$A$2:$A$370,$B$1,Soufflage!$B$2:$B$370,$A26,Soufflage!$D$2:$D$370,paramêtres!$A$2)-SUMIFS(Soufflage!$J$2:$J$370,Soufflage!$A$2:$A$370,$B$1,Soufflage!$B$2:$B$370,$A26,Soufflage!$I$2:$I$370,paramêtres!$A$2)-SUMIFS(Soufflage!$K$2:$K$370,Soufflage!$A$2:$A$370,$B$1,Soufflage!$B$2:$B$370,$A26,Soufflage!$I$2:$I$370,paramêtres!$A$2)-SUMIFS(Soufflage!$L$2:$L$370,Soufflage!$A$2:$A$370,$B$1,Soufflage!$B$2:$B$370,$A26,Soufflage!$I$2:$I$370,paramêtres!$A$2)+SUMIFS(Soufflage!$M$2:$M$370,Soufflage!$A$2:$A$370,$B$1,Soufflage!$N$2:$N$370,paramêtres!$A$2,Soufflage!$B$2:$B$370,Stocks!$A26)</f>
        <v>0</v>
      </c>
      <c r="C26" s="36">
        <f>SUMIFS(Soufflage!$C$2:$C$370,Soufflage!$A$2:$A$370,$B$1,Soufflage!$B$2:$B$370,$A26,Soufflage!$D$2:$D$370,paramêtres!$A$3) + SUMIFS(Soufflage!$H$2:$H$370,Soufflage!$A$2:$A$370,$B$1,Soufflage!$B$2:$B$370,$A26,Soufflage!$I$2:$I$370,paramêtres!$A$3)-SUMIFS(Soufflage!$E$2:$E$370,Soufflage!$A$2:$A$370,$B$1,Soufflage!$B$2:$B$370,$A26,Soufflage!$D$2:$D$370,paramêtres!$A$3)-SUMIFS(Soufflage!$F$2:$F$370,Soufflage!$A$2:$A$370,$B$1,Soufflage!$B$2:$B$370,$A26,Soufflage!$D$2:$D$370,paramêtres!$A$3)-SUMIFS(Soufflage!$G$2:$G$370,Soufflage!$A$2:$A$370,$B$1,Soufflage!$B$2:$B$370,$A26,Soufflage!$D$2:$D$370,paramêtres!$A$3)-SUMIFS(Soufflage!$J$2:$J$370,Soufflage!$A$2:$A$370,$B$1,Soufflage!$B$2:$B$370,$A26,Soufflage!$I$2:$I$370,paramêtres!$A$3)-SUMIFS(Soufflage!$K$2:$K$370,Soufflage!$A$2:$A$370,$B$1,Soufflage!$B$2:$B$370,$A26,Soufflage!$I$2:$I$370,paramêtres!$A$3)-SUMIFS(Soufflage!$L$2:$L$370,Soufflage!$A$2:$A$370,$B$1,Soufflage!$B$2:$B$370,$A26,Soufflage!$I$2:$I$370,paramêtres!$A$3)+SUMIFS(Soufflage!$M$2:$M$370,Soufflage!$A$2:$A$370,$B$1,Soufflage!$N$2:$N$370,paramêtres!$A$3,Soufflage!$B$2:$B$370,Stocks!$A26)</f>
        <v>0</v>
      </c>
      <c r="D26" s="36">
        <f>SUMIFS(Soufflage!$C$2:$C$370,Soufflage!$A$2:$A$370,$B$1,Soufflage!$B$2:$B$370,$A26,Soufflage!$D$2:$D$370,paramêtres!$A$4) + SUMIFS(Soufflage!$H$2:$H$370,Soufflage!$A$2:$A$370,$B$1,Soufflage!$B$2:$B$370,$A26,Soufflage!$I$2:$I$370,paramêtres!$A$4)-SUMIFS(Soufflage!$E$2:$E$370,Soufflage!$A$2:$A$370,$B$1,Soufflage!$B$2:$B$370,$A26,Soufflage!$D$2:$D$370,paramêtres!$A$4)-SUMIFS(Soufflage!$F$2:$F$370,Soufflage!$A$2:$A$370,$B$1,Soufflage!$B$2:$B$370,$A26,Soufflage!$D$2:$D$370,paramêtres!$A$4)-SUMIFS(Soufflage!$G$2:$G$370,Soufflage!$A$2:$A$370,$B$1,Soufflage!$B$2:$B$370,$A26,Soufflage!$D$2:$D$370,paramêtres!$A$4)-SUMIFS(Soufflage!$J$2:$J$370,Soufflage!$A$2:$A$370,$B$1,Soufflage!$B$2:$B$370,$A26,Soufflage!$I$2:$I$370,paramêtres!$A$4)-SUMIFS(Soufflage!$K$2:$K$370,Soufflage!$A$2:$A$370,$B$1,Soufflage!$B$2:$B$370,$A26,Soufflage!$I$2:$I$370,paramêtres!$A$4)-SUMIFS(Soufflage!$L$2:$L$370,Soufflage!$A$2:$A$370,$B$1,Soufflage!$B$2:$B$370,$A26,Soufflage!$I$2:$I$370,paramêtres!$A$4)+SUMIFS(Soufflage!$M$2:$M$370,Soufflage!$A$2:$A$370,$B$1,Soufflage!$N$2:$N$370,paramêtres!$A$4,Soufflage!$B$2:$B$370,Stocks!$A26)</f>
        <v>0</v>
      </c>
      <c r="E26" s="36">
        <f>SUMIFS(Soufflage!$C$2:$C$370,Soufflage!$A$2:$A$370,$B$1,Soufflage!$B$2:$B$370,$A26,Soufflage!$D$2:$D$370,paramêtres!$A$5) + SUMIFS(Soufflage!$H$2:$H$370,Soufflage!$A$2:$A$370,$B$1,Soufflage!$B$2:$B$370,$A26,Soufflage!$I$2:$I$370,paramêtres!$A$5)-SUMIFS(Soufflage!$E$2:$E$370,Soufflage!$A$2:$A$370,$B$1,Soufflage!$B$2:$B$370,$A26,Soufflage!$D$2:$D$370,paramêtres!$A$5)-SUMIFS(Soufflage!$F$2:$F$370,Soufflage!$A$2:$A$370,$B$1,Soufflage!$B$2:$B$370,$A26,Soufflage!$D$2:$D$370,paramêtres!$A$5)-SUMIFS(Soufflage!$G$2:$G$370,Soufflage!$A$2:$A$370,$B$1,Soufflage!$B$2:$B$370,$A26,Soufflage!$D$2:$D$370,paramêtres!$A$5)-SUMIFS(Soufflage!$J$2:$J$370,Soufflage!$A$2:$A$370,$B$1,Soufflage!$B$2:$B$370,$A26,Soufflage!$I$2:$I$370,paramêtres!$A$5)-SUMIFS(Soufflage!$K$2:$K$370,Soufflage!$A$2:$A$370,$B$1,Soufflage!$B$2:$B$370,$A26,Soufflage!$I$2:$I$370,paramêtres!$A$5)-SUMIFS(Soufflage!$L$2:$L$370,Soufflage!$A$2:$A$370,$B$1,Soufflage!$B$2:$B$370,$A26,Soufflage!$I$2:$I$370,paramêtres!$A$5)+SUMIFS(Soufflage!$M$2:$M$370,Soufflage!$A$2:$A$370,$B$1,Soufflage!$N$2:$N$370,paramêtres!$A$5,Soufflage!$B$2:$B$370,Stocks!$A26)</f>
        <v>0</v>
      </c>
      <c r="F26" s="37">
        <f>SUMIFS(Soufflage!$C$2:$C$370,Soufflage!$A$2:$A$370,$B$1,Soufflage!$B$2:$B$370,$A26,Soufflage!$D$2:$D$370,paramêtres!$A$6) + SUMIFS(Soufflage!$H$2:$H$370,Soufflage!$A$2:$A$370,$B$1,Soufflage!$B$2:$B$370,$A26,Soufflage!$I$2:$I$370,paramêtres!$A$6)-SUMIFS(Soufflage!$E$2:$E$370,Soufflage!$A$2:$A$370,$B$1,Soufflage!$B$2:$B$370,$A26,Soufflage!$D$2:$D$370,paramêtres!$A$6)-SUMIFS(Soufflage!$F$2:$F$370,Soufflage!$A$2:$A$370,$B$1,Soufflage!$B$2:$B$370,$A26,Soufflage!$D$2:$D$370,paramêtres!$A$6)-SUMIFS(Soufflage!$G$2:$G$370,Soufflage!$A$2:$A$370,$B$1,Soufflage!$B$2:$B$370,$A26,Soufflage!$D$2:$D$370,paramêtres!$A$6)-SUMIFS(Soufflage!$J$2:$J$370,Soufflage!$A$2:$A$370,$B$1,Soufflage!$B$2:$B$370,$A26,Soufflage!$I$2:$I$370,paramêtres!$A$6)-SUMIFS(Soufflage!$K$2:$K$370,Soufflage!$A$2:$A$370,$B$1,Soufflage!$B$2:$B$370,$A26,Soufflage!$I$2:$I$370,paramêtres!$A$6)-SUMIFS(Soufflage!$L$2:$L$370,Soufflage!$A$2:$A$370,$B$1,Soufflage!$B$2:$B$370,$A26,Soufflage!$I$2:$I$370,paramêtres!$A$6)+SUMIFS(Soufflage!$M$2:$M$370,Soufflage!$A$2:$A$370,$B$1,Soufflage!$N$2:$N$370,paramêtres!$A$6,Soufflage!$B$2:$B$370,Stocks!$A26)</f>
        <v>0</v>
      </c>
      <c r="G26" s="29"/>
    </row>
    <row r="27" spans="1:7" ht="19" thickBot="1">
      <c r="A27" s="38" t="str">
        <f>paramêtres!A16</f>
        <v>G</v>
      </c>
      <c r="B27" s="39">
        <f>SUMIFS(Soufflage!$C$2:$C$370,Soufflage!$A$2:$A$370,$B$1,Soufflage!$B$2:$B$370,$A27,Soufflage!$D$2:$D$370,paramêtres!$A$2) + SUMIFS(Soufflage!$H$2:$H$370,Soufflage!$A$2:$A$370,$B$1,Soufflage!$B$2:$B$370,$A27,Soufflage!$I$2:$I$370,paramêtres!$A$2)-SUMIFS(Soufflage!$E$2:$E$370,Soufflage!$A$2:$A$370,$B$1,Soufflage!$B$2:$B$370,$A27,Soufflage!$D$2:$D$370,paramêtres!$A$2)-SUMIFS(Soufflage!$F$2:$F$370,Soufflage!$A$2:$A$370,$B$1,Soufflage!$B$2:$B$370,$A27,Soufflage!$D$2:$D$370,paramêtres!$A$2)-SUMIFS(Soufflage!$G$2:$G$370,Soufflage!$A$2:$A$370,$B$1,Soufflage!$B$2:$B$370,$A27,Soufflage!$D$2:$D$370,paramêtres!$A$2)-SUMIFS(Soufflage!$J$2:$J$370,Soufflage!$A$2:$A$370,$B$1,Soufflage!$B$2:$B$370,$A27,Soufflage!$I$2:$I$370,paramêtres!$A$2)-SUMIFS(Soufflage!$K$2:$K$370,Soufflage!$A$2:$A$370,$B$1,Soufflage!$B$2:$B$370,$A27,Soufflage!$I$2:$I$370,paramêtres!$A$2)-SUMIFS(Soufflage!$L$2:$L$370,Soufflage!$A$2:$A$370,$B$1,Soufflage!$B$2:$B$370,$A27,Soufflage!$I$2:$I$370,paramêtres!$A$2)+SUMIFS(Soufflage!$M$2:$M$370,Soufflage!$A$2:$A$370,$B$1,Soufflage!$N$2:$N$370,paramêtres!$A$2,Soufflage!$B$2:$B$370,Stocks!$A27)</f>
        <v>0</v>
      </c>
      <c r="C27" s="39">
        <f>SUMIFS(Soufflage!$C$2:$C$370,Soufflage!$A$2:$A$370,$B$1,Soufflage!$B$2:$B$370,$A27,Soufflage!$D$2:$D$370,paramêtres!$A$3) + SUMIFS(Soufflage!$H$2:$H$370,Soufflage!$A$2:$A$370,$B$1,Soufflage!$B$2:$B$370,$A27,Soufflage!$I$2:$I$370,paramêtres!$A$3)-SUMIFS(Soufflage!$E$2:$E$370,Soufflage!$A$2:$A$370,$B$1,Soufflage!$B$2:$B$370,$A27,Soufflage!$D$2:$D$370,paramêtres!$A$3)-SUMIFS(Soufflage!$F$2:$F$370,Soufflage!$A$2:$A$370,$B$1,Soufflage!$B$2:$B$370,$A27,Soufflage!$D$2:$D$370,paramêtres!$A$3)-SUMIFS(Soufflage!$G$2:$G$370,Soufflage!$A$2:$A$370,$B$1,Soufflage!$B$2:$B$370,$A27,Soufflage!$D$2:$D$370,paramêtres!$A$3)-SUMIFS(Soufflage!$J$2:$J$370,Soufflage!$A$2:$A$370,$B$1,Soufflage!$B$2:$B$370,$A27,Soufflage!$I$2:$I$370,paramêtres!$A$3)-SUMIFS(Soufflage!$K$2:$K$370,Soufflage!$A$2:$A$370,$B$1,Soufflage!$B$2:$B$370,$A27,Soufflage!$I$2:$I$370,paramêtres!$A$3)-SUMIFS(Soufflage!$L$2:$L$370,Soufflage!$A$2:$A$370,$B$1,Soufflage!$B$2:$B$370,$A27,Soufflage!$I$2:$I$370,paramêtres!$A$3)+SUMIFS(Soufflage!$M$2:$M$370,Soufflage!$A$2:$A$370,$B$1,Soufflage!$N$2:$N$370,paramêtres!$A$3,Soufflage!$B$2:$B$370,Stocks!$A27)</f>
        <v>0</v>
      </c>
      <c r="D27" s="39">
        <f>SUMIFS(Soufflage!$C$2:$C$370,Soufflage!$A$2:$A$370,$B$1,Soufflage!$B$2:$B$370,$A27,Soufflage!$D$2:$D$370,paramêtres!$A$4) + SUMIFS(Soufflage!$H$2:$H$370,Soufflage!$A$2:$A$370,$B$1,Soufflage!$B$2:$B$370,$A27,Soufflage!$I$2:$I$370,paramêtres!$A$4)-SUMIFS(Soufflage!$E$2:$E$370,Soufflage!$A$2:$A$370,$B$1,Soufflage!$B$2:$B$370,$A27,Soufflage!$D$2:$D$370,paramêtres!$A$4)-SUMIFS(Soufflage!$F$2:$F$370,Soufflage!$A$2:$A$370,$B$1,Soufflage!$B$2:$B$370,$A27,Soufflage!$D$2:$D$370,paramêtres!$A$4)-SUMIFS(Soufflage!$G$2:$G$370,Soufflage!$A$2:$A$370,$B$1,Soufflage!$B$2:$B$370,$A27,Soufflage!$D$2:$D$370,paramêtres!$A$4)-SUMIFS(Soufflage!$J$2:$J$370,Soufflage!$A$2:$A$370,$B$1,Soufflage!$B$2:$B$370,$A27,Soufflage!$I$2:$I$370,paramêtres!$A$4)-SUMIFS(Soufflage!$K$2:$K$370,Soufflage!$A$2:$A$370,$B$1,Soufflage!$B$2:$B$370,$A27,Soufflage!$I$2:$I$370,paramêtres!$A$4)-SUMIFS(Soufflage!$L$2:$L$370,Soufflage!$A$2:$A$370,$B$1,Soufflage!$B$2:$B$370,$A27,Soufflage!$I$2:$I$370,paramêtres!$A$4)+SUMIFS(Soufflage!$M$2:$M$370,Soufflage!$A$2:$A$370,$B$1,Soufflage!$N$2:$N$370,paramêtres!$A$4,Soufflage!$B$2:$B$370,Stocks!$A27)</f>
        <v>0</v>
      </c>
      <c r="E27" s="39">
        <f>SUMIFS(Soufflage!$C$2:$C$370,Soufflage!$A$2:$A$370,$B$1,Soufflage!$B$2:$B$370,$A27,Soufflage!$D$2:$D$370,paramêtres!$A$5) + SUMIFS(Soufflage!$H$2:$H$370,Soufflage!$A$2:$A$370,$B$1,Soufflage!$B$2:$B$370,$A27,Soufflage!$I$2:$I$370,paramêtres!$A$5)-SUMIFS(Soufflage!$E$2:$E$370,Soufflage!$A$2:$A$370,$B$1,Soufflage!$B$2:$B$370,$A27,Soufflage!$D$2:$D$370,paramêtres!$A$5)-SUMIFS(Soufflage!$F$2:$F$370,Soufflage!$A$2:$A$370,$B$1,Soufflage!$B$2:$B$370,$A27,Soufflage!$D$2:$D$370,paramêtres!$A$5)-SUMIFS(Soufflage!$G$2:$G$370,Soufflage!$A$2:$A$370,$B$1,Soufflage!$B$2:$B$370,$A27,Soufflage!$D$2:$D$370,paramêtres!$A$5)-SUMIFS(Soufflage!$J$2:$J$370,Soufflage!$A$2:$A$370,$B$1,Soufflage!$B$2:$B$370,$A27,Soufflage!$I$2:$I$370,paramêtres!$A$5)-SUMIFS(Soufflage!$K$2:$K$370,Soufflage!$A$2:$A$370,$B$1,Soufflage!$B$2:$B$370,$A27,Soufflage!$I$2:$I$370,paramêtres!$A$5)-SUMIFS(Soufflage!$L$2:$L$370,Soufflage!$A$2:$A$370,$B$1,Soufflage!$B$2:$B$370,$A27,Soufflage!$I$2:$I$370,paramêtres!$A$5)+SUMIFS(Soufflage!$M$2:$M$370,Soufflage!$A$2:$A$370,$B$1,Soufflage!$N$2:$N$370,paramêtres!$A$5,Soufflage!$B$2:$B$370,Stocks!$A27)</f>
        <v>0</v>
      </c>
      <c r="F27" s="40">
        <f>SUMIFS(Soufflage!$C$2:$C$370,Soufflage!$A$2:$A$370,$B$1,Soufflage!$B$2:$B$370,$A27,Soufflage!$D$2:$D$370,paramêtres!$A$6) + SUMIFS(Soufflage!$H$2:$H$370,Soufflage!$A$2:$A$370,$B$1,Soufflage!$B$2:$B$370,$A27,Soufflage!$I$2:$I$370,paramêtres!$A$6)-SUMIFS(Soufflage!$E$2:$E$370,Soufflage!$A$2:$A$370,$B$1,Soufflage!$B$2:$B$370,$A27,Soufflage!$D$2:$D$370,paramêtres!$A$6)-SUMIFS(Soufflage!$F$2:$F$370,Soufflage!$A$2:$A$370,$B$1,Soufflage!$B$2:$B$370,$A27,Soufflage!$D$2:$D$370,paramêtres!$A$6)-SUMIFS(Soufflage!$G$2:$G$370,Soufflage!$A$2:$A$370,$B$1,Soufflage!$B$2:$B$370,$A27,Soufflage!$D$2:$D$370,paramêtres!$A$6)-SUMIFS(Soufflage!$J$2:$J$370,Soufflage!$A$2:$A$370,$B$1,Soufflage!$B$2:$B$370,$A27,Soufflage!$I$2:$I$370,paramêtres!$A$6)-SUMIFS(Soufflage!$K$2:$K$370,Soufflage!$A$2:$A$370,$B$1,Soufflage!$B$2:$B$370,$A27,Soufflage!$I$2:$I$370,paramêtres!$A$6)-SUMIFS(Soufflage!$L$2:$L$370,Soufflage!$A$2:$A$370,$B$1,Soufflage!$B$2:$B$370,$A27,Soufflage!$I$2:$I$370,paramêtres!$A$6)+SUMIFS(Soufflage!$M$2:$M$370,Soufflage!$A$2:$A$370,$B$1,Soufflage!$N$2:$N$370,paramêtres!$A$6,Soufflage!$B$2:$B$370,Stocks!$A27)</f>
        <v>0</v>
      </c>
      <c r="G27" s="29"/>
    </row>
    <row r="28" spans="1:7" ht="19" thickTop="1">
      <c r="G28" s="29"/>
    </row>
    <row r="29" spans="1:7" ht="18">
      <c r="G29" s="29"/>
    </row>
    <row r="30" spans="1:7">
      <c r="G30" s="2"/>
    </row>
    <row r="31" spans="1:7">
      <c r="G31" s="2"/>
    </row>
    <row r="32" spans="1:7">
      <c r="G32" s="2"/>
    </row>
    <row r="33" spans="7:7">
      <c r="G33" s="2"/>
    </row>
    <row r="34" spans="7:7">
      <c r="G34" s="2"/>
    </row>
    <row r="35" spans="7:7">
      <c r="G35" s="2"/>
    </row>
  </sheetData>
  <mergeCells count="2">
    <mergeCell ref="B3:L5"/>
    <mergeCell ref="A18:F19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D19" workbookViewId="0">
      <selection activeCell="J19" sqref="J1:XFD1048576"/>
    </sheetView>
  </sheetViews>
  <sheetFormatPr baseColWidth="10" defaultColWidth="8.83203125" defaultRowHeight="14" x14ac:dyDescent="0"/>
  <cols>
    <col min="1" max="6" width="19.5" customWidth="1"/>
  </cols>
  <sheetData>
    <row r="1" spans="1:1">
      <c r="A1" s="25" t="s">
        <v>4</v>
      </c>
    </row>
    <row r="2" spans="1:1">
      <c r="A2" t="s">
        <v>5</v>
      </c>
    </row>
    <row r="3" spans="1:1">
      <c r="A3" t="s">
        <v>6</v>
      </c>
    </row>
    <row r="4" spans="1:1">
      <c r="A4" t="s">
        <v>7</v>
      </c>
    </row>
    <row r="5" spans="1:1">
      <c r="A5" t="s">
        <v>1</v>
      </c>
    </row>
    <row r="6" spans="1:1">
      <c r="A6" t="s">
        <v>2</v>
      </c>
    </row>
    <row r="7" spans="1:1">
      <c r="A7" t="s">
        <v>8</v>
      </c>
    </row>
    <row r="9" spans="1:1">
      <c r="A9" s="25" t="s">
        <v>20</v>
      </c>
    </row>
    <row r="10" spans="1:1">
      <c r="A10" t="s">
        <v>39</v>
      </c>
    </row>
    <row r="11" spans="1:1">
      <c r="A11" t="s">
        <v>40</v>
      </c>
    </row>
    <row r="12" spans="1:1">
      <c r="A12" t="s">
        <v>41</v>
      </c>
    </row>
    <row r="13" spans="1:1">
      <c r="A13" t="s">
        <v>42</v>
      </c>
    </row>
    <row r="14" spans="1:1">
      <c r="A14" t="s">
        <v>43</v>
      </c>
    </row>
    <row r="15" spans="1:1">
      <c r="A15" t="s">
        <v>44</v>
      </c>
    </row>
    <row r="16" spans="1:1">
      <c r="A16" t="s">
        <v>45</v>
      </c>
    </row>
    <row r="17" spans="1:6" ht="15" thickBot="1"/>
    <row r="18" spans="1:6" ht="15" customHeight="1" thickTop="1">
      <c r="A18" s="75" t="s">
        <v>53</v>
      </c>
      <c r="B18" s="76"/>
      <c r="C18" s="76"/>
      <c r="D18" s="76"/>
      <c r="E18" s="76"/>
      <c r="F18" s="77"/>
    </row>
    <row r="19" spans="1:6" ht="15" customHeight="1" thickBot="1">
      <c r="A19" s="78"/>
      <c r="B19" s="79"/>
      <c r="C19" s="79"/>
      <c r="D19" s="79"/>
      <c r="E19" s="79"/>
      <c r="F19" s="80"/>
    </row>
    <row r="20" spans="1:6" ht="19" thickTop="1">
      <c r="A20" s="73" t="s">
        <v>20</v>
      </c>
      <c r="B20" s="57" t="s">
        <v>3</v>
      </c>
      <c r="C20" s="57" t="s">
        <v>3</v>
      </c>
      <c r="D20" s="57" t="s">
        <v>3</v>
      </c>
      <c r="E20" s="57" t="s">
        <v>3</v>
      </c>
      <c r="F20" s="57" t="s">
        <v>3</v>
      </c>
    </row>
    <row r="21" spans="1:6" ht="19" thickBot="1">
      <c r="A21" s="74"/>
      <c r="B21" s="58" t="s">
        <v>48</v>
      </c>
      <c r="C21" s="58" t="s">
        <v>49</v>
      </c>
      <c r="D21" s="58" t="s">
        <v>50</v>
      </c>
      <c r="E21" s="58" t="s">
        <v>51</v>
      </c>
      <c r="F21" s="58" t="s">
        <v>52</v>
      </c>
    </row>
    <row r="22" spans="1:6" ht="15" thickTop="1">
      <c r="A22" s="59" t="s">
        <v>39</v>
      </c>
      <c r="B22" s="60">
        <v>0</v>
      </c>
      <c r="C22" s="60">
        <v>0</v>
      </c>
      <c r="D22" s="60">
        <v>0</v>
      </c>
      <c r="E22" s="60">
        <v>0</v>
      </c>
      <c r="F22" s="61">
        <v>0</v>
      </c>
    </row>
    <row r="23" spans="1:6">
      <c r="A23" s="59" t="s">
        <v>40</v>
      </c>
      <c r="B23" s="60">
        <v>0</v>
      </c>
      <c r="C23" s="60">
        <v>0</v>
      </c>
      <c r="D23" s="60">
        <v>0</v>
      </c>
      <c r="E23" s="60">
        <v>0</v>
      </c>
      <c r="F23" s="61">
        <v>0</v>
      </c>
    </row>
    <row r="24" spans="1:6">
      <c r="A24" s="59" t="s">
        <v>41</v>
      </c>
      <c r="B24" s="60">
        <v>0</v>
      </c>
      <c r="C24" s="60">
        <v>0</v>
      </c>
      <c r="D24" s="60">
        <v>0</v>
      </c>
      <c r="E24" s="60">
        <v>0</v>
      </c>
      <c r="F24" s="61">
        <v>0</v>
      </c>
    </row>
    <row r="25" spans="1:6">
      <c r="A25" s="59" t="s">
        <v>42</v>
      </c>
      <c r="B25" s="60">
        <v>0</v>
      </c>
      <c r="C25" s="60">
        <v>0</v>
      </c>
      <c r="D25" s="60">
        <v>0</v>
      </c>
      <c r="E25" s="60">
        <v>0</v>
      </c>
      <c r="F25" s="61">
        <v>0</v>
      </c>
    </row>
    <row r="26" spans="1:6">
      <c r="A26" s="59" t="s">
        <v>43</v>
      </c>
      <c r="B26" s="60">
        <v>0</v>
      </c>
      <c r="C26" s="60">
        <v>0</v>
      </c>
      <c r="D26" s="60">
        <v>0</v>
      </c>
      <c r="E26" s="60">
        <v>0</v>
      </c>
      <c r="F26" s="61">
        <v>0</v>
      </c>
    </row>
    <row r="27" spans="1:6">
      <c r="A27" s="59" t="s">
        <v>44</v>
      </c>
      <c r="B27" s="60">
        <v>0</v>
      </c>
      <c r="C27" s="60">
        <v>0</v>
      </c>
      <c r="D27" s="60">
        <v>0</v>
      </c>
      <c r="E27" s="60">
        <v>0</v>
      </c>
      <c r="F27" s="61">
        <v>0</v>
      </c>
    </row>
    <row r="28" spans="1:6" ht="15" thickBot="1">
      <c r="A28" s="62" t="s">
        <v>45</v>
      </c>
      <c r="B28" s="63">
        <v>0</v>
      </c>
      <c r="C28" s="63">
        <v>0</v>
      </c>
      <c r="D28" s="63">
        <v>0</v>
      </c>
      <c r="E28" s="63">
        <v>0</v>
      </c>
      <c r="F28" s="64">
        <v>0</v>
      </c>
    </row>
    <row r="29" spans="1:6" ht="15" thickTop="1">
      <c r="A29" s="65"/>
      <c r="B29" s="65"/>
      <c r="C29" s="65"/>
      <c r="D29" s="65"/>
      <c r="E29" s="65"/>
      <c r="F29" s="65"/>
    </row>
  </sheetData>
  <sortState ref="A10:A30">
    <sortCondition ref="A10"/>
  </sortState>
  <mergeCells count="2">
    <mergeCell ref="A20:A21"/>
    <mergeCell ref="A18:F19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Soufflage</vt:lpstr>
      <vt:lpstr>PET</vt:lpstr>
      <vt:lpstr>Stocks</vt:lpstr>
      <vt:lpstr>paramêtres</vt:lpstr>
    </vt:vector>
  </TitlesOfParts>
  <Company>Orangina Schweppes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CLEPX003</dc:creator>
  <cp:lastModifiedBy>Sébastien</cp:lastModifiedBy>
  <cp:lastPrinted>2012-11-19T15:00:26Z</cp:lastPrinted>
  <dcterms:created xsi:type="dcterms:W3CDTF">2012-06-19T08:13:00Z</dcterms:created>
  <dcterms:modified xsi:type="dcterms:W3CDTF">2012-11-27T23:14:22Z</dcterms:modified>
</cp:coreProperties>
</file>