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525" yWindow="885" windowWidth="23475" windowHeight="9240" activeTab="6"/>
  </bookViews>
  <sheets>
    <sheet name="Monsieur X" sheetId="1" r:id="rId1"/>
    <sheet name="Monsieur Y mensuel" sheetId="13" r:id="rId2"/>
    <sheet name="Monsieur Y trimestriel" sheetId="6" r:id="rId3"/>
    <sheet name="indicateurs" sheetId="8" r:id="rId4"/>
    <sheet name="graphiques_energie" sheetId="11" r:id="rId5"/>
    <sheet name="graphiques_divers" sheetId="12" r:id="rId6"/>
    <sheet name="gestion_noms" sheetId="14" r:id="rId7"/>
    <sheet name="bilan_CO2" sheetId="15" r:id="rId8"/>
  </sheets>
  <definedNames>
    <definedName name="bois_flottant">OFFSET('Monsieur Y trimestriel'!$D$11,,,,COUNTA('Monsieur Y trimestriel'!$11:$11))</definedName>
    <definedName name="boues_fosses">OFFSET('Monsieur Y trimestriel'!$D$9,,,,COUNTA('Monsieur Y trimestriel'!$9:$9))</definedName>
    <definedName name="boues_separateur">OFFSET('Monsieur Y trimestriel'!$D$10,,,,COUNTA('Monsieur Y trimestriel'!$10:$10))</definedName>
    <definedName name="conso_dispatching">OFFSET('Monsieur X'!$D$19,,,,COUNTA('Monsieur X'!$19:$19)-3)</definedName>
    <definedName name="conso_eau">OFFSET('Monsieur Y mensuel'!$D$12,,,,COUNTA('Monsieur Y mensuel'!$12:$12)-1)</definedName>
    <definedName name="conso_eau_pers">OFFSET(indicateurs!$D$15,,,,COUNTA(indicateurs!$15:$15)-3)</definedName>
    <definedName name="conso_gobelets">OFFSET('Monsieur Y trimestriel'!$D$19,,,,COUNTA('Monsieur Y trimestriel'!$19:$19)-1)</definedName>
    <definedName name="conso_papier">OFFSET('Monsieur Y trimestriel'!$D$17,,,,COUNTA('Monsieur Y trimestriel'!$17:$17)-1)</definedName>
    <definedName name="conso_SI_barrage">OFFSET('Monsieur X'!$D$20,,,,COUNTA('Monsieur X'!$20:$20)-3)</definedName>
    <definedName name="conso_SI_barrage_pers">OFFSET(indicateurs!$D$10,,,,COUNTA(indicateurs!$10:$10)-3)</definedName>
    <definedName name="conso_SI_centrale">OFFSET('Monsieur X'!$D$16,,,,COUNTA('Monsieur X'!$16:$16)-3)</definedName>
    <definedName name="conso_SI_centrale_pers">OFFSET(indicateurs!$D$9,,,,COUNTA(indicateurs!$9:$9)-3)</definedName>
    <definedName name="conso_transfo">OFFSET('Monsieur X'!$D$18,,,,COUNTA('Monsieur X'!$18:$18)-3)</definedName>
    <definedName name="dechets_carton">OFFSET('Monsieur Y trimestriel'!$D$13,,,,COUNTA('Monsieur Y trimestriel'!$13:$13))</definedName>
    <definedName name="dechets_ferreux">OFFSET('Monsieur Y trimestriel'!$D$12,,,,COUNTA('Monsieur Y trimestriel'!$12:$12))</definedName>
    <definedName name="dechets_incin">OFFSET('Monsieur Y mensuel'!$D$8,,,,COUNTA('Monsieur Y mensuel'!$8:$8)-4)</definedName>
    <definedName name="dechets_incin_pers">OFFSET(indicateurs!$D$16,,,,COUNTA(indicateurs!$16:$16)-3)</definedName>
    <definedName name="dechets_inertes">OFFSET('Monsieur Y trimestriel'!$D$8,,,,COUNTA('Monsieur Y trimestriel'!$8:$8))</definedName>
    <definedName name="mois_entier">OFFSET('Monsieur X'!$D$5,,,,COUNTA('Monsieur X'!$5:$5))</definedName>
    <definedName name="prod_dot1">OFFSET('Monsieur X'!$D$14,,,,COUNTA('Monsieur X'!$14:$14)-3)</definedName>
    <definedName name="prod_dot2">OFFSET('Monsieur X'!$D$15,,,,COUNTA('Monsieur X'!$15:$15)-3)</definedName>
    <definedName name="prod_groupe1">OFFSET('Monsieur X'!$D$10,,,,COUNTA('Monsieur X'!$10:$10))</definedName>
    <definedName name="prod_groupe2">OFFSET('Monsieur X'!$D$11,,,,COUNTA('Monsieur X'!$11:$11)-3)</definedName>
    <definedName name="prod_groupe4">OFFSET('Monsieur X'!$D$12,,,,COUNTA('Monsieur X'!$12:$12)-3)</definedName>
    <definedName name="prod_groupe5">OFFSET('Monsieur X'!$D$13,,,,COUNTA('Monsieur X'!$13:$13)-3)</definedName>
    <definedName name="rapport_prod_conso">OFFSET(indicateurs!$D$11,,,,COUNTA(indicateurs!$11:$11)-1)</definedName>
    <definedName name="trimestriel">OFFSET('Monsieur Y trimestriel'!$D$5,,,,COUNTA('Monsieur Y trimestriel'!$5:$5)-1)</definedName>
  </definedNames>
  <calcPr calcId="144525"/>
</workbook>
</file>

<file path=xl/calcChain.xml><?xml version="1.0" encoding="utf-8"?>
<calcChain xmlns="http://schemas.openxmlformats.org/spreadsheetml/2006/main">
  <c r="F12" i="13" l="1"/>
  <c r="E12" i="13"/>
  <c r="D12" i="13"/>
  <c r="G12" i="13"/>
  <c r="D18" i="6" l="1"/>
  <c r="G28" i="1" l="1"/>
  <c r="H28" i="1"/>
  <c r="I28" i="1"/>
  <c r="J28" i="1"/>
  <c r="K28" i="1"/>
  <c r="L28" i="1"/>
  <c r="M28" i="1"/>
  <c r="N28" i="1"/>
  <c r="O28" i="1"/>
  <c r="H23" i="6" l="1"/>
  <c r="C109" i="15" s="1"/>
  <c r="N12" i="13"/>
  <c r="O12" i="13"/>
  <c r="M12" i="13"/>
  <c r="K12" i="13"/>
  <c r="L12" i="13"/>
  <c r="J12" i="13"/>
  <c r="H12" i="13"/>
  <c r="I12" i="13"/>
  <c r="D28" i="1" l="1"/>
  <c r="C3" i="15" s="1"/>
  <c r="E28" i="1"/>
  <c r="F28" i="1"/>
  <c r="P20" i="1" l="1"/>
  <c r="P19" i="1"/>
  <c r="P18" i="1"/>
  <c r="P16" i="1"/>
  <c r="P15" i="1"/>
  <c r="P14" i="1"/>
  <c r="P13" i="1"/>
  <c r="P12" i="1"/>
  <c r="P11" i="1"/>
  <c r="P10" i="1"/>
  <c r="E18" i="6"/>
  <c r="F18" i="6"/>
  <c r="G18" i="6"/>
  <c r="P17" i="1" l="1"/>
  <c r="C38" i="15" s="1"/>
  <c r="H9" i="6"/>
  <c r="H10" i="6"/>
  <c r="H11" i="6"/>
  <c r="H12" i="6"/>
  <c r="H13" i="6"/>
  <c r="H14" i="6"/>
  <c r="H15" i="6"/>
  <c r="H17" i="6"/>
  <c r="H18" i="6"/>
  <c r="C88" i="15" s="1"/>
  <c r="H19" i="6"/>
  <c r="H8" i="6"/>
  <c r="G16" i="8" l="1"/>
  <c r="H16" i="8"/>
  <c r="I16" i="8"/>
  <c r="J16" i="8"/>
  <c r="K16" i="8"/>
  <c r="L16" i="8"/>
  <c r="M16" i="8"/>
  <c r="N16" i="8"/>
  <c r="O16" i="8"/>
  <c r="G15" i="8" l="1"/>
  <c r="H15" i="8"/>
  <c r="I15" i="8"/>
  <c r="J15" i="8"/>
  <c r="K15" i="8"/>
  <c r="L15" i="8"/>
  <c r="M15" i="8"/>
  <c r="N15" i="8"/>
  <c r="O15" i="8"/>
  <c r="P8" i="13"/>
  <c r="C103" i="15" s="1"/>
  <c r="E16" i="8" l="1"/>
  <c r="F16" i="8"/>
  <c r="D16" i="8"/>
  <c r="P16" i="8" l="1"/>
  <c r="E15" i="8"/>
  <c r="F15" i="8"/>
  <c r="D15" i="8"/>
  <c r="P15" i="8" l="1"/>
  <c r="E33" i="1"/>
  <c r="F33" i="1"/>
  <c r="G33" i="1"/>
  <c r="H33" i="1"/>
  <c r="I33" i="1"/>
  <c r="J33" i="1"/>
  <c r="K33" i="1"/>
  <c r="L33" i="1"/>
  <c r="M33" i="1"/>
  <c r="N33" i="1"/>
  <c r="O33" i="1"/>
  <c r="D33" i="1"/>
  <c r="E37" i="1" l="1"/>
  <c r="F37" i="1"/>
  <c r="G37" i="1"/>
  <c r="H37" i="1"/>
  <c r="I37" i="1"/>
  <c r="J37" i="1"/>
  <c r="K37" i="1"/>
  <c r="L37" i="1"/>
  <c r="M37" i="1"/>
  <c r="N37" i="1"/>
  <c r="N10" i="8" s="1"/>
  <c r="O37" i="1"/>
  <c r="O10" i="8" s="1"/>
  <c r="D37" i="1"/>
  <c r="E36" i="1"/>
  <c r="F36" i="1"/>
  <c r="G36" i="1"/>
  <c r="H36" i="1"/>
  <c r="I36" i="1"/>
  <c r="J36" i="1"/>
  <c r="K36" i="1"/>
  <c r="L36" i="1"/>
  <c r="M36" i="1"/>
  <c r="N36" i="1"/>
  <c r="O36" i="1"/>
  <c r="D36" i="1"/>
  <c r="E35" i="1"/>
  <c r="F35" i="1"/>
  <c r="G35" i="1"/>
  <c r="H35" i="1"/>
  <c r="I35" i="1"/>
  <c r="J35" i="1"/>
  <c r="K35" i="1"/>
  <c r="L35" i="1"/>
  <c r="M35" i="1"/>
  <c r="N35" i="1"/>
  <c r="O35" i="1"/>
  <c r="D35" i="1"/>
  <c r="E34" i="1"/>
  <c r="E9" i="8" s="1"/>
  <c r="F34" i="1"/>
  <c r="F9" i="8" s="1"/>
  <c r="G34" i="1"/>
  <c r="G9" i="8" s="1"/>
  <c r="H34" i="1"/>
  <c r="H9" i="8" s="1"/>
  <c r="D34" i="1"/>
  <c r="E10" i="8" l="1"/>
  <c r="E11" i="8"/>
  <c r="D11" i="8"/>
  <c r="F10" i="8"/>
  <c r="F11" i="8"/>
  <c r="M10" i="8"/>
  <c r="L10" i="8"/>
  <c r="K10" i="8"/>
  <c r="J10" i="8"/>
  <c r="I10" i="8"/>
  <c r="H10" i="8"/>
  <c r="H11" i="8"/>
  <c r="G10" i="8"/>
  <c r="G11" i="8"/>
  <c r="P37" i="1"/>
  <c r="D10" i="8"/>
  <c r="P36" i="1"/>
  <c r="P35" i="1"/>
  <c r="D9" i="8"/>
  <c r="P9" i="8" s="1"/>
  <c r="P33" i="1"/>
  <c r="J34" i="1"/>
  <c r="J9" i="8" s="1"/>
  <c r="K34" i="1"/>
  <c r="K9" i="8" s="1"/>
  <c r="L34" i="1"/>
  <c r="L9" i="8" s="1"/>
  <c r="M34" i="1"/>
  <c r="M9" i="8" s="1"/>
  <c r="N34" i="1"/>
  <c r="O34" i="1"/>
  <c r="I34" i="1"/>
  <c r="I9" i="8" s="1"/>
  <c r="P11" i="8" l="1"/>
  <c r="P10" i="8"/>
  <c r="M11" i="8"/>
  <c r="L11" i="8"/>
  <c r="J11" i="8"/>
  <c r="I11" i="8"/>
  <c r="K11" i="8"/>
  <c r="O11" i="8"/>
  <c r="O9" i="8"/>
  <c r="N11" i="8"/>
  <c r="N9" i="8"/>
  <c r="P34" i="1"/>
</calcChain>
</file>

<file path=xl/sharedStrings.xml><?xml version="1.0" encoding="utf-8"?>
<sst xmlns="http://schemas.openxmlformats.org/spreadsheetml/2006/main" count="300" uniqueCount="220">
  <si>
    <t>Indicateurs</t>
  </si>
  <si>
    <t>Tableau de bord environnemental</t>
  </si>
  <si>
    <t>Données de base</t>
  </si>
  <si>
    <t>Déchets</t>
  </si>
  <si>
    <t>N° cpt sur schéma</t>
  </si>
  <si>
    <t>Unité</t>
  </si>
  <si>
    <t>Dénomination</t>
  </si>
  <si>
    <t>Prod. Groupe 1</t>
  </si>
  <si>
    <t>Prod. Groupe 4</t>
  </si>
  <si>
    <t>Prod. Groupe 5</t>
  </si>
  <si>
    <t>Production de la centrale</t>
  </si>
  <si>
    <t>Consommation des services internes de la centrale</t>
  </si>
  <si>
    <t>Consommation du poste de transformation</t>
  </si>
  <si>
    <t>Consommation services internes centrale</t>
  </si>
  <si>
    <t>Consommation service interne barrage</t>
  </si>
  <si>
    <t>est égal à 317'916-317'961</t>
  </si>
  <si>
    <t>Par poste</t>
  </si>
  <si>
    <t>Bureau</t>
  </si>
  <si>
    <t xml:space="preserve">Consommation de gobelets/tasses </t>
  </si>
  <si>
    <t>Consommation des SI centrale/pers</t>
  </si>
  <si>
    <t>kWh/pers</t>
  </si>
  <si>
    <t>Consommation des SI barrage/pers</t>
  </si>
  <si>
    <t>Nombre de personnes en équivalent plein temps centrale</t>
  </si>
  <si>
    <t>Nombre de personnes en équivalent plein temps barrage</t>
  </si>
  <si>
    <t>Total</t>
  </si>
  <si>
    <t>Nombre de personnes équivalent plein temps au total</t>
  </si>
  <si>
    <t>Consommation de papier</t>
  </si>
  <si>
    <t>Eau</t>
  </si>
  <si>
    <t>DOMAINE ÉLECTRICITÉ</t>
  </si>
  <si>
    <t>kg/pers</t>
  </si>
  <si>
    <t>l/pers</t>
  </si>
  <si>
    <r>
      <t>m</t>
    </r>
    <r>
      <rPr>
        <vertAlign val="superscript"/>
        <sz val="11"/>
        <color theme="1"/>
        <rFont val="Calibri"/>
        <family val="2"/>
        <scheme val="minor"/>
      </rPr>
      <t>3</t>
    </r>
  </si>
  <si>
    <t>kg</t>
  </si>
  <si>
    <t>nbre feuilles</t>
  </si>
  <si>
    <t>nbre</t>
  </si>
  <si>
    <t>Déchets incinérables</t>
  </si>
  <si>
    <t>Déchets inertes</t>
  </si>
  <si>
    <t>Boues de séparateurs d'huiles</t>
  </si>
  <si>
    <t>Déchets ferreux</t>
  </si>
  <si>
    <t>Papier-carton</t>
  </si>
  <si>
    <t>Consommation d'eau</t>
  </si>
  <si>
    <t>Production de déchets incinérables/personne</t>
  </si>
  <si>
    <t>DIVERS</t>
  </si>
  <si>
    <t>Consommation services internes général</t>
  </si>
  <si>
    <t>Boues de fosses septiques</t>
  </si>
  <si>
    <t>Prod. Groupe 2</t>
  </si>
  <si>
    <t>Consommation dispatching</t>
  </si>
  <si>
    <t>% de la production consommé par les SI</t>
  </si>
  <si>
    <t>Nom</t>
  </si>
  <si>
    <t>Description</t>
  </si>
  <si>
    <t>dechets_incin</t>
  </si>
  <si>
    <t>quantité mensuelle de déchets incinérables évacués</t>
  </si>
  <si>
    <t>dechets_inertes</t>
  </si>
  <si>
    <t>quantité trimestrielle de déchets inertes évacués</t>
  </si>
  <si>
    <t>boues_fosses</t>
  </si>
  <si>
    <t>quantité trimestrielle de boues des fosses septiques évacués</t>
  </si>
  <si>
    <t>boues_separateur</t>
  </si>
  <si>
    <t>quantité trimestrielle de boues dans les séparateurs d'huiles évacués</t>
  </si>
  <si>
    <t>bois_flottant</t>
  </si>
  <si>
    <t>dechets_ferreux</t>
  </si>
  <si>
    <t>quantité trimestrielle de déchets ferreux évacués</t>
  </si>
  <si>
    <t>dechets_carton</t>
  </si>
  <si>
    <t>quantité trimestrielle de papier et carton évacuées</t>
  </si>
  <si>
    <t>conso_papier</t>
  </si>
  <si>
    <t>commandes trimestrielles de papier</t>
  </si>
  <si>
    <t>conso_gobelets</t>
  </si>
  <si>
    <t>commandes trimestrielles de gobelets/tasses</t>
  </si>
  <si>
    <t>conso_eau</t>
  </si>
  <si>
    <t>consommation trimestrielle d'eau</t>
  </si>
  <si>
    <t>mois_entier</t>
  </si>
  <si>
    <t>légende avec tous les mois</t>
  </si>
  <si>
    <t>trimestriel</t>
  </si>
  <si>
    <t>légendre trimestrielle</t>
  </si>
  <si>
    <t>Consommation moyenne d'eau/personne</t>
  </si>
  <si>
    <t>conso_SI_centrale</t>
  </si>
  <si>
    <t>consommation mensuelle d'électricité de la centrale, par personne</t>
  </si>
  <si>
    <t>conso_SI_barrage</t>
  </si>
  <si>
    <t>consommation mensuelle d'électricité du barrage, par personne</t>
  </si>
  <si>
    <t>conso_eau_pers</t>
  </si>
  <si>
    <t>consommation mensuelle moyenne d'eau par personne</t>
  </si>
  <si>
    <t>dechets_incin_pers</t>
  </si>
  <si>
    <t>production mensuelle moyenne de déchets incinérables par personne</t>
  </si>
  <si>
    <t>conso_SI_centrale_pers</t>
  </si>
  <si>
    <t>conso_SI_barrage_pers</t>
  </si>
  <si>
    <t>prod_groupe1</t>
  </si>
  <si>
    <t>production mensuelle d'électricité du groupe 1</t>
  </si>
  <si>
    <t>prod_groupe2</t>
  </si>
  <si>
    <t>production mensuelle d'électricité du groupe 2</t>
  </si>
  <si>
    <t>prod_groupe4</t>
  </si>
  <si>
    <t>production mensuelle d'électricité du groupe 4</t>
  </si>
  <si>
    <t>prod_groupe5</t>
  </si>
  <si>
    <t>production mensuelle d'électricité du groupe 5</t>
  </si>
  <si>
    <t>prod_dot1</t>
  </si>
  <si>
    <t>production mensuelle d'électricité de la dotation 1</t>
  </si>
  <si>
    <t>prod_dot2</t>
  </si>
  <si>
    <t>production mensuelle d'électricité de la dotation 2</t>
  </si>
  <si>
    <t>consommation mensuelle d'électricité des services internes de la centrale</t>
  </si>
  <si>
    <t>consommation mensuelle d'électricité des services internes du barrage</t>
  </si>
  <si>
    <t>conso_dispatching</t>
  </si>
  <si>
    <t>consommation mensuelle d'électricité du dispatching</t>
  </si>
  <si>
    <t>conso_transfo</t>
  </si>
  <si>
    <t>consommation mensuelle d'électricité du tranformateur</t>
  </si>
  <si>
    <t>Consommation des services internes du barrage</t>
  </si>
  <si>
    <t>Informations générales organisation</t>
  </si>
  <si>
    <t>Nombre d'employés</t>
  </si>
  <si>
    <t>#</t>
  </si>
  <si>
    <t>Nombre d'employés en équivalent temps plein (ETP). Par exemple: 2 employés engagés à 50% équivalent 1 ETP. Un employé à 80% représente 0.8 ETP.</t>
  </si>
  <si>
    <t>Surface de référence énergétique des locaux</t>
  </si>
  <si>
    <t>m2</t>
  </si>
  <si>
    <t>Somme de toutes les surfaces chauffées qui sont comprises à l’intérieur du bâtiment (inclus sous-sols chauffés)</t>
  </si>
  <si>
    <t>Statut bâtiment</t>
  </si>
  <si>
    <t>Merci d'indiquer si le bâtiment est en possession de l'entreprise ou si le bâtiment est loué par l'entreprise.</t>
  </si>
  <si>
    <t>Irrégularités majeures dans l'activité économique</t>
  </si>
  <si>
    <t>Par ex., dépression économique, accident, fusion, acquisitions, etc. Merci d'indiquer une référence temporelle</t>
  </si>
  <si>
    <t>Chauffage</t>
  </si>
  <si>
    <t>Reporter en kWh la consommation totale de combustibles utilisés pour produire de l'énergie sur le site (par ex. boilers, incinerateurs). Cette information est typiquement disponible sur les factures des fournisseurs ou est mesurée sur place</t>
  </si>
  <si>
    <t>Gaz naturel</t>
  </si>
  <si>
    <t>kWh</t>
  </si>
  <si>
    <t>Biogaz</t>
  </si>
  <si>
    <t>Merci d'indiquer dans l'espace commentaire l'origine du biogaz</t>
  </si>
  <si>
    <t>Mazout</t>
  </si>
  <si>
    <t>Chauffage à distance</t>
  </si>
  <si>
    <t>Merci d'indiquer dans l'espace commentaire le type de chauffage à distance, par exemple chauffage à bois, récupération de chaleur d'une usine d'incinération, etc.</t>
  </si>
  <si>
    <t>Pellet</t>
  </si>
  <si>
    <t>Géothermie</t>
  </si>
  <si>
    <t>Si la consommation d'électricité pour le chauffage ne peut être dissociée de la consommation globale d'électricité, merci de l'indiquer dans l'espace commentaire</t>
  </si>
  <si>
    <t>Chauffage électrique</t>
  </si>
  <si>
    <t>Pompe à chaleur</t>
  </si>
  <si>
    <t>Coûts chauffage CHF</t>
  </si>
  <si>
    <t>CHF</t>
  </si>
  <si>
    <t>Coûts annuels totaux</t>
  </si>
  <si>
    <t>Electricité</t>
  </si>
  <si>
    <t>Consommation électricité</t>
  </si>
  <si>
    <t>Par ex. électricité composée d'un mix de différents types d'électricité comme charbon, nucléaire ou origine inconnue</t>
  </si>
  <si>
    <t>Consommation électricité garantie d'origine (GO)</t>
  </si>
  <si>
    <t>Indiquer la quantité d'électricité consommée qui n'est pas certifiée comme courant vert, mais qui possède un certificat d'origine (GO) pour énergie renouvelable . Par ex. énergie hydraulique qui n'ai pas certifiée par une agence de verification</t>
  </si>
  <si>
    <t>Consommation électricité usine d'incinération</t>
  </si>
  <si>
    <t>Electricité provenant d'une usine d'incinération</t>
  </si>
  <si>
    <t>Consommation électricité verte</t>
  </si>
  <si>
    <t>Indiquer la quantité d'électricité consommée qui est labélisée ou spécifiée "verte". Un exemple d'énergie verte certifiée est l'électricité labelisée "nature made star". Merci de fournir une pièce justificative (certificat)</t>
  </si>
  <si>
    <t>Nom des types d'électricité</t>
  </si>
  <si>
    <t>Merci d'indiquer le nom exact des types d'électricité consommés, par ex. "ewb.Basis.Kraft", "SIG Vitale Bleu", etc. Cette information se trouve typiquement sur votre facture d'électricité</t>
  </si>
  <si>
    <t>Coûts électricité CHF</t>
  </si>
  <si>
    <t>Déplacements d'affaire (véhicules en possession de l'organisation)</t>
  </si>
  <si>
    <t>Reporter la consommation totale de carburants consommés par l'ensemble des véhicules en possession de l'organisation. Si possible, indiquer le type de véhicules dans l'espace commentaire. Merci d'être attentif aux unités (litre, kWh, kg)</t>
  </si>
  <si>
    <t>Organisation véhicules benzine</t>
  </si>
  <si>
    <t>L</t>
  </si>
  <si>
    <t>Organisation véhicules diesel</t>
  </si>
  <si>
    <t>Organisation véhicules électriques</t>
  </si>
  <si>
    <t>Si disponible, indiquer dans l'espace commentaire le type d'électricité consommée (courant vert, etc.)</t>
  </si>
  <si>
    <t>Organisation véhicules gaz</t>
  </si>
  <si>
    <t>Si disponible, indiquer dans l'espace commentaire le type de gaz (gaz naturel ou biogaz)</t>
  </si>
  <si>
    <t>Déplacements d'affaire (véhicules qui ne sont pas en possession de l'organisation)</t>
  </si>
  <si>
    <t>Reporter la consommation totale de carburants consommés par l'ensemble des véhicules qui ne sont pas en possession de l'organisation. Par ex., véhicules loués ou privés, taxis, camions loués, etc. Si possible, indiquer le type de véhicules dans l'espace commentaire.</t>
  </si>
  <si>
    <t>Véhicules externes benzine</t>
  </si>
  <si>
    <t>Véhicules externes diesel</t>
  </si>
  <si>
    <t>Véhicules externes électriques</t>
  </si>
  <si>
    <t>Véhicules externes gaz</t>
  </si>
  <si>
    <t>Vol courte distance</t>
  </si>
  <si>
    <t>km</t>
  </si>
  <si>
    <t>Vol &lt; 500 km</t>
  </si>
  <si>
    <t>Vol longue distance</t>
  </si>
  <si>
    <t>Vol &gt; 500 km</t>
  </si>
  <si>
    <t>Train - déplacements d'affaire</t>
  </si>
  <si>
    <t>Bus - déplacements d'affaire</t>
  </si>
  <si>
    <t>Trajets collaborateurs</t>
  </si>
  <si>
    <t>Reporter la distance totale parcourue par l'ensemble des collaborateurs pour se rendre au travail pendant une année. Vous pouvez récolter les données sur un fichier excel séparé et inscrire le total ci-dessous</t>
  </si>
  <si>
    <t>Voiture - pendulaire</t>
  </si>
  <si>
    <t>Train - pendulaire</t>
  </si>
  <si>
    <t>Bus - pendulaire</t>
  </si>
  <si>
    <t>Motocycle - pendulaire</t>
  </si>
  <si>
    <t>A pied / Vélo - pendulaire</t>
  </si>
  <si>
    <t>Exemple: une feuille de papier 80g/m2 correspond à 0.005 kg</t>
  </si>
  <si>
    <t>Papier fibres fraîches</t>
  </si>
  <si>
    <t>Papier pour imprimantes, etc.</t>
  </si>
  <si>
    <t>Papier recyclé</t>
  </si>
  <si>
    <t>Ensemble des travaux d'imprimerie</t>
  </si>
  <si>
    <t>Travaux d'imprimerie</t>
  </si>
  <si>
    <t>Papier pour l'impression de rapports, brochures, etc.</t>
  </si>
  <si>
    <t>Travaux d'imprimerie CO2 neutre</t>
  </si>
  <si>
    <t>Papier pour l'impression de travaux d'imprimerie qualifiés CO2 neutre, par ex. rapports, brochures, etc.</t>
  </si>
  <si>
    <t>Envois</t>
  </si>
  <si>
    <t>Lettres</t>
  </si>
  <si>
    <t>no.</t>
  </si>
  <si>
    <t>Nombre de lettres envoyées</t>
  </si>
  <si>
    <t>Colis</t>
  </si>
  <si>
    <t>Nombre de colis envoyés</t>
  </si>
  <si>
    <t>Déchets recyclés</t>
  </si>
  <si>
    <t>Par ex.,papier, pet, verres, biomasse, etc. Si des chiffres exacts ne sont pas disponibles, merci d'indiquer une estimation</t>
  </si>
  <si>
    <t>Déchets non-recyclés</t>
  </si>
  <si>
    <t>Par ex., déchets ménagers, anciens équipement, etc.</t>
  </si>
  <si>
    <t>Déchets spéciaux</t>
  </si>
  <si>
    <t>Par ex., substances chimiques acides/alcalines, matériaux radioactifs, subtances contaminées, etc.</t>
  </si>
  <si>
    <t>Eau du robinet, eau pour toilettes ou machine à laver (n'inclut pas les eaux usées)</t>
  </si>
  <si>
    <t>m3</t>
  </si>
  <si>
    <t>Commandes de papier</t>
  </si>
  <si>
    <t>%</t>
  </si>
  <si>
    <t>HYDRO</t>
  </si>
  <si>
    <t>Données électricité</t>
  </si>
  <si>
    <t>rapport_prod_conso</t>
  </si>
  <si>
    <t>rapport entre la consommation électrique et la production, en pourcent</t>
  </si>
  <si>
    <t>Valeur</t>
  </si>
  <si>
    <t>Paramètre</t>
  </si>
  <si>
    <r>
      <t>là il y a le problème de l'unité, certains déchets sont en m</t>
    </r>
    <r>
      <rPr>
        <vertAlign val="superscript"/>
        <sz val="11"/>
        <color theme="1"/>
        <rFont val="Calibri"/>
        <family val="2"/>
        <scheme val="minor"/>
      </rPr>
      <t>3</t>
    </r>
    <r>
      <rPr>
        <sz val="11"/>
        <color theme="1"/>
        <rFont val="Calibri"/>
        <family val="2"/>
        <scheme val="minor"/>
      </rPr>
      <t>, d'autres en kilos, d'autres ce sont des bennes...</t>
    </r>
  </si>
  <si>
    <t>janvier</t>
  </si>
  <si>
    <t>février</t>
  </si>
  <si>
    <t>mars</t>
  </si>
  <si>
    <t>avril</t>
  </si>
  <si>
    <t>mai</t>
  </si>
  <si>
    <t>juin</t>
  </si>
  <si>
    <t>juillet</t>
  </si>
  <si>
    <t>août</t>
  </si>
  <si>
    <t>septembre</t>
  </si>
  <si>
    <t>octobre</t>
  </si>
  <si>
    <t>novembre</t>
  </si>
  <si>
    <t>décembre</t>
  </si>
  <si>
    <t>quantité trimestrielle de bois flottant récupéré</t>
  </si>
  <si>
    <t>Prod. dotation 1</t>
  </si>
  <si>
    <t>Prod. dotation 2</t>
  </si>
  <si>
    <t>Bois flottant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</si>
</sst>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_ * #,##0_ ;_ * \-#,##0_ ;_ * &quot;-&quot;??_ ;_ @_ "/>
    <numFmt numFmtId="165" formatCode="0.0"/>
    <numFmt numFmtId="166" formatCode="0.0000"/>
  </numFmts>
  <fonts count="14" x14ac:knownFonts="1">
    <font>
      <sz val="11"/>
      <color theme="1"/>
      <name val="Calibri"/>
      <family val="2"/>
      <scheme val="minor"/>
    </font>
    <font>
      <b/>
      <sz val="11"/>
      <color theme="1"/>
      <name val="Calibri"/>
      <family val="2"/>
      <scheme val="minor"/>
    </font>
    <font>
      <sz val="10"/>
      <name val="Arial"/>
      <family val="2"/>
    </font>
    <font>
      <b/>
      <sz val="14"/>
      <color theme="1"/>
      <name val="Calibri"/>
      <family val="2"/>
      <scheme val="minor"/>
    </font>
    <font>
      <sz val="12"/>
      <color theme="1"/>
      <name val="Calibri"/>
      <family val="2"/>
      <scheme val="minor"/>
    </font>
    <font>
      <b/>
      <sz val="16"/>
      <color theme="1"/>
      <name val="Calibri"/>
      <family val="2"/>
      <scheme val="minor"/>
    </font>
    <font>
      <b/>
      <sz val="18"/>
      <color indexed="9"/>
      <name val="Arial"/>
      <family val="2"/>
    </font>
    <font>
      <sz val="14"/>
      <color theme="1"/>
      <name val="Calibri"/>
      <family val="2"/>
      <scheme val="minor"/>
    </font>
    <font>
      <b/>
      <i/>
      <sz val="12"/>
      <color theme="1"/>
      <name val="Calibri"/>
      <family val="2"/>
      <scheme val="minor"/>
    </font>
    <font>
      <sz val="8"/>
      <color theme="1"/>
      <name val="Calibri"/>
      <family val="2"/>
    </font>
    <font>
      <vertAlign val="superscript"/>
      <sz val="11"/>
      <color theme="1"/>
      <name val="Calibri"/>
      <family val="2"/>
      <scheme val="minor"/>
    </font>
    <font>
      <b/>
      <sz val="12"/>
      <color indexed="9"/>
      <name val="Arial"/>
      <family val="2"/>
    </font>
    <font>
      <sz val="8"/>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indexed="6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00B0F0"/>
        <bgColor indexed="64"/>
      </patternFill>
    </fill>
    <fill>
      <patternFill patternType="solid">
        <fgColor rgb="FF3FD142"/>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2" fillId="0" borderId="0"/>
    <xf numFmtId="0" fontId="9" fillId="0" borderId="0"/>
    <xf numFmtId="43" fontId="9" fillId="0" borderId="0" applyFont="0" applyFill="0" applyBorder="0" applyAlignment="0" applyProtection="0"/>
  </cellStyleXfs>
  <cellXfs count="209">
    <xf numFmtId="0" fontId="0" fillId="0" borderId="0" xfId="0"/>
    <xf numFmtId="0" fontId="1" fillId="0" borderId="0" xfId="0" applyFont="1" applyAlignment="1">
      <alignment vertical="center" wrapText="1"/>
    </xf>
    <xf numFmtId="0" fontId="0" fillId="0" borderId="0" xfId="0" applyAlignment="1">
      <alignment vertical="center" wrapText="1"/>
    </xf>
    <xf numFmtId="0" fontId="4" fillId="0" borderId="0" xfId="0" applyFont="1" applyAlignment="1">
      <alignment vertical="center" wrapText="1"/>
    </xf>
    <xf numFmtId="0" fontId="5" fillId="0" borderId="0" xfId="0" applyFont="1" applyAlignment="1">
      <alignment horizontal="center" vertical="center" wrapText="1"/>
    </xf>
    <xf numFmtId="0" fontId="0" fillId="0" borderId="0" xfId="0" applyAlignment="1">
      <alignment vertical="center" wrapText="1"/>
    </xf>
    <xf numFmtId="0" fontId="0" fillId="0" borderId="4" xfId="0" applyBorder="1" applyAlignment="1">
      <alignment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1" xfId="0" applyBorder="1" applyAlignment="1">
      <alignment vertical="center" wrapText="1"/>
    </xf>
    <xf numFmtId="0" fontId="0" fillId="0" borderId="0" xfId="0" applyBorder="1" applyAlignment="1">
      <alignment horizontal="left" vertical="center" wrapText="1"/>
    </xf>
    <xf numFmtId="0" fontId="7" fillId="0" borderId="0" xfId="0" applyFont="1" applyBorder="1" applyAlignment="1">
      <alignment horizontal="left" vertical="center" wrapText="1"/>
    </xf>
    <xf numFmtId="0" fontId="0" fillId="0" borderId="0" xfId="0" applyAlignment="1">
      <alignment horizontal="left" vertical="center"/>
    </xf>
    <xf numFmtId="0" fontId="0" fillId="0" borderId="0" xfId="0" applyBorder="1"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17" fontId="7" fillId="0" borderId="12" xfId="0" applyNumberFormat="1" applyFont="1" applyBorder="1" applyAlignment="1">
      <alignment horizontal="center" vertical="center" wrapText="1"/>
    </xf>
    <xf numFmtId="17" fontId="7" fillId="0" borderId="13" xfId="0" applyNumberFormat="1" applyFont="1" applyBorder="1" applyAlignment="1">
      <alignment horizontal="center" vertical="center" wrapText="1"/>
    </xf>
    <xf numFmtId="0" fontId="5" fillId="0" borderId="0" xfId="0" applyFont="1" applyFill="1" applyBorder="1" applyAlignment="1">
      <alignment horizontal="center" vertical="center" wrapText="1"/>
    </xf>
    <xf numFmtId="0" fontId="0" fillId="0" borderId="5" xfId="0" applyFill="1" applyBorder="1" applyAlignment="1">
      <alignment horizontal="center" vertical="center" wrapText="1"/>
    </xf>
    <xf numFmtId="0" fontId="0" fillId="0" borderId="8" xfId="0" applyFill="1" applyBorder="1" applyAlignment="1">
      <alignment horizontal="center" vertical="center" wrapText="1"/>
    </xf>
    <xf numFmtId="0" fontId="0" fillId="0" borderId="6" xfId="0" applyBorder="1" applyAlignment="1">
      <alignment vertical="center" wrapText="1"/>
    </xf>
    <xf numFmtId="0" fontId="0" fillId="0" borderId="15"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6" xfId="0" applyFill="1" applyBorder="1" applyAlignment="1">
      <alignment horizontal="center" vertical="center" wrapText="1"/>
    </xf>
    <xf numFmtId="0" fontId="5" fillId="0" borderId="10" xfId="0" applyFont="1" applyFill="1" applyBorder="1" applyAlignment="1">
      <alignment horizontal="center" vertical="center" wrapText="1"/>
    </xf>
    <xf numFmtId="0" fontId="3" fillId="3" borderId="0" xfId="0" applyFont="1" applyFill="1" applyBorder="1" applyAlignment="1">
      <alignment vertical="center" wrapText="1"/>
    </xf>
    <xf numFmtId="0" fontId="3" fillId="3" borderId="0" xfId="0" applyFont="1" applyFill="1" applyAlignment="1">
      <alignment wrapText="1"/>
    </xf>
    <xf numFmtId="0" fontId="0" fillId="3" borderId="0" xfId="0" applyFill="1" applyAlignment="1">
      <alignment vertical="center" wrapText="1"/>
    </xf>
    <xf numFmtId="0" fontId="0" fillId="0" borderId="0" xfId="0" applyBorder="1" applyAlignment="1">
      <alignment vertical="center" wrapText="1"/>
    </xf>
    <xf numFmtId="0" fontId="4" fillId="3" borderId="0" xfId="0" applyFont="1" applyFill="1" applyBorder="1" applyAlignment="1">
      <alignment vertical="center" wrapText="1"/>
    </xf>
    <xf numFmtId="0" fontId="0" fillId="0" borderId="0" xfId="0" applyFill="1" applyBorder="1" applyAlignment="1">
      <alignment vertical="center" wrapText="1"/>
    </xf>
    <xf numFmtId="0" fontId="0" fillId="0" borderId="0" xfId="0" applyFill="1" applyBorder="1" applyAlignment="1">
      <alignment horizontal="center" vertical="center" wrapText="1"/>
    </xf>
    <xf numFmtId="0" fontId="0" fillId="0" borderId="0" xfId="0" applyAlignment="1">
      <alignment horizontal="center" vertical="center" wrapText="1"/>
    </xf>
    <xf numFmtId="0" fontId="0" fillId="0" borderId="0" xfId="0" applyFont="1" applyBorder="1" applyAlignment="1">
      <alignment vertical="center" wrapText="1"/>
    </xf>
    <xf numFmtId="3" fontId="0" fillId="0" borderId="0" xfId="0" applyNumberFormat="1" applyFill="1" applyBorder="1" applyAlignment="1">
      <alignment horizontal="center" vertical="center" wrapText="1"/>
    </xf>
    <xf numFmtId="0" fontId="3" fillId="0" borderId="0" xfId="0" applyFont="1" applyAlignment="1">
      <alignment horizontal="center" vertical="center" wrapText="1"/>
    </xf>
    <xf numFmtId="0" fontId="0" fillId="0" borderId="0" xfId="0" applyFill="1" applyAlignment="1">
      <alignment horizontal="center" vertical="center"/>
    </xf>
    <xf numFmtId="0" fontId="0" fillId="0" borderId="15" xfId="0" applyFill="1" applyBorder="1" applyAlignment="1">
      <alignment vertical="center" wrapText="1"/>
    </xf>
    <xf numFmtId="0" fontId="0" fillId="0" borderId="0" xfId="0" applyBorder="1" applyAlignment="1">
      <alignment vertical="center" wrapText="1"/>
    </xf>
    <xf numFmtId="0" fontId="0" fillId="0" borderId="0" xfId="0" applyAlignment="1">
      <alignment horizontal="center" vertical="center"/>
    </xf>
    <xf numFmtId="164" fontId="9" fillId="0" borderId="0" xfId="3" applyNumberFormat="1" applyFont="1"/>
    <xf numFmtId="3" fontId="0" fillId="0" borderId="0" xfId="0" applyNumberFormat="1" applyBorder="1" applyAlignment="1">
      <alignment vertical="center" wrapText="1"/>
    </xf>
    <xf numFmtId="3" fontId="0" fillId="0" borderId="7" xfId="0" applyNumberFormat="1" applyBorder="1" applyAlignment="1">
      <alignment vertical="center" wrapText="1"/>
    </xf>
    <xf numFmtId="0" fontId="1" fillId="0" borderId="0" xfId="0" applyFont="1" applyBorder="1" applyAlignment="1">
      <alignment horizontal="center" vertical="center" wrapText="1"/>
    </xf>
    <xf numFmtId="0" fontId="0" fillId="0" borderId="2" xfId="0" applyFill="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1" fontId="0" fillId="0" borderId="0" xfId="0" applyNumberFormat="1" applyAlignment="1">
      <alignment horizontal="center" vertical="center" wrapText="1"/>
    </xf>
    <xf numFmtId="17" fontId="7" fillId="0" borderId="0" xfId="0" applyNumberFormat="1" applyFont="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3" fillId="0" borderId="0" xfId="0" applyFont="1" applyBorder="1" applyAlignment="1">
      <alignment horizontal="center" vertical="center" wrapText="1"/>
    </xf>
    <xf numFmtId="0" fontId="5" fillId="0" borderId="0" xfId="0" applyFont="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0" borderId="0" xfId="0" applyBorder="1" applyAlignment="1">
      <alignment horizontal="center" vertical="center" wrapText="1"/>
    </xf>
    <xf numFmtId="0" fontId="0" fillId="0" borderId="0" xfId="0" applyAlignment="1">
      <alignment horizontal="center" vertical="center" wrapText="1"/>
    </xf>
    <xf numFmtId="0" fontId="0" fillId="0" borderId="0" xfId="0" applyBorder="1" applyAlignment="1">
      <alignment horizontal="center" vertical="center"/>
    </xf>
    <xf numFmtId="0" fontId="7" fillId="0" borderId="0" xfId="0" applyFont="1" applyBorder="1" applyAlignment="1">
      <alignment horizontal="center" vertical="center" wrapText="1"/>
    </xf>
    <xf numFmtId="1" fontId="0" fillId="0" borderId="0" xfId="0" applyNumberFormat="1" applyBorder="1" applyAlignment="1">
      <alignment horizontal="center" vertical="center"/>
    </xf>
    <xf numFmtId="1"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1" fontId="0" fillId="0" borderId="0" xfId="0" applyNumberFormat="1" applyBorder="1" applyAlignment="1">
      <alignment horizontal="center" vertical="center"/>
    </xf>
    <xf numFmtId="0" fontId="0" fillId="0" borderId="0" xfId="0" applyBorder="1" applyAlignment="1">
      <alignmen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xf numFmtId="0" fontId="0" fillId="0" borderId="0" xfId="0"/>
    <xf numFmtId="0" fontId="3" fillId="4" borderId="0" xfId="0" applyFont="1" applyFill="1" applyAlignment="1">
      <alignment horizontal="center" vertical="center"/>
    </xf>
    <xf numFmtId="0" fontId="0" fillId="0" borderId="0" xfId="0" applyFont="1" applyBorder="1" applyAlignment="1">
      <alignment horizontal="center" vertical="center" wrapText="1"/>
    </xf>
    <xf numFmtId="3" fontId="0" fillId="0" borderId="4" xfId="0" applyNumberFormat="1" applyBorder="1" applyAlignment="1">
      <alignment vertical="center" wrapText="1"/>
    </xf>
    <xf numFmtId="3" fontId="0" fillId="0" borderId="5" xfId="0" applyNumberFormat="1" applyBorder="1" applyAlignment="1">
      <alignment vertical="center" wrapText="1"/>
    </xf>
    <xf numFmtId="3" fontId="0" fillId="0" borderId="6" xfId="0" applyNumberFormat="1" applyBorder="1" applyAlignment="1">
      <alignment vertical="center" wrapText="1"/>
    </xf>
    <xf numFmtId="3" fontId="0" fillId="0" borderId="8" xfId="0" applyNumberFormat="1" applyBorder="1" applyAlignment="1">
      <alignment vertical="center" wrapText="1"/>
    </xf>
    <xf numFmtId="0" fontId="0" fillId="0" borderId="5" xfId="0" applyFont="1" applyBorder="1" applyAlignment="1">
      <alignment horizontal="center" vertical="center"/>
    </xf>
    <xf numFmtId="1" fontId="0" fillId="0" borderId="2" xfId="0" applyNumberFormat="1" applyBorder="1" applyAlignment="1">
      <alignment horizontal="center" vertical="center"/>
    </xf>
    <xf numFmtId="1" fontId="0" fillId="0" borderId="3" xfId="0" applyNumberFormat="1" applyBorder="1" applyAlignment="1">
      <alignment horizontal="center" vertical="center"/>
    </xf>
    <xf numFmtId="1" fontId="0" fillId="0" borderId="5" xfId="0" applyNumberFormat="1" applyBorder="1" applyAlignment="1">
      <alignment horizontal="center" vertical="center"/>
    </xf>
    <xf numFmtId="2" fontId="0" fillId="0" borderId="7" xfId="0" applyNumberFormat="1" applyBorder="1" applyAlignment="1">
      <alignment horizontal="center" vertical="center" wrapText="1"/>
    </xf>
    <xf numFmtId="2" fontId="0" fillId="0" borderId="8" xfId="0" applyNumberFormat="1" applyBorder="1" applyAlignment="1">
      <alignment horizontal="center" vertical="center" wrapText="1"/>
    </xf>
    <xf numFmtId="165" fontId="0" fillId="0" borderId="7" xfId="0" applyNumberFormat="1" applyFill="1" applyBorder="1" applyAlignment="1">
      <alignment horizontal="center" vertical="center"/>
    </xf>
    <xf numFmtId="165" fontId="0" fillId="0" borderId="8" xfId="0" applyNumberFormat="1" applyFill="1" applyBorder="1" applyAlignment="1">
      <alignment horizontal="center" vertical="center"/>
    </xf>
    <xf numFmtId="0" fontId="0" fillId="0" borderId="4" xfId="0" applyFill="1" applyBorder="1" applyAlignment="1">
      <alignment vertical="center" wrapText="1"/>
    </xf>
    <xf numFmtId="0" fontId="0" fillId="0" borderId="0" xfId="0" applyFont="1" applyBorder="1" applyAlignment="1">
      <alignment horizontal="center" vertical="center"/>
    </xf>
    <xf numFmtId="0" fontId="0" fillId="0" borderId="0" xfId="0" applyAlignment="1">
      <alignment vertical="center" wrapText="1"/>
    </xf>
    <xf numFmtId="0" fontId="0" fillId="0" borderId="0" xfId="0" applyAlignment="1"/>
    <xf numFmtId="0" fontId="0" fillId="0" borderId="0" xfId="0" applyAlignment="1">
      <alignment horizontal="center" vertical="center" wrapText="1"/>
    </xf>
    <xf numFmtId="0" fontId="0" fillId="0" borderId="10" xfId="0" applyBorder="1" applyAlignment="1">
      <alignment horizontal="center" vertical="center" wrapText="1"/>
    </xf>
    <xf numFmtId="17" fontId="0" fillId="0" borderId="10" xfId="0" applyNumberFormat="1" applyFont="1" applyBorder="1" applyAlignment="1">
      <alignment horizontal="center" vertical="center" wrapText="1"/>
    </xf>
    <xf numFmtId="0" fontId="0" fillId="0" borderId="0" xfId="0" applyAlignment="1">
      <alignment wrapText="1"/>
    </xf>
    <xf numFmtId="0" fontId="1" fillId="0" borderId="0" xfId="0" applyFont="1" applyAlignment="1">
      <alignment wrapText="1"/>
    </xf>
    <xf numFmtId="0" fontId="0" fillId="0" borderId="0" xfId="0" applyAlignment="1">
      <alignment horizontal="left" wrapText="1" indent="1"/>
    </xf>
    <xf numFmtId="0" fontId="12" fillId="0" borderId="0" xfId="0" applyFont="1" applyAlignment="1">
      <alignment horizontal="left" wrapText="1" indent="1"/>
    </xf>
    <xf numFmtId="0" fontId="12" fillId="0" borderId="0" xfId="0" applyFont="1" applyAlignment="1">
      <alignment wrapText="1"/>
    </xf>
    <xf numFmtId="0" fontId="12" fillId="0" borderId="0" xfId="0" applyFont="1" applyAlignment="1">
      <alignment horizontal="left" wrapText="1"/>
    </xf>
    <xf numFmtId="0" fontId="0" fillId="0" borderId="14" xfId="0" applyFill="1" applyBorder="1" applyAlignment="1">
      <alignment vertical="center" wrapText="1"/>
    </xf>
    <xf numFmtId="0" fontId="0" fillId="0" borderId="16" xfId="0" applyFill="1" applyBorder="1" applyAlignment="1">
      <alignment vertical="center" wrapText="1"/>
    </xf>
    <xf numFmtId="0" fontId="0" fillId="0" borderId="7" xfId="0" applyFill="1" applyBorder="1" applyAlignment="1">
      <alignment horizontal="center" vertical="center" wrapText="1"/>
    </xf>
    <xf numFmtId="3" fontId="0" fillId="0" borderId="15" xfId="0" applyNumberFormat="1" applyFill="1" applyBorder="1" applyAlignment="1">
      <alignment horizontal="center" vertical="center" wrapText="1"/>
    </xf>
    <xf numFmtId="3" fontId="0" fillId="0" borderId="16" xfId="0" applyNumberFormat="1" applyFill="1" applyBorder="1" applyAlignment="1">
      <alignment horizontal="center" vertical="center" wrapText="1"/>
    </xf>
    <xf numFmtId="0" fontId="0" fillId="0" borderId="0" xfId="0"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Fill="1" applyAlignment="1">
      <alignment horizontal="center" vertical="center" wrapText="1"/>
    </xf>
    <xf numFmtId="2" fontId="0" fillId="0" borderId="0" xfId="0" applyNumberFormat="1" applyFill="1" applyBorder="1" applyAlignment="1">
      <alignment horizontal="center" vertical="center"/>
    </xf>
    <xf numFmtId="2" fontId="0" fillId="0" borderId="5" xfId="0" applyNumberFormat="1" applyFill="1" applyBorder="1" applyAlignment="1">
      <alignment horizontal="center" vertical="center"/>
    </xf>
    <xf numFmtId="1" fontId="0" fillId="0" borderId="0" xfId="0" applyNumberFormat="1" applyAlignment="1">
      <alignment horizontal="center" vertical="center"/>
    </xf>
    <xf numFmtId="166" fontId="0" fillId="0" borderId="0" xfId="0" applyNumberFormat="1" applyFill="1" applyAlignment="1">
      <alignment horizontal="center" vertical="center"/>
    </xf>
    <xf numFmtId="165" fontId="0" fillId="0" borderId="0" xfId="0" applyNumberFormat="1" applyFill="1" applyAlignment="1">
      <alignment horizontal="center" vertical="center"/>
    </xf>
    <xf numFmtId="0" fontId="0" fillId="0" borderId="4" xfId="0" applyFont="1" applyBorder="1" applyAlignment="1">
      <alignment vertical="center" wrapText="1"/>
    </xf>
    <xf numFmtId="0" fontId="8" fillId="3" borderId="0" xfId="0" applyFont="1" applyFill="1" applyBorder="1" applyAlignment="1">
      <alignment vertical="center" wrapText="1"/>
    </xf>
    <xf numFmtId="0" fontId="8" fillId="3"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1" fontId="0" fillId="0" borderId="17" xfId="0" applyNumberFormat="1" applyBorder="1" applyAlignment="1">
      <alignment horizontal="center" vertical="center"/>
    </xf>
    <xf numFmtId="1" fontId="0" fillId="0" borderId="9" xfId="0" applyNumberFormat="1" applyBorder="1" applyAlignment="1">
      <alignment horizontal="center" vertical="center"/>
    </xf>
    <xf numFmtId="0" fontId="0" fillId="3" borderId="0" xfId="0" applyFill="1" applyBorder="1" applyAlignment="1">
      <alignment horizontal="center" vertical="center"/>
    </xf>
    <xf numFmtId="0" fontId="0" fillId="0" borderId="0" xfId="0" applyFill="1" applyAlignment="1">
      <alignment vertical="center" wrapText="1"/>
    </xf>
    <xf numFmtId="0" fontId="8" fillId="0" borderId="0" xfId="0" applyFont="1" applyFill="1" applyBorder="1" applyAlignment="1">
      <alignment vertical="center" wrapText="1"/>
    </xf>
    <xf numFmtId="0" fontId="0" fillId="0" borderId="11" xfId="0" applyFont="1" applyBorder="1" applyAlignment="1">
      <alignment vertical="center" wrapText="1"/>
    </xf>
    <xf numFmtId="0" fontId="0" fillId="0" borderId="11" xfId="0" applyBorder="1" applyAlignment="1">
      <alignment vertical="center" wrapText="1"/>
    </xf>
    <xf numFmtId="0" fontId="0" fillId="0" borderId="1" xfId="0" applyFont="1" applyBorder="1" applyAlignment="1">
      <alignment vertical="center" wrapText="1"/>
    </xf>
    <xf numFmtId="0" fontId="0" fillId="0" borderId="6" xfId="0" applyFont="1" applyBorder="1" applyAlignment="1">
      <alignment vertical="center" wrapText="1"/>
    </xf>
    <xf numFmtId="0" fontId="0" fillId="0" borderId="7" xfId="0" applyFont="1" applyBorder="1" applyAlignment="1">
      <alignment horizontal="center" vertical="center"/>
    </xf>
    <xf numFmtId="0" fontId="0" fillId="0" borderId="1" xfId="0" applyFill="1" applyBorder="1" applyAlignment="1">
      <alignment vertical="center" wrapText="1"/>
    </xf>
    <xf numFmtId="0" fontId="0" fillId="0" borderId="2" xfId="0" applyFill="1" applyBorder="1" applyAlignment="1">
      <alignment horizontal="center" vertical="center"/>
    </xf>
    <xf numFmtId="0" fontId="0" fillId="0" borderId="11" xfId="0" applyBorder="1" applyAlignment="1">
      <alignment horizontal="center" vertical="center" wrapText="1"/>
    </xf>
    <xf numFmtId="0" fontId="0" fillId="0" borderId="10" xfId="0" applyFont="1" applyFill="1" applyBorder="1" applyAlignment="1">
      <alignment horizontal="center" vertical="center" wrapText="1"/>
    </xf>
    <xf numFmtId="0" fontId="0" fillId="0" borderId="10" xfId="0" applyFill="1" applyBorder="1" applyAlignment="1">
      <alignment horizontal="center" vertical="center" wrapText="1"/>
    </xf>
    <xf numFmtId="2" fontId="0" fillId="0" borderId="0" xfId="0" applyNumberFormat="1" applyBorder="1" applyAlignment="1">
      <alignment horizontal="center" vertical="center"/>
    </xf>
    <xf numFmtId="0" fontId="0" fillId="0" borderId="8" xfId="0" applyFont="1" applyBorder="1" applyAlignment="1">
      <alignment horizontal="center" vertical="center"/>
    </xf>
    <xf numFmtId="0" fontId="0" fillId="0" borderId="3" xfId="0" applyFill="1" applyBorder="1" applyAlignment="1">
      <alignment horizontal="center" vertical="center"/>
    </xf>
    <xf numFmtId="0" fontId="0" fillId="0" borderId="1" xfId="0" applyFill="1" applyBorder="1" applyAlignment="1">
      <alignment horizontal="center" vertical="center" wrapText="1"/>
    </xf>
    <xf numFmtId="0" fontId="0" fillId="0" borderId="4" xfId="0" applyBorder="1" applyAlignment="1">
      <alignment horizontal="center" vertical="center"/>
    </xf>
    <xf numFmtId="0" fontId="0" fillId="0" borderId="6" xfId="0" applyBorder="1" applyAlignment="1">
      <alignment horizontal="center" vertical="center"/>
    </xf>
    <xf numFmtId="165" fontId="0" fillId="0" borderId="2" xfId="0" applyNumberFormat="1" applyFill="1" applyBorder="1" applyAlignment="1">
      <alignment horizontal="center" vertical="center"/>
    </xf>
    <xf numFmtId="165" fontId="0" fillId="0" borderId="3" xfId="0" applyNumberFormat="1" applyFill="1" applyBorder="1" applyAlignment="1">
      <alignment horizontal="center" vertical="center"/>
    </xf>
    <xf numFmtId="0" fontId="7"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0" fillId="3" borderId="0" xfId="0" applyFill="1" applyBorder="1" applyAlignment="1">
      <alignment horizontal="left" vertical="center"/>
    </xf>
    <xf numFmtId="17" fontId="7" fillId="3" borderId="0" xfId="0" applyNumberFormat="1" applyFont="1" applyFill="1" applyBorder="1" applyAlignment="1">
      <alignment horizontal="center" vertical="center" wrapText="1"/>
    </xf>
    <xf numFmtId="1" fontId="0" fillId="3" borderId="0" xfId="0" applyNumberFormat="1" applyFill="1" applyBorder="1" applyAlignment="1">
      <alignment horizontal="center" vertical="center"/>
    </xf>
    <xf numFmtId="1" fontId="0" fillId="3" borderId="0" xfId="0" applyNumberFormat="1" applyFill="1" applyAlignment="1">
      <alignment horizontal="center" vertical="center" wrapText="1"/>
    </xf>
    <xf numFmtId="1" fontId="7" fillId="3" borderId="0"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1" fontId="0" fillId="0" borderId="0" xfId="0" applyNumberFormat="1" applyFill="1" applyAlignment="1">
      <alignment horizontal="center" vertical="center" wrapText="1"/>
    </xf>
    <xf numFmtId="0" fontId="7" fillId="0" borderId="0" xfId="0" applyFont="1" applyFill="1" applyBorder="1" applyAlignment="1">
      <alignment horizontal="center" vertical="center" wrapText="1"/>
    </xf>
    <xf numFmtId="17" fontId="7"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Alignment="1">
      <alignment horizontal="center" vertical="center"/>
    </xf>
    <xf numFmtId="0" fontId="0" fillId="0" borderId="0" xfId="0" applyBorder="1" applyAlignment="1">
      <alignment horizontal="center" vertical="center"/>
    </xf>
    <xf numFmtId="0" fontId="0" fillId="0" borderId="0" xfId="0" applyFill="1" applyAlignment="1">
      <alignment horizontal="center" vertical="center" wrapText="1"/>
    </xf>
    <xf numFmtId="0" fontId="0" fillId="0" borderId="0" xfId="0" applyAlignment="1">
      <alignment horizontal="center" vertical="center" wrapText="1"/>
    </xf>
    <xf numFmtId="17" fontId="7" fillId="0" borderId="18" xfId="0" applyNumberFormat="1" applyFont="1" applyBorder="1" applyAlignment="1">
      <alignment horizontal="center" vertical="center" wrapText="1"/>
    </xf>
    <xf numFmtId="3" fontId="0" fillId="0" borderId="14" xfId="0" applyNumberFormat="1" applyFill="1" applyBorder="1" applyAlignment="1">
      <alignment horizontal="center" vertical="center" wrapText="1"/>
    </xf>
    <xf numFmtId="3" fontId="0" fillId="0" borderId="2" xfId="0" applyNumberFormat="1" applyBorder="1" applyAlignment="1">
      <alignment vertical="center" wrapText="1"/>
    </xf>
    <xf numFmtId="3" fontId="0" fillId="0" borderId="3" xfId="0" applyNumberFormat="1" applyBorder="1" applyAlignment="1">
      <alignment vertical="center" wrapText="1"/>
    </xf>
    <xf numFmtId="0" fontId="3" fillId="0" borderId="0" xfId="0" applyFont="1" applyFill="1" applyBorder="1" applyAlignment="1">
      <alignment wrapText="1"/>
    </xf>
    <xf numFmtId="0" fontId="13" fillId="0" borderId="0" xfId="0" applyFont="1" applyFill="1" applyBorder="1" applyAlignment="1">
      <alignment horizontal="center" vertical="center" wrapText="1"/>
    </xf>
    <xf numFmtId="0" fontId="13" fillId="0" borderId="0" xfId="0" applyFont="1" applyBorder="1" applyAlignment="1">
      <alignment vertical="center" wrapText="1"/>
    </xf>
    <xf numFmtId="0" fontId="0" fillId="0" borderId="1" xfId="0" applyBorder="1"/>
    <xf numFmtId="0" fontId="0" fillId="0" borderId="4" xfId="0" applyBorder="1"/>
    <xf numFmtId="0" fontId="0" fillId="0" borderId="14" xfId="0" applyFont="1" applyFill="1" applyBorder="1" applyAlignment="1">
      <alignment vertical="center" wrapText="1"/>
    </xf>
    <xf numFmtId="0" fontId="0" fillId="0" borderId="15" xfId="0" applyFont="1" applyFill="1" applyBorder="1" applyAlignment="1">
      <alignment vertical="center" wrapText="1"/>
    </xf>
    <xf numFmtId="0" fontId="0" fillId="0" borderId="16" xfId="0" applyFont="1" applyFill="1" applyBorder="1" applyAlignment="1">
      <alignment vertical="center" wrapText="1"/>
    </xf>
    <xf numFmtId="0" fontId="0" fillId="0" borderId="10" xfId="0" applyBorder="1" applyAlignment="1">
      <alignment horizontal="left"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Fill="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5" fillId="6" borderId="4"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0" fillId="6" borderId="0" xfId="0" applyFill="1" applyBorder="1" applyAlignment="1">
      <alignment vertical="center" wrapText="1"/>
    </xf>
    <xf numFmtId="0" fontId="0" fillId="6" borderId="5" xfId="0" applyFill="1" applyBorder="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0" xfId="0" applyAlignment="1">
      <alignment horizontal="center" vertical="center"/>
    </xf>
    <xf numFmtId="0" fontId="0" fillId="0" borderId="0"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5" fillId="5" borderId="4"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0" fillId="5" borderId="0" xfId="0" applyFill="1" applyBorder="1" applyAlignment="1">
      <alignment horizontal="center" vertical="center" wrapText="1"/>
    </xf>
    <xf numFmtId="0" fontId="0" fillId="5" borderId="5" xfId="0" applyFill="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4" fillId="0" borderId="3" xfId="0" applyFont="1" applyBorder="1" applyAlignment="1">
      <alignment horizontal="center" vertical="center" wrapText="1"/>
    </xf>
    <xf numFmtId="0" fontId="5" fillId="5" borderId="5" xfId="0" applyFont="1" applyFill="1" applyBorder="1" applyAlignment="1">
      <alignment horizontal="center" vertical="center" wrapText="1"/>
    </xf>
    <xf numFmtId="0" fontId="5" fillId="0" borderId="0" xfId="0" applyFont="1" applyBorder="1" applyAlignment="1">
      <alignment horizontal="center" vertical="center" wrapText="1"/>
    </xf>
    <xf numFmtId="0" fontId="0" fillId="0" borderId="0" xfId="0" applyBorder="1" applyAlignment="1">
      <alignment horizontal="center" vertical="center" wrapText="1"/>
    </xf>
    <xf numFmtId="0" fontId="7" fillId="0" borderId="0" xfId="0" applyFont="1" applyBorder="1" applyAlignment="1">
      <alignment horizontal="center" vertical="center" wrapText="1"/>
    </xf>
  </cellXfs>
  <cellStyles count="4">
    <cellStyle name="Milliers 2" xfId="3"/>
    <cellStyle name="Normal" xfId="0" builtinId="0"/>
    <cellStyle name="Normal 2" xfId="1"/>
    <cellStyle name="Normal 3" xfId="2"/>
  </cellStyles>
  <dxfs count="0"/>
  <tableStyles count="0" defaultTableStyle="TableStyleMedium2" defaultPivotStyle="PivotStyleLight16"/>
  <colors>
    <mruColors>
      <color rgb="FF6BED23"/>
      <color rgb="FF3FD142"/>
      <color rgb="FF009DFE"/>
      <color rgb="FFE1DD2F"/>
      <color rgb="FF779993"/>
      <color rgb="FF0030FE"/>
      <color rgb="FF1B019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Consommations</a:t>
            </a:r>
            <a:r>
              <a:rPr lang="fr-CH" sz="1300" baseline="0"/>
              <a:t> électriques </a:t>
            </a:r>
            <a:endParaRPr lang="fr-CH" sz="1300"/>
          </a:p>
        </c:rich>
      </c:tx>
      <c:overlay val="0"/>
    </c:title>
    <c:autoTitleDeleted val="0"/>
    <c:plotArea>
      <c:layout/>
      <c:lineChart>
        <c:grouping val="standard"/>
        <c:varyColors val="0"/>
        <c:ser>
          <c:idx val="1"/>
          <c:order val="0"/>
          <c:tx>
            <c:strRef>
              <c:f>'Monsieur X'!$B$17</c:f>
              <c:strCache>
                <c:ptCount val="1"/>
                <c:pt idx="0">
                  <c:v>Consommation services internes centrale</c:v>
                </c:pt>
              </c:strCache>
            </c:strRef>
          </c:tx>
          <c:spPr>
            <a:ln w="47625"/>
          </c:spPr>
          <c:marker>
            <c:symbol val="none"/>
          </c:marker>
          <c:cat>
            <c:numRef>
              <c:f>[0]!mois_entier</c:f>
              <c:numCache>
                <c:formatCode>mmm\-yy</c:formatCode>
                <c:ptCount val="1"/>
              </c:numCache>
            </c:numRef>
          </c:cat>
          <c:val>
            <c:numRef>
              <c:f>[0]!conso_SI_centrale</c:f>
              <c:numCache>
                <c:formatCode>General</c:formatCode>
                <c:ptCount val="1"/>
                <c:pt idx="0">
                  <c:v>1</c:v>
                </c:pt>
              </c:numCache>
            </c:numRef>
          </c:val>
          <c:smooth val="0"/>
        </c:ser>
        <c:ser>
          <c:idx val="2"/>
          <c:order val="1"/>
          <c:tx>
            <c:strRef>
              <c:f>'Monsieur X'!$B$18</c:f>
              <c:strCache>
                <c:ptCount val="1"/>
                <c:pt idx="0">
                  <c:v>Consommation du poste de transformation</c:v>
                </c:pt>
              </c:strCache>
            </c:strRef>
          </c:tx>
          <c:spPr>
            <a:ln w="47625"/>
          </c:spPr>
          <c:marker>
            <c:symbol val="none"/>
          </c:marker>
          <c:cat>
            <c:numRef>
              <c:f>[0]!mois_entier</c:f>
              <c:numCache>
                <c:formatCode>mmm\-yy</c:formatCode>
                <c:ptCount val="1"/>
              </c:numCache>
            </c:numRef>
          </c:cat>
          <c:val>
            <c:numRef>
              <c:f>[0]!conso_transfo</c:f>
              <c:numCache>
                <c:formatCode>General</c:formatCode>
                <c:ptCount val="1"/>
                <c:pt idx="0">
                  <c:v>1</c:v>
                </c:pt>
              </c:numCache>
            </c:numRef>
          </c:val>
          <c:smooth val="0"/>
        </c:ser>
        <c:ser>
          <c:idx val="3"/>
          <c:order val="2"/>
          <c:tx>
            <c:strRef>
              <c:f>'Monsieur X'!$B$19</c:f>
              <c:strCache>
                <c:ptCount val="1"/>
                <c:pt idx="0">
                  <c:v>Consommation dispatching</c:v>
                </c:pt>
              </c:strCache>
            </c:strRef>
          </c:tx>
          <c:spPr>
            <a:ln w="47625"/>
          </c:spPr>
          <c:marker>
            <c:symbol val="none"/>
          </c:marker>
          <c:cat>
            <c:numRef>
              <c:f>[0]!mois_entier</c:f>
              <c:numCache>
                <c:formatCode>mmm\-yy</c:formatCode>
                <c:ptCount val="1"/>
              </c:numCache>
            </c:numRef>
          </c:cat>
          <c:val>
            <c:numRef>
              <c:f>[0]!conso_dispatching</c:f>
              <c:numCache>
                <c:formatCode>General</c:formatCode>
                <c:ptCount val="1"/>
                <c:pt idx="0">
                  <c:v>1</c:v>
                </c:pt>
              </c:numCache>
            </c:numRef>
          </c:val>
          <c:smooth val="0"/>
        </c:ser>
        <c:ser>
          <c:idx val="4"/>
          <c:order val="3"/>
          <c:tx>
            <c:strRef>
              <c:f>'Monsieur X'!$B$20</c:f>
              <c:strCache>
                <c:ptCount val="1"/>
                <c:pt idx="0">
                  <c:v>Consommation service interne barrage</c:v>
                </c:pt>
              </c:strCache>
            </c:strRef>
          </c:tx>
          <c:spPr>
            <a:ln w="47625">
              <a:solidFill>
                <a:srgbClr val="FFFF00"/>
              </a:solidFill>
            </a:ln>
          </c:spPr>
          <c:marker>
            <c:symbol val="none"/>
          </c:marker>
          <c:cat>
            <c:numRef>
              <c:f>[0]!mois_entier</c:f>
              <c:numCache>
                <c:formatCode>mmm\-yy</c:formatCode>
                <c:ptCount val="1"/>
              </c:numCache>
            </c:numRef>
          </c:cat>
          <c:val>
            <c:numRef>
              <c:f>[0]!conso_SI_barrage</c:f>
              <c:numCache>
                <c:formatCode>General</c:formatCode>
                <c:ptCount val="1"/>
                <c:pt idx="0">
                  <c:v>1</c:v>
                </c:pt>
              </c:numCache>
            </c:numRef>
          </c:val>
          <c:smooth val="0"/>
        </c:ser>
        <c:dLbls>
          <c:showLegendKey val="0"/>
          <c:showVal val="0"/>
          <c:showCatName val="0"/>
          <c:showSerName val="0"/>
          <c:showPercent val="0"/>
          <c:showBubbleSize val="0"/>
        </c:dLbls>
        <c:marker val="1"/>
        <c:smooth val="0"/>
        <c:axId val="105744640"/>
        <c:axId val="105754624"/>
      </c:lineChart>
      <c:catAx>
        <c:axId val="105744640"/>
        <c:scaling>
          <c:orientation val="minMax"/>
        </c:scaling>
        <c:delete val="0"/>
        <c:axPos val="b"/>
        <c:numFmt formatCode="mmm\-yy" sourceLinked="1"/>
        <c:majorTickMark val="none"/>
        <c:minorTickMark val="none"/>
        <c:tickLblPos val="nextTo"/>
        <c:crossAx val="105754624"/>
        <c:crosses val="autoZero"/>
        <c:auto val="1"/>
        <c:lblAlgn val="ctr"/>
        <c:lblOffset val="100"/>
        <c:noMultiLvlLbl val="1"/>
      </c:catAx>
      <c:valAx>
        <c:axId val="105754624"/>
        <c:scaling>
          <c:orientation val="minMax"/>
        </c:scaling>
        <c:delete val="0"/>
        <c:axPos val="l"/>
        <c:majorGridlines/>
        <c:title>
          <c:tx>
            <c:rich>
              <a:bodyPr/>
              <a:lstStyle/>
              <a:p>
                <a:pPr>
                  <a:defRPr sz="1500" b="1"/>
                </a:pPr>
                <a:r>
                  <a:rPr lang="fr-CH" sz="1500" b="1"/>
                  <a:t>kWh</a:t>
                </a:r>
              </a:p>
            </c:rich>
          </c:tx>
          <c:overlay val="0"/>
        </c:title>
        <c:numFmt formatCode="General" sourceLinked="1"/>
        <c:majorTickMark val="none"/>
        <c:minorTickMark val="none"/>
        <c:tickLblPos val="nextTo"/>
        <c:crossAx val="105744640"/>
        <c:crosses val="autoZero"/>
        <c:crossBetween val="between"/>
      </c:valAx>
      <c:spPr>
        <a:ln w="47625"/>
      </c:spPr>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Production</a:t>
            </a:r>
            <a:r>
              <a:rPr lang="fr-CH" sz="1300" baseline="0"/>
              <a:t> électrique des différents groupes </a:t>
            </a:r>
            <a:endParaRPr lang="fr-CH" sz="1300"/>
          </a:p>
        </c:rich>
      </c:tx>
      <c:overlay val="0"/>
    </c:title>
    <c:autoTitleDeleted val="0"/>
    <c:plotArea>
      <c:layout/>
      <c:lineChart>
        <c:grouping val="standard"/>
        <c:varyColors val="0"/>
        <c:ser>
          <c:idx val="0"/>
          <c:order val="0"/>
          <c:tx>
            <c:strRef>
              <c:f>'Monsieur X'!$B$10</c:f>
              <c:strCache>
                <c:ptCount val="1"/>
                <c:pt idx="0">
                  <c:v>Prod. Groupe 1</c:v>
                </c:pt>
              </c:strCache>
            </c:strRef>
          </c:tx>
          <c:spPr>
            <a:ln w="47625">
              <a:solidFill>
                <a:srgbClr val="E1DD2F"/>
              </a:solidFill>
            </a:ln>
          </c:spPr>
          <c:marker>
            <c:symbol val="none"/>
          </c:marker>
          <c:cat>
            <c:numRef>
              <c:f>[0]!mois_entier</c:f>
              <c:numCache>
                <c:formatCode>mmm\-yy</c:formatCode>
                <c:ptCount val="1"/>
              </c:numCache>
            </c:numRef>
          </c:cat>
          <c:val>
            <c:numRef>
              <c:f>[0]!prod_groupe1</c:f>
              <c:numCache>
                <c:formatCode>#,##0</c:formatCode>
                <c:ptCount val="3"/>
              </c:numCache>
            </c:numRef>
          </c:val>
          <c:smooth val="0"/>
        </c:ser>
        <c:ser>
          <c:idx val="1"/>
          <c:order val="1"/>
          <c:tx>
            <c:strRef>
              <c:f>'Monsieur X'!$B$11</c:f>
              <c:strCache>
                <c:ptCount val="1"/>
                <c:pt idx="0">
                  <c:v>Prod. Groupe 2</c:v>
                </c:pt>
              </c:strCache>
            </c:strRef>
          </c:tx>
          <c:spPr>
            <a:ln w="47625"/>
          </c:spPr>
          <c:marker>
            <c:symbol val="none"/>
          </c:marker>
          <c:cat>
            <c:numRef>
              <c:f>[0]!mois_entier</c:f>
              <c:numCache>
                <c:formatCode>mmm\-yy</c:formatCode>
                <c:ptCount val="1"/>
              </c:numCache>
            </c:numRef>
          </c:cat>
          <c:val>
            <c:numRef>
              <c:f>[0]!prod_groupe2</c:f>
              <c:numCache>
                <c:formatCode>General</c:formatCode>
                <c:ptCount val="1"/>
                <c:pt idx="0">
                  <c:v>1</c:v>
                </c:pt>
              </c:numCache>
            </c:numRef>
          </c:val>
          <c:smooth val="0"/>
        </c:ser>
        <c:ser>
          <c:idx val="2"/>
          <c:order val="2"/>
          <c:tx>
            <c:strRef>
              <c:f>'Monsieur X'!$B$12</c:f>
              <c:strCache>
                <c:ptCount val="1"/>
                <c:pt idx="0">
                  <c:v>Prod. Groupe 4</c:v>
                </c:pt>
              </c:strCache>
            </c:strRef>
          </c:tx>
          <c:spPr>
            <a:ln w="47625"/>
          </c:spPr>
          <c:marker>
            <c:symbol val="none"/>
          </c:marker>
          <c:cat>
            <c:numRef>
              <c:f>[0]!mois_entier</c:f>
              <c:numCache>
                <c:formatCode>mmm\-yy</c:formatCode>
                <c:ptCount val="1"/>
              </c:numCache>
            </c:numRef>
          </c:cat>
          <c:val>
            <c:numRef>
              <c:f>[0]!prod_groupe4</c:f>
              <c:numCache>
                <c:formatCode>General</c:formatCode>
                <c:ptCount val="1"/>
                <c:pt idx="0">
                  <c:v>1</c:v>
                </c:pt>
              </c:numCache>
            </c:numRef>
          </c:val>
          <c:smooth val="0"/>
        </c:ser>
        <c:ser>
          <c:idx val="3"/>
          <c:order val="3"/>
          <c:tx>
            <c:strRef>
              <c:f>'Monsieur X'!$B$13</c:f>
              <c:strCache>
                <c:ptCount val="1"/>
                <c:pt idx="0">
                  <c:v>Prod. Groupe 5</c:v>
                </c:pt>
              </c:strCache>
            </c:strRef>
          </c:tx>
          <c:spPr>
            <a:ln w="47625">
              <a:solidFill>
                <a:srgbClr val="009DFE"/>
              </a:solidFill>
            </a:ln>
          </c:spPr>
          <c:marker>
            <c:symbol val="none"/>
          </c:marker>
          <c:cat>
            <c:numRef>
              <c:f>[0]!mois_entier</c:f>
              <c:numCache>
                <c:formatCode>mmm\-yy</c:formatCode>
                <c:ptCount val="1"/>
              </c:numCache>
            </c:numRef>
          </c:cat>
          <c:val>
            <c:numRef>
              <c:f>[0]!prod_groupe5</c:f>
              <c:numCache>
                <c:formatCode>General</c:formatCode>
                <c:ptCount val="1"/>
                <c:pt idx="0">
                  <c:v>1</c:v>
                </c:pt>
              </c:numCache>
            </c:numRef>
          </c:val>
          <c:smooth val="0"/>
        </c:ser>
        <c:ser>
          <c:idx val="4"/>
          <c:order val="4"/>
          <c:tx>
            <c:strRef>
              <c:f>'Monsieur X'!$B$14</c:f>
              <c:strCache>
                <c:ptCount val="1"/>
                <c:pt idx="0">
                  <c:v>Prod. dotation 1</c:v>
                </c:pt>
              </c:strCache>
            </c:strRef>
          </c:tx>
          <c:spPr>
            <a:ln w="47625"/>
          </c:spPr>
          <c:marker>
            <c:symbol val="none"/>
          </c:marker>
          <c:cat>
            <c:numRef>
              <c:f>[0]!mois_entier</c:f>
              <c:numCache>
                <c:formatCode>mmm\-yy</c:formatCode>
                <c:ptCount val="1"/>
              </c:numCache>
            </c:numRef>
          </c:cat>
          <c:val>
            <c:numRef>
              <c:f>[0]!prod_dot1</c:f>
              <c:numCache>
                <c:formatCode>General</c:formatCode>
                <c:ptCount val="1"/>
                <c:pt idx="0">
                  <c:v>1</c:v>
                </c:pt>
              </c:numCache>
            </c:numRef>
          </c:val>
          <c:smooth val="0"/>
        </c:ser>
        <c:ser>
          <c:idx val="5"/>
          <c:order val="5"/>
          <c:tx>
            <c:strRef>
              <c:f>'Monsieur X'!$B$15</c:f>
              <c:strCache>
                <c:ptCount val="1"/>
                <c:pt idx="0">
                  <c:v>Prod. dotation 2</c:v>
                </c:pt>
              </c:strCache>
            </c:strRef>
          </c:tx>
          <c:spPr>
            <a:ln w="47625"/>
          </c:spPr>
          <c:marker>
            <c:symbol val="none"/>
          </c:marker>
          <c:cat>
            <c:numRef>
              <c:f>[0]!mois_entier</c:f>
              <c:numCache>
                <c:formatCode>mmm\-yy</c:formatCode>
                <c:ptCount val="1"/>
              </c:numCache>
            </c:numRef>
          </c:cat>
          <c:val>
            <c:numRef>
              <c:f>[0]!prod_dot2</c:f>
              <c:numCache>
                <c:formatCode>General</c:formatCode>
                <c:ptCount val="1"/>
                <c:pt idx="0">
                  <c:v>1</c:v>
                </c:pt>
              </c:numCache>
            </c:numRef>
          </c:val>
          <c:smooth val="0"/>
        </c:ser>
        <c:dLbls>
          <c:showLegendKey val="0"/>
          <c:showVal val="0"/>
          <c:showCatName val="0"/>
          <c:showSerName val="0"/>
          <c:showPercent val="0"/>
          <c:showBubbleSize val="0"/>
        </c:dLbls>
        <c:marker val="1"/>
        <c:smooth val="0"/>
        <c:axId val="107569536"/>
        <c:axId val="107571072"/>
      </c:lineChart>
      <c:catAx>
        <c:axId val="107569536"/>
        <c:scaling>
          <c:orientation val="minMax"/>
        </c:scaling>
        <c:delete val="0"/>
        <c:axPos val="b"/>
        <c:numFmt formatCode="mmm\-yy" sourceLinked="1"/>
        <c:majorTickMark val="none"/>
        <c:minorTickMark val="none"/>
        <c:tickLblPos val="nextTo"/>
        <c:crossAx val="107571072"/>
        <c:crosses val="autoZero"/>
        <c:auto val="1"/>
        <c:lblAlgn val="ctr"/>
        <c:lblOffset val="100"/>
        <c:noMultiLvlLbl val="1"/>
      </c:catAx>
      <c:valAx>
        <c:axId val="107571072"/>
        <c:scaling>
          <c:orientation val="minMax"/>
        </c:scaling>
        <c:delete val="0"/>
        <c:axPos val="l"/>
        <c:majorGridlines/>
        <c:title>
          <c:tx>
            <c:rich>
              <a:bodyPr/>
              <a:lstStyle/>
              <a:p>
                <a:pPr>
                  <a:defRPr sz="1500" b="1"/>
                </a:pPr>
                <a:r>
                  <a:rPr lang="fr-CH" sz="1500" b="1"/>
                  <a:t>kWh</a:t>
                </a:r>
              </a:p>
            </c:rich>
          </c:tx>
          <c:overlay val="0"/>
        </c:title>
        <c:numFmt formatCode="General" sourceLinked="1"/>
        <c:majorTickMark val="none"/>
        <c:minorTickMark val="none"/>
        <c:tickLblPos val="nextTo"/>
        <c:crossAx val="1075695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Part de la production consommé par les SI</a:t>
            </a:r>
          </a:p>
          <a:p>
            <a:pPr>
              <a:defRPr/>
            </a:pPr>
            <a:endParaRPr lang="en-US"/>
          </a:p>
        </c:rich>
      </c:tx>
      <c:overlay val="0"/>
    </c:title>
    <c:autoTitleDeleted val="0"/>
    <c:plotArea>
      <c:layout/>
      <c:lineChart>
        <c:grouping val="standard"/>
        <c:varyColors val="0"/>
        <c:ser>
          <c:idx val="0"/>
          <c:order val="0"/>
          <c:tx>
            <c:strRef>
              <c:f>indicateurs!$B$11</c:f>
              <c:strCache>
                <c:ptCount val="1"/>
                <c:pt idx="0">
                  <c:v>% de la production consommé par les SI</c:v>
                </c:pt>
              </c:strCache>
            </c:strRef>
          </c:tx>
          <c:spPr>
            <a:ln w="53975">
              <a:solidFill>
                <a:srgbClr val="6BED23"/>
              </a:solidFill>
            </a:ln>
          </c:spPr>
          <c:marker>
            <c:symbol val="none"/>
          </c:marker>
          <c:cat>
            <c:numRef>
              <c:f>[0]!mois_entier</c:f>
              <c:numCache>
                <c:formatCode>mmm\-yy</c:formatCode>
                <c:ptCount val="1"/>
              </c:numCache>
            </c:numRef>
          </c:cat>
          <c:val>
            <c:numRef>
              <c:f>[0]!rapport_prod_conso</c:f>
              <c:numCache>
                <c:formatCode>0.00</c:formatCode>
                <c:ptCount val="14"/>
                <c:pt idx="0">
                  <c:v>0</c:v>
                </c:pt>
                <c:pt idx="1">
                  <c:v>0</c:v>
                </c:pt>
                <c:pt idx="2">
                  <c:v>0</c:v>
                </c:pt>
                <c:pt idx="3">
                  <c:v>0</c:v>
                </c:pt>
                <c:pt idx="4">
                  <c:v>0</c:v>
                </c:pt>
                <c:pt idx="5">
                  <c:v>0</c:v>
                </c:pt>
                <c:pt idx="6">
                  <c:v>0</c:v>
                </c:pt>
                <c:pt idx="7">
                  <c:v>0</c:v>
                </c:pt>
                <c:pt idx="8">
                  <c:v>0</c:v>
                </c:pt>
                <c:pt idx="9">
                  <c:v>0</c:v>
                </c:pt>
                <c:pt idx="10">
                  <c:v>0</c:v>
                </c:pt>
                <c:pt idx="11">
                  <c:v>0</c:v>
                </c:pt>
                <c:pt idx="12" formatCode="0">
                  <c:v>0</c:v>
                </c:pt>
              </c:numCache>
            </c:numRef>
          </c:val>
          <c:smooth val="0"/>
        </c:ser>
        <c:dLbls>
          <c:showLegendKey val="0"/>
          <c:showVal val="0"/>
          <c:showCatName val="0"/>
          <c:showSerName val="0"/>
          <c:showPercent val="0"/>
          <c:showBubbleSize val="0"/>
        </c:dLbls>
        <c:marker val="1"/>
        <c:smooth val="0"/>
        <c:axId val="107604224"/>
        <c:axId val="107610112"/>
      </c:lineChart>
      <c:catAx>
        <c:axId val="107604224"/>
        <c:scaling>
          <c:orientation val="minMax"/>
        </c:scaling>
        <c:delete val="0"/>
        <c:axPos val="b"/>
        <c:numFmt formatCode="mmm\-yy" sourceLinked="1"/>
        <c:majorTickMark val="none"/>
        <c:minorTickMark val="none"/>
        <c:tickLblPos val="nextTo"/>
        <c:crossAx val="107610112"/>
        <c:crosses val="autoZero"/>
        <c:auto val="1"/>
        <c:lblAlgn val="ctr"/>
        <c:lblOffset val="100"/>
        <c:noMultiLvlLbl val="1"/>
      </c:catAx>
      <c:valAx>
        <c:axId val="107610112"/>
        <c:scaling>
          <c:orientation val="minMax"/>
        </c:scaling>
        <c:delete val="0"/>
        <c:axPos val="l"/>
        <c:majorGridlines/>
        <c:title>
          <c:tx>
            <c:rich>
              <a:bodyPr/>
              <a:lstStyle/>
              <a:p>
                <a:pPr>
                  <a:defRPr sz="1500" b="1"/>
                </a:pPr>
                <a:r>
                  <a:rPr lang="fr-CH" sz="1500" b="1"/>
                  <a:t>%</a:t>
                </a:r>
              </a:p>
            </c:rich>
          </c:tx>
          <c:overlay val="0"/>
        </c:title>
        <c:numFmt formatCode="0.00" sourceLinked="1"/>
        <c:majorTickMark val="none"/>
        <c:minorTickMark val="none"/>
        <c:tickLblPos val="nextTo"/>
        <c:crossAx val="107604224"/>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Production</a:t>
            </a:r>
            <a:r>
              <a:rPr lang="fr-CH" sz="1300" baseline="0"/>
              <a:t> de déchets par personne </a:t>
            </a:r>
            <a:endParaRPr lang="fr-CH" sz="1300"/>
          </a:p>
        </c:rich>
      </c:tx>
      <c:layout/>
      <c:overlay val="0"/>
    </c:title>
    <c:autoTitleDeleted val="0"/>
    <c:plotArea>
      <c:layout/>
      <c:lineChart>
        <c:grouping val="standard"/>
        <c:varyColors val="0"/>
        <c:ser>
          <c:idx val="0"/>
          <c:order val="0"/>
          <c:tx>
            <c:strRef>
              <c:f>indicateurs!$B$16</c:f>
              <c:strCache>
                <c:ptCount val="1"/>
                <c:pt idx="0">
                  <c:v>Production de déchets incinérables/personne</c:v>
                </c:pt>
              </c:strCache>
            </c:strRef>
          </c:tx>
          <c:spPr>
            <a:ln w="53975"/>
          </c:spPr>
          <c:marker>
            <c:symbol val="none"/>
          </c:marker>
          <c:cat>
            <c:numRef>
              <c:f>[0]!mois_entier</c:f>
              <c:numCache>
                <c:formatCode>mmm\-yy</c:formatCode>
                <c:ptCount val="1"/>
              </c:numCache>
            </c:numRef>
          </c:cat>
          <c:val>
            <c:numRef>
              <c:f>[0]!dechets_incin_pers</c:f>
              <c:numCache>
                <c:formatCode>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ser>
        <c:dLbls>
          <c:showLegendKey val="0"/>
          <c:showVal val="0"/>
          <c:showCatName val="0"/>
          <c:showSerName val="0"/>
          <c:showPercent val="0"/>
          <c:showBubbleSize val="0"/>
        </c:dLbls>
        <c:marker val="1"/>
        <c:smooth val="0"/>
        <c:axId val="107643648"/>
        <c:axId val="107645184"/>
      </c:lineChart>
      <c:catAx>
        <c:axId val="107643648"/>
        <c:scaling>
          <c:orientation val="minMax"/>
        </c:scaling>
        <c:delete val="0"/>
        <c:axPos val="b"/>
        <c:numFmt formatCode="mmm\-yy" sourceLinked="1"/>
        <c:majorTickMark val="none"/>
        <c:minorTickMark val="none"/>
        <c:tickLblPos val="nextTo"/>
        <c:crossAx val="107645184"/>
        <c:crosses val="autoZero"/>
        <c:auto val="1"/>
        <c:lblAlgn val="ctr"/>
        <c:lblOffset val="100"/>
        <c:noMultiLvlLbl val="1"/>
      </c:catAx>
      <c:valAx>
        <c:axId val="107645184"/>
        <c:scaling>
          <c:orientation val="minMax"/>
        </c:scaling>
        <c:delete val="0"/>
        <c:axPos val="l"/>
        <c:majorGridlines/>
        <c:title>
          <c:tx>
            <c:rich>
              <a:bodyPr/>
              <a:lstStyle/>
              <a:p>
                <a:pPr>
                  <a:defRPr sz="1500" b="1"/>
                </a:pPr>
                <a:r>
                  <a:rPr lang="fr-CH" sz="1500" b="1"/>
                  <a:t>kg/pers</a:t>
                </a:r>
              </a:p>
            </c:rich>
          </c:tx>
          <c:layout>
            <c:manualLayout>
              <c:xMode val="edge"/>
              <c:yMode val="edge"/>
              <c:x val="1.3787195185120624E-2"/>
              <c:y val="0.42941583800897798"/>
            </c:manualLayout>
          </c:layout>
          <c:overlay val="0"/>
        </c:title>
        <c:numFmt formatCode="0.0" sourceLinked="1"/>
        <c:majorTickMark val="none"/>
        <c:minorTickMark val="none"/>
        <c:tickLblPos val="nextTo"/>
        <c:crossAx val="107643648"/>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Consommation</a:t>
            </a:r>
            <a:r>
              <a:rPr lang="fr-CH" sz="1300" baseline="0"/>
              <a:t> moyenne d'eau par personne (pour 3 mois) </a:t>
            </a:r>
            <a:endParaRPr lang="fr-CH" sz="1300"/>
          </a:p>
        </c:rich>
      </c:tx>
      <c:layout/>
      <c:overlay val="0"/>
    </c:title>
    <c:autoTitleDeleted val="0"/>
    <c:plotArea>
      <c:layout/>
      <c:barChart>
        <c:barDir val="col"/>
        <c:grouping val="clustered"/>
        <c:varyColors val="0"/>
        <c:ser>
          <c:idx val="0"/>
          <c:order val="0"/>
          <c:tx>
            <c:strRef>
              <c:f>indicateurs!$B$15</c:f>
              <c:strCache>
                <c:ptCount val="1"/>
                <c:pt idx="0">
                  <c:v>Consommation moyenne d'eau/personne</c:v>
                </c:pt>
              </c:strCache>
            </c:strRef>
          </c:tx>
          <c:spPr>
            <a:solidFill>
              <a:srgbClr val="009DFE"/>
            </a:solidFill>
          </c:spPr>
          <c:invertIfNegative val="0"/>
          <c:cat>
            <c:numRef>
              <c:f>[0]!mois_entier</c:f>
              <c:numCache>
                <c:formatCode>mmm\-yy</c:formatCode>
                <c:ptCount val="1"/>
              </c:numCache>
            </c:numRef>
          </c:cat>
          <c:val>
            <c:numRef>
              <c:f>[0]!conso_eau_pers</c:f>
              <c:numCache>
                <c:formatCode>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500"/>
        <c:axId val="107669760"/>
        <c:axId val="106168320"/>
      </c:barChart>
      <c:catAx>
        <c:axId val="107669760"/>
        <c:scaling>
          <c:orientation val="minMax"/>
        </c:scaling>
        <c:delete val="0"/>
        <c:axPos val="b"/>
        <c:numFmt formatCode="mmm\-yy" sourceLinked="1"/>
        <c:majorTickMark val="none"/>
        <c:minorTickMark val="none"/>
        <c:tickLblPos val="nextTo"/>
        <c:crossAx val="106168320"/>
        <c:crosses val="autoZero"/>
        <c:auto val="1"/>
        <c:lblAlgn val="ctr"/>
        <c:lblOffset val="100"/>
        <c:noMultiLvlLbl val="1"/>
      </c:catAx>
      <c:valAx>
        <c:axId val="106168320"/>
        <c:scaling>
          <c:orientation val="minMax"/>
        </c:scaling>
        <c:delete val="0"/>
        <c:axPos val="l"/>
        <c:majorGridlines/>
        <c:title>
          <c:tx>
            <c:rich>
              <a:bodyPr/>
              <a:lstStyle/>
              <a:p>
                <a:pPr>
                  <a:defRPr sz="1500" b="1"/>
                </a:pPr>
                <a:r>
                  <a:rPr lang="fr-CH" sz="1500" b="1"/>
                  <a:t>litres/pers</a:t>
                </a:r>
              </a:p>
            </c:rich>
          </c:tx>
          <c:layout>
            <c:manualLayout>
              <c:xMode val="edge"/>
              <c:yMode val="edge"/>
              <c:x val="1.3787195185120624E-2"/>
              <c:y val="0.40571499172742398"/>
            </c:manualLayout>
          </c:layout>
          <c:overlay val="0"/>
        </c:title>
        <c:numFmt formatCode="0.0" sourceLinked="1"/>
        <c:majorTickMark val="none"/>
        <c:minorTickMark val="none"/>
        <c:tickLblPos val="nextTo"/>
        <c:crossAx val="107669760"/>
        <c:crosses val="autoZero"/>
        <c:crossBetween val="between"/>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Évolution</a:t>
            </a:r>
            <a:r>
              <a:rPr lang="fr-CH" sz="1300" baseline="0"/>
              <a:t> de la quantité de déchets</a:t>
            </a:r>
            <a:endParaRPr lang="fr-CH" sz="1300"/>
          </a:p>
        </c:rich>
      </c:tx>
      <c:layout/>
      <c:overlay val="0"/>
    </c:title>
    <c:autoTitleDeleted val="0"/>
    <c:plotArea>
      <c:layout>
        <c:manualLayout>
          <c:layoutTarget val="inner"/>
          <c:xMode val="edge"/>
          <c:yMode val="edge"/>
          <c:x val="0.11642385370522307"/>
          <c:y val="0.11820485294737858"/>
          <c:w val="0.69913428750845108"/>
          <c:h val="0.71926505902208826"/>
        </c:manualLayout>
      </c:layout>
      <c:barChart>
        <c:barDir val="col"/>
        <c:grouping val="clustered"/>
        <c:varyColors val="0"/>
        <c:ser>
          <c:idx val="0"/>
          <c:order val="0"/>
          <c:tx>
            <c:strRef>
              <c:f>'Monsieur Y trimestriel'!$B$10</c:f>
              <c:strCache>
                <c:ptCount val="1"/>
                <c:pt idx="0">
                  <c:v>Boues de séparateurs d'huiles</c:v>
                </c:pt>
              </c:strCache>
            </c:strRef>
          </c:tx>
          <c:spPr>
            <a:solidFill>
              <a:srgbClr val="E1DD2F"/>
            </a:solidFill>
          </c:spPr>
          <c:invertIfNegative val="0"/>
          <c:cat>
            <c:multiLvlStrRef>
              <c:f>[0]!trimestriel</c:f>
            </c:multiLvlStrRef>
          </c:cat>
          <c:val>
            <c:numRef>
              <c:f>[0]!boues_separateur</c:f>
              <c:numCache>
                <c:formatCode>General</c:formatCode>
                <c:ptCount val="3"/>
              </c:numCache>
            </c:numRef>
          </c:val>
        </c:ser>
        <c:ser>
          <c:idx val="1"/>
          <c:order val="1"/>
          <c:tx>
            <c:strRef>
              <c:f>'Monsieur Y trimestriel'!$B$12</c:f>
              <c:strCache>
                <c:ptCount val="1"/>
                <c:pt idx="0">
                  <c:v>Déchets ferreux</c:v>
                </c:pt>
              </c:strCache>
            </c:strRef>
          </c:tx>
          <c:invertIfNegative val="0"/>
          <c:cat>
            <c:multiLvlStrRef>
              <c:f>[0]!trimestriel</c:f>
            </c:multiLvlStrRef>
          </c:cat>
          <c:val>
            <c:numRef>
              <c:f>[0]!dechets_ferreux</c:f>
              <c:numCache>
                <c:formatCode>General</c:formatCode>
                <c:ptCount val="3"/>
              </c:numCache>
            </c:numRef>
          </c:val>
        </c:ser>
        <c:dLbls>
          <c:showLegendKey val="0"/>
          <c:showVal val="0"/>
          <c:showCatName val="0"/>
          <c:showSerName val="0"/>
          <c:showPercent val="0"/>
          <c:showBubbleSize val="0"/>
        </c:dLbls>
        <c:gapWidth val="400"/>
        <c:axId val="106193664"/>
        <c:axId val="106195200"/>
      </c:barChart>
      <c:catAx>
        <c:axId val="106193664"/>
        <c:scaling>
          <c:orientation val="minMax"/>
        </c:scaling>
        <c:delete val="0"/>
        <c:axPos val="b"/>
        <c:majorTickMark val="none"/>
        <c:minorTickMark val="none"/>
        <c:tickLblPos val="nextTo"/>
        <c:crossAx val="106195200"/>
        <c:crosses val="autoZero"/>
        <c:auto val="1"/>
        <c:lblAlgn val="ctr"/>
        <c:lblOffset val="100"/>
        <c:noMultiLvlLbl val="0"/>
      </c:catAx>
      <c:valAx>
        <c:axId val="106195200"/>
        <c:scaling>
          <c:orientation val="minMax"/>
        </c:scaling>
        <c:delete val="0"/>
        <c:axPos val="l"/>
        <c:majorGridlines/>
        <c:minorGridlines>
          <c:spPr>
            <a:ln>
              <a:noFill/>
            </a:ln>
          </c:spPr>
        </c:minorGridlines>
        <c:title>
          <c:tx>
            <c:rich>
              <a:bodyPr/>
              <a:lstStyle/>
              <a:p>
                <a:pPr>
                  <a:defRPr sz="1500" b="1"/>
                </a:pPr>
                <a:r>
                  <a:rPr lang="fr-CH" sz="1500" b="1"/>
                  <a:t>Quantité (kg)</a:t>
                </a:r>
              </a:p>
            </c:rich>
          </c:tx>
          <c:layout>
            <c:manualLayout>
              <c:xMode val="edge"/>
              <c:yMode val="edge"/>
              <c:x val="1.7261311973968858E-2"/>
              <c:y val="0.32813657449632061"/>
            </c:manualLayout>
          </c:layout>
          <c:overlay val="0"/>
        </c:title>
        <c:numFmt formatCode="General" sourceLinked="1"/>
        <c:majorTickMark val="out"/>
        <c:minorTickMark val="none"/>
        <c:tickLblPos val="nextTo"/>
        <c:crossAx val="106193664"/>
        <c:crosses val="autoZero"/>
        <c:crossBetween val="between"/>
      </c:valAx>
    </c:plotArea>
    <c:legend>
      <c:legendPos val="r"/>
      <c:layout>
        <c:manualLayout>
          <c:xMode val="edge"/>
          <c:yMode val="edge"/>
          <c:x val="0.83255321147276684"/>
          <c:y val="0.33329969735380577"/>
          <c:w val="0.1674467885272331"/>
          <c:h val="0.29956876086862588"/>
        </c:manualLayout>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CH"/>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pPr>
            <a:r>
              <a:rPr lang="fr-CH" sz="1300"/>
              <a:t>Évolution</a:t>
            </a:r>
            <a:r>
              <a:rPr lang="fr-CH" sz="1300" baseline="0"/>
              <a:t> de la quantité de déchets (A) </a:t>
            </a:r>
            <a:endParaRPr lang="fr-CH" sz="1300"/>
          </a:p>
        </c:rich>
      </c:tx>
      <c:layout/>
      <c:overlay val="0"/>
    </c:title>
    <c:autoTitleDeleted val="0"/>
    <c:plotArea>
      <c:layout>
        <c:manualLayout>
          <c:layoutTarget val="inner"/>
          <c:xMode val="edge"/>
          <c:yMode val="edge"/>
          <c:x val="8.2906893797499506E-2"/>
          <c:y val="0.11820485294737858"/>
          <c:w val="0.68336160049305172"/>
          <c:h val="0.71926505902208826"/>
        </c:manualLayout>
      </c:layout>
      <c:barChart>
        <c:barDir val="col"/>
        <c:grouping val="clustered"/>
        <c:varyColors val="0"/>
        <c:ser>
          <c:idx val="0"/>
          <c:order val="0"/>
          <c:tx>
            <c:strRef>
              <c:f>'Monsieur Y trimestriel'!$B$8</c:f>
              <c:strCache>
                <c:ptCount val="1"/>
                <c:pt idx="0">
                  <c:v>Déchets inertes</c:v>
                </c:pt>
              </c:strCache>
            </c:strRef>
          </c:tx>
          <c:invertIfNegative val="0"/>
          <c:cat>
            <c:multiLvlStrRef>
              <c:f>[0]!trimestriel</c:f>
            </c:multiLvlStrRef>
          </c:cat>
          <c:val>
            <c:numRef>
              <c:f>[0]!dechets_inertes</c:f>
              <c:numCache>
                <c:formatCode>General</c:formatCode>
                <c:ptCount val="3"/>
              </c:numCache>
            </c:numRef>
          </c:val>
        </c:ser>
        <c:ser>
          <c:idx val="1"/>
          <c:order val="1"/>
          <c:tx>
            <c:strRef>
              <c:f>'Monsieur Y trimestriel'!$B$9</c:f>
              <c:strCache>
                <c:ptCount val="1"/>
                <c:pt idx="0">
                  <c:v>Boues de fosses septiques</c:v>
                </c:pt>
              </c:strCache>
            </c:strRef>
          </c:tx>
          <c:spPr>
            <a:solidFill>
              <a:srgbClr val="E1DD2F"/>
            </a:solidFill>
          </c:spPr>
          <c:invertIfNegative val="0"/>
          <c:cat>
            <c:multiLvlStrRef>
              <c:f>[0]!trimestriel</c:f>
            </c:multiLvlStrRef>
          </c:cat>
          <c:val>
            <c:numRef>
              <c:f>[0]!boues_fosses</c:f>
              <c:numCache>
                <c:formatCode>General</c:formatCode>
                <c:ptCount val="3"/>
              </c:numCache>
            </c:numRef>
          </c:val>
        </c:ser>
        <c:ser>
          <c:idx val="2"/>
          <c:order val="2"/>
          <c:tx>
            <c:strRef>
              <c:f>'Monsieur Y trimestriel'!$B$11</c:f>
              <c:strCache>
                <c:ptCount val="1"/>
                <c:pt idx="0">
                  <c:v>Bois flottant</c:v>
                </c:pt>
              </c:strCache>
            </c:strRef>
          </c:tx>
          <c:invertIfNegative val="0"/>
          <c:dPt>
            <c:idx val="0"/>
            <c:invertIfNegative val="0"/>
            <c:bubble3D val="0"/>
            <c:spPr>
              <a:solidFill>
                <a:srgbClr val="3FD142"/>
              </a:solidFill>
            </c:spPr>
          </c:dPt>
          <c:cat>
            <c:multiLvlStrRef>
              <c:f>[0]!trimestriel</c:f>
            </c:multiLvlStrRef>
          </c:cat>
          <c:val>
            <c:numRef>
              <c:f>[0]!bois_flottant</c:f>
              <c:numCache>
                <c:formatCode>General</c:formatCode>
                <c:ptCount val="3"/>
              </c:numCache>
            </c:numRef>
          </c:val>
        </c:ser>
        <c:ser>
          <c:idx val="3"/>
          <c:order val="3"/>
          <c:tx>
            <c:strRef>
              <c:f>'Monsieur Y trimestriel'!$B$13</c:f>
              <c:strCache>
                <c:ptCount val="1"/>
                <c:pt idx="0">
                  <c:v>Papier-carton</c:v>
                </c:pt>
              </c:strCache>
            </c:strRef>
          </c:tx>
          <c:spPr>
            <a:solidFill>
              <a:srgbClr val="779993"/>
            </a:solidFill>
          </c:spPr>
          <c:invertIfNegative val="0"/>
          <c:cat>
            <c:multiLvlStrRef>
              <c:f>[0]!trimestriel</c:f>
            </c:multiLvlStrRef>
          </c:cat>
          <c:val>
            <c:numRef>
              <c:f>[0]!dechets_carton</c:f>
              <c:numCache>
                <c:formatCode>General</c:formatCode>
                <c:ptCount val="3"/>
              </c:numCache>
            </c:numRef>
          </c:val>
        </c:ser>
        <c:dLbls>
          <c:showLegendKey val="0"/>
          <c:showVal val="0"/>
          <c:showCatName val="0"/>
          <c:showSerName val="0"/>
          <c:showPercent val="0"/>
          <c:showBubbleSize val="0"/>
        </c:dLbls>
        <c:gapWidth val="400"/>
        <c:axId val="106316928"/>
        <c:axId val="106318464"/>
      </c:barChart>
      <c:catAx>
        <c:axId val="106316928"/>
        <c:scaling>
          <c:orientation val="minMax"/>
        </c:scaling>
        <c:delete val="0"/>
        <c:axPos val="b"/>
        <c:majorTickMark val="none"/>
        <c:minorTickMark val="none"/>
        <c:tickLblPos val="nextTo"/>
        <c:crossAx val="106318464"/>
        <c:crosses val="autoZero"/>
        <c:auto val="1"/>
        <c:lblAlgn val="ctr"/>
        <c:lblOffset val="100"/>
        <c:noMultiLvlLbl val="0"/>
      </c:catAx>
      <c:valAx>
        <c:axId val="106318464"/>
        <c:scaling>
          <c:orientation val="minMax"/>
        </c:scaling>
        <c:delete val="0"/>
        <c:axPos val="l"/>
        <c:majorGridlines/>
        <c:minorGridlines>
          <c:spPr>
            <a:ln>
              <a:noFill/>
            </a:ln>
          </c:spPr>
        </c:minorGridlines>
        <c:title>
          <c:tx>
            <c:rich>
              <a:bodyPr/>
              <a:lstStyle/>
              <a:p>
                <a:pPr>
                  <a:defRPr sz="1500" b="1"/>
                </a:pPr>
                <a:r>
                  <a:rPr lang="fr-CH" sz="1500" b="1"/>
                  <a:t>Quantité (m</a:t>
                </a:r>
                <a:r>
                  <a:rPr lang="fr-CH" sz="1500" b="1" baseline="30000"/>
                  <a:t>3</a:t>
                </a:r>
                <a:r>
                  <a:rPr lang="fr-CH" sz="1500" b="1"/>
                  <a:t>)</a:t>
                </a:r>
              </a:p>
            </c:rich>
          </c:tx>
          <c:layout/>
          <c:overlay val="0"/>
        </c:title>
        <c:numFmt formatCode="General" sourceLinked="1"/>
        <c:majorTickMark val="out"/>
        <c:minorTickMark val="none"/>
        <c:tickLblPos val="nextTo"/>
        <c:crossAx val="106316928"/>
        <c:crosses val="autoZero"/>
        <c:crossBetween val="between"/>
      </c:valAx>
    </c:plotArea>
    <c:legend>
      <c:legendPos val="r"/>
      <c:layout>
        <c:manualLayout>
          <c:xMode val="edge"/>
          <c:yMode val="edge"/>
          <c:x val="0.77143404928809445"/>
          <c:y val="0.1952886859690616"/>
          <c:w val="0.2285659507119055"/>
          <c:h val="0.63528326281420855"/>
        </c:manualLayou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0</xdr:row>
      <xdr:rowOff>56029</xdr:rowOff>
    </xdr:from>
    <xdr:to>
      <xdr:col>11</xdr:col>
      <xdr:colOff>0</xdr:colOff>
      <xdr:row>1</xdr:row>
      <xdr:rowOff>1120</xdr:rowOff>
    </xdr:to>
    <xdr:pic>
      <xdr:nvPicPr>
        <xdr:cNvPr id="2" name="Picture 1" descr="logo groupe e pour impression papie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00" y="56029"/>
          <a:ext cx="0" cy="24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0</xdr:row>
      <xdr:rowOff>56029</xdr:rowOff>
    </xdr:from>
    <xdr:to>
      <xdr:col>6</xdr:col>
      <xdr:colOff>0</xdr:colOff>
      <xdr:row>1</xdr:row>
      <xdr:rowOff>100511</xdr:rowOff>
    </xdr:to>
    <xdr:pic>
      <xdr:nvPicPr>
        <xdr:cNvPr id="2" name="Picture 1" descr="logo groupe e pour impression papie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48950" y="56029"/>
          <a:ext cx="0" cy="24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0</xdr:colOff>
      <xdr:row>0</xdr:row>
      <xdr:rowOff>56029</xdr:rowOff>
    </xdr:from>
    <xdr:to>
      <xdr:col>11</xdr:col>
      <xdr:colOff>0</xdr:colOff>
      <xdr:row>0</xdr:row>
      <xdr:rowOff>300477</xdr:rowOff>
    </xdr:to>
    <xdr:pic>
      <xdr:nvPicPr>
        <xdr:cNvPr id="2" name="Picture 1" descr="logo groupe e pour impression papie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4300" y="56029"/>
          <a:ext cx="0" cy="135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585226</xdr:colOff>
      <xdr:row>0</xdr:row>
      <xdr:rowOff>74781</xdr:rowOff>
    </xdr:from>
    <xdr:to>
      <xdr:col>17</xdr:col>
      <xdr:colOff>175238</xdr:colOff>
      <xdr:row>20</xdr:row>
      <xdr:rowOff>133588</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0</xdr:row>
      <xdr:rowOff>95250</xdr:rowOff>
    </xdr:from>
    <xdr:to>
      <xdr:col>8</xdr:col>
      <xdr:colOff>380587</xdr:colOff>
      <xdr:row>20</xdr:row>
      <xdr:rowOff>154057</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38099</xdr:colOff>
      <xdr:row>21</xdr:row>
      <xdr:rowOff>23811</xdr:rowOff>
    </xdr:from>
    <xdr:to>
      <xdr:col>8</xdr:col>
      <xdr:colOff>390524</xdr:colOff>
      <xdr:row>41</xdr:row>
      <xdr:rowOff>82866</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149167</xdr:colOff>
      <xdr:row>21</xdr:row>
      <xdr:rowOff>7037</xdr:rowOff>
    </xdr:from>
    <xdr:to>
      <xdr:col>8</xdr:col>
      <xdr:colOff>501179</xdr:colOff>
      <xdr:row>41</xdr:row>
      <xdr:rowOff>65844</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553699</xdr:colOff>
      <xdr:row>21</xdr:row>
      <xdr:rowOff>9526</xdr:rowOff>
    </xdr:from>
    <xdr:to>
      <xdr:col>17</xdr:col>
      <xdr:colOff>143711</xdr:colOff>
      <xdr:row>41</xdr:row>
      <xdr:rowOff>68333</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552449</xdr:colOff>
      <xdr:row>0</xdr:row>
      <xdr:rowOff>111344</xdr:rowOff>
    </xdr:from>
    <xdr:to>
      <xdr:col>17</xdr:col>
      <xdr:colOff>135964</xdr:colOff>
      <xdr:row>20</xdr:row>
      <xdr:rowOff>166253</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145677</xdr:colOff>
      <xdr:row>0</xdr:row>
      <xdr:rowOff>112058</xdr:rowOff>
    </xdr:from>
    <xdr:to>
      <xdr:col>8</xdr:col>
      <xdr:colOff>491192</xdr:colOff>
      <xdr:row>20</xdr:row>
      <xdr:rowOff>166967</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U41"/>
  <sheetViews>
    <sheetView zoomScale="85" zoomScaleNormal="85" workbookViewId="0">
      <pane xSplit="3" ySplit="5" topLeftCell="D6" activePane="bottomRight" state="frozen"/>
      <selection pane="topRight" activeCell="D1" sqref="D1"/>
      <selection pane="bottomLeft" activeCell="A6" sqref="A6"/>
      <selection pane="bottomRight"/>
    </sheetView>
  </sheetViews>
  <sheetFormatPr baseColWidth="10" defaultRowHeight="15" x14ac:dyDescent="0.25"/>
  <cols>
    <col min="1" max="1" width="2.28515625" style="5" customWidth="1"/>
    <col min="2" max="2" width="26.85546875" style="5" bestFit="1" customWidth="1"/>
    <col min="3" max="3" width="55.7109375" style="2" bestFit="1" customWidth="1"/>
    <col min="4" max="4" width="9.28515625" style="2" bestFit="1" customWidth="1"/>
    <col min="5" max="5" width="11.140625" style="2" customWidth="1"/>
    <col min="6" max="6" width="11.5703125" style="2" customWidth="1"/>
    <col min="7" max="7" width="9.5703125" style="2" bestFit="1" customWidth="1"/>
    <col min="8" max="8" width="9.140625" style="2" bestFit="1" customWidth="1"/>
    <col min="9" max="9" width="9.28515625" style="2" bestFit="1" customWidth="1"/>
    <col min="10" max="10" width="8.7109375" style="2" bestFit="1" customWidth="1"/>
    <col min="11" max="11" width="10" style="2" bestFit="1" customWidth="1"/>
    <col min="12" max="12" width="9.5703125" style="2" bestFit="1" customWidth="1"/>
    <col min="13" max="13" width="8.28515625" style="2" bestFit="1" customWidth="1"/>
    <col min="14" max="14" width="9" style="2" bestFit="1" customWidth="1"/>
    <col min="15" max="15" width="9.28515625" style="2" bestFit="1" customWidth="1"/>
    <col min="16" max="16" width="9.85546875" style="2" bestFit="1" customWidth="1"/>
    <col min="17" max="16384" width="11.42578125" style="2"/>
  </cols>
  <sheetData>
    <row r="1" spans="1:21" s="1" customFormat="1" ht="23.25" x14ac:dyDescent="0.25">
      <c r="C1" s="180" t="s">
        <v>1</v>
      </c>
      <c r="D1" s="181"/>
      <c r="E1" s="181"/>
      <c r="F1" s="181"/>
      <c r="G1" s="181"/>
      <c r="H1" s="181"/>
      <c r="I1" s="181"/>
      <c r="J1" s="181"/>
      <c r="K1" s="182"/>
      <c r="L1" s="182"/>
      <c r="M1" s="182"/>
      <c r="N1" s="182"/>
      <c r="O1" s="183"/>
    </row>
    <row r="2" spans="1:21" ht="21" x14ac:dyDescent="0.25">
      <c r="C2" s="184"/>
      <c r="D2" s="185"/>
      <c r="E2" s="185"/>
      <c r="F2" s="185"/>
      <c r="G2" s="185"/>
      <c r="H2" s="185"/>
      <c r="I2" s="185"/>
      <c r="J2" s="185"/>
      <c r="K2" s="186"/>
      <c r="L2" s="186"/>
      <c r="M2" s="186"/>
      <c r="N2" s="186"/>
      <c r="O2" s="187"/>
    </row>
    <row r="3" spans="1:21" ht="19.5" thickBot="1" x14ac:dyDescent="0.3">
      <c r="C3" s="188"/>
      <c r="D3" s="189"/>
      <c r="E3" s="189"/>
      <c r="F3" s="189"/>
      <c r="G3" s="189"/>
      <c r="H3" s="189"/>
      <c r="I3" s="189"/>
      <c r="J3" s="189"/>
      <c r="K3" s="190"/>
      <c r="L3" s="190"/>
      <c r="M3" s="190"/>
      <c r="N3" s="190"/>
      <c r="O3" s="191"/>
    </row>
    <row r="4" spans="1:21" ht="15.75" thickBot="1" x14ac:dyDescent="0.3"/>
    <row r="5" spans="1:21" s="14" customFormat="1" ht="19.5" thickBot="1" x14ac:dyDescent="0.3">
      <c r="B5" s="34"/>
      <c r="C5" s="11"/>
      <c r="D5" s="17"/>
      <c r="E5" s="16"/>
      <c r="F5" s="16"/>
      <c r="G5" s="17"/>
      <c r="H5" s="16"/>
      <c r="I5" s="16"/>
      <c r="J5" s="17"/>
      <c r="K5" s="16"/>
      <c r="L5" s="16"/>
      <c r="M5" s="17"/>
      <c r="N5" s="16"/>
      <c r="O5" s="16"/>
      <c r="P5" s="93" t="s">
        <v>24</v>
      </c>
    </row>
    <row r="6" spans="1:21" ht="18.75" x14ac:dyDescent="0.3">
      <c r="B6" s="28" t="s">
        <v>198</v>
      </c>
      <c r="C6" s="28"/>
      <c r="D6" s="29"/>
      <c r="E6" s="29"/>
      <c r="F6" s="29"/>
      <c r="G6" s="29"/>
      <c r="H6" s="29"/>
      <c r="I6" s="29"/>
      <c r="J6" s="29"/>
      <c r="K6" s="29"/>
      <c r="L6" s="29"/>
      <c r="M6" s="29"/>
      <c r="N6" s="29"/>
      <c r="O6" s="29"/>
    </row>
    <row r="7" spans="1:21" s="123" customFormat="1" ht="18.75" x14ac:dyDescent="0.3">
      <c r="A7" s="32"/>
      <c r="B7" s="163"/>
      <c r="C7" s="163"/>
      <c r="D7" s="32"/>
      <c r="E7" s="32"/>
      <c r="F7" s="32"/>
      <c r="G7" s="32"/>
      <c r="H7" s="32"/>
      <c r="I7" s="32"/>
      <c r="J7" s="32"/>
      <c r="K7" s="32"/>
      <c r="L7" s="32"/>
      <c r="M7" s="32"/>
      <c r="N7" s="32"/>
      <c r="O7" s="32"/>
    </row>
    <row r="8" spans="1:21" ht="15.75" x14ac:dyDescent="0.25">
      <c r="A8" s="67"/>
      <c r="B8" s="165" t="s">
        <v>6</v>
      </c>
      <c r="C8" s="164" t="s">
        <v>4</v>
      </c>
      <c r="D8" s="67"/>
      <c r="E8" s="67"/>
      <c r="F8" s="67"/>
      <c r="G8" s="67"/>
      <c r="H8" s="67"/>
      <c r="I8" s="67"/>
      <c r="J8" s="67"/>
      <c r="K8" s="67"/>
      <c r="L8" s="67"/>
      <c r="M8" s="67"/>
      <c r="N8" s="67"/>
      <c r="O8" s="67"/>
      <c r="P8" s="67"/>
    </row>
    <row r="9" spans="1:21" s="89" customFormat="1" ht="15.75" thickBot="1" x14ac:dyDescent="0.3">
      <c r="A9" s="67"/>
      <c r="B9" s="67"/>
      <c r="C9" s="51"/>
      <c r="D9" s="67"/>
      <c r="E9" s="67"/>
      <c r="F9" s="67"/>
      <c r="G9" s="67"/>
      <c r="H9" s="67"/>
      <c r="I9" s="67"/>
      <c r="J9" s="67"/>
      <c r="K9" s="67"/>
      <c r="L9" s="67"/>
      <c r="M9" s="67"/>
      <c r="N9" s="67"/>
      <c r="O9" s="67"/>
      <c r="P9" s="67"/>
    </row>
    <row r="10" spans="1:21" x14ac:dyDescent="0.25">
      <c r="B10" s="9" t="s">
        <v>7</v>
      </c>
      <c r="C10" s="160">
        <v>317912</v>
      </c>
      <c r="D10" s="166"/>
      <c r="E10" s="161"/>
      <c r="F10" s="161"/>
      <c r="G10" s="161"/>
      <c r="H10" s="161"/>
      <c r="I10" s="161"/>
      <c r="J10" s="161"/>
      <c r="K10" s="161"/>
      <c r="L10" s="161"/>
      <c r="M10" s="161"/>
      <c r="N10" s="161"/>
      <c r="O10" s="162"/>
      <c r="P10" s="2">
        <f t="shared" ref="P10:P20" si="0">SUM(D10:O10)</f>
        <v>0</v>
      </c>
    </row>
    <row r="11" spans="1:21" s="5" customFormat="1" x14ac:dyDescent="0.25">
      <c r="B11" s="6" t="s">
        <v>45</v>
      </c>
      <c r="C11" s="103">
        <v>317913</v>
      </c>
      <c r="D11" s="167"/>
      <c r="E11" s="43"/>
      <c r="F11" s="43"/>
      <c r="G11" s="43"/>
      <c r="H11" s="43"/>
      <c r="I11" s="43"/>
      <c r="J11" s="43"/>
      <c r="K11" s="43"/>
      <c r="L11" s="43"/>
      <c r="M11" s="43"/>
      <c r="N11" s="43"/>
      <c r="O11" s="76"/>
      <c r="P11" s="5">
        <f t="shared" si="0"/>
        <v>0</v>
      </c>
    </row>
    <row r="12" spans="1:21" s="5" customFormat="1" x14ac:dyDescent="0.25">
      <c r="B12" s="6" t="s">
        <v>8</v>
      </c>
      <c r="C12" s="103">
        <v>317914</v>
      </c>
      <c r="D12" s="167"/>
      <c r="E12" s="43"/>
      <c r="F12" s="43"/>
      <c r="G12" s="43"/>
      <c r="H12" s="43"/>
      <c r="I12" s="43"/>
      <c r="J12" s="43"/>
      <c r="K12" s="43"/>
      <c r="L12" s="43"/>
      <c r="M12" s="43"/>
      <c r="N12" s="43"/>
      <c r="O12" s="76"/>
      <c r="P12" s="5">
        <f t="shared" si="0"/>
        <v>0</v>
      </c>
    </row>
    <row r="13" spans="1:21" s="5" customFormat="1" x14ac:dyDescent="0.25">
      <c r="B13" s="6" t="s">
        <v>9</v>
      </c>
      <c r="C13" s="103">
        <v>330098</v>
      </c>
      <c r="D13" s="167"/>
      <c r="E13" s="43"/>
      <c r="F13" s="43"/>
      <c r="G13" s="43"/>
      <c r="H13" s="43"/>
      <c r="I13" s="43"/>
      <c r="J13" s="43"/>
      <c r="K13" s="43"/>
      <c r="L13" s="43"/>
      <c r="M13" s="43"/>
      <c r="N13" s="43"/>
      <c r="O13" s="76"/>
      <c r="P13" s="5">
        <f t="shared" si="0"/>
        <v>0</v>
      </c>
    </row>
    <row r="14" spans="1:21" s="5" customFormat="1" x14ac:dyDescent="0.25">
      <c r="B14" s="6" t="s">
        <v>217</v>
      </c>
      <c r="C14" s="103">
        <v>317932</v>
      </c>
      <c r="D14" s="75"/>
      <c r="E14" s="43"/>
      <c r="F14" s="43"/>
      <c r="G14" s="43"/>
      <c r="H14" s="43"/>
      <c r="I14" s="43"/>
      <c r="J14" s="43"/>
      <c r="K14" s="43"/>
      <c r="L14" s="43"/>
      <c r="M14" s="43"/>
      <c r="N14" s="43"/>
      <c r="O14" s="76"/>
      <c r="P14" s="5">
        <f t="shared" si="0"/>
        <v>0</v>
      </c>
    </row>
    <row r="15" spans="1:21" s="5" customFormat="1" x14ac:dyDescent="0.25">
      <c r="B15" s="6" t="s">
        <v>218</v>
      </c>
      <c r="C15" s="103">
        <v>317933</v>
      </c>
      <c r="D15" s="75"/>
      <c r="E15" s="43"/>
      <c r="F15" s="43"/>
      <c r="G15" s="43"/>
      <c r="H15" s="43"/>
      <c r="I15" s="43"/>
      <c r="J15" s="43"/>
      <c r="K15" s="43"/>
      <c r="L15" s="43"/>
      <c r="M15" s="43"/>
      <c r="N15" s="43"/>
      <c r="O15" s="76"/>
      <c r="P15" s="5">
        <f t="shared" si="0"/>
        <v>0</v>
      </c>
    </row>
    <row r="16" spans="1:21" s="5" customFormat="1" ht="30" x14ac:dyDescent="0.2">
      <c r="B16" s="6" t="s">
        <v>43</v>
      </c>
      <c r="C16" s="103">
        <v>317916</v>
      </c>
      <c r="D16" s="75"/>
      <c r="E16" s="43"/>
      <c r="F16" s="43"/>
      <c r="G16" s="43"/>
      <c r="H16" s="43"/>
      <c r="I16" s="43"/>
      <c r="J16" s="43"/>
      <c r="K16" s="43"/>
      <c r="L16" s="43"/>
      <c r="M16" s="43"/>
      <c r="N16" s="43"/>
      <c r="O16" s="76"/>
      <c r="P16" s="5">
        <f t="shared" si="0"/>
        <v>0</v>
      </c>
      <c r="U16" s="42"/>
    </row>
    <row r="17" spans="1:21" s="5" customFormat="1" ht="30" x14ac:dyDescent="0.2">
      <c r="B17" s="6" t="s">
        <v>13</v>
      </c>
      <c r="C17" s="103" t="s">
        <v>15</v>
      </c>
      <c r="D17" s="75"/>
      <c r="E17" s="43"/>
      <c r="F17" s="43"/>
      <c r="G17" s="43"/>
      <c r="H17" s="43"/>
      <c r="I17" s="43"/>
      <c r="J17" s="43"/>
      <c r="K17" s="43"/>
      <c r="L17" s="43"/>
      <c r="M17" s="43"/>
      <c r="N17" s="43"/>
      <c r="O17" s="76"/>
      <c r="P17" s="5">
        <f t="shared" si="0"/>
        <v>0</v>
      </c>
      <c r="U17" s="42"/>
    </row>
    <row r="18" spans="1:21" s="5" customFormat="1" ht="30" x14ac:dyDescent="0.2">
      <c r="B18" s="6" t="s">
        <v>12</v>
      </c>
      <c r="C18" s="103">
        <v>317961</v>
      </c>
      <c r="D18" s="75"/>
      <c r="E18" s="43"/>
      <c r="F18" s="43"/>
      <c r="G18" s="43"/>
      <c r="H18" s="43"/>
      <c r="I18" s="43"/>
      <c r="J18" s="43"/>
      <c r="K18" s="43"/>
      <c r="L18" s="43"/>
      <c r="M18" s="43"/>
      <c r="N18" s="43"/>
      <c r="O18" s="76"/>
      <c r="P18" s="5">
        <f t="shared" si="0"/>
        <v>0</v>
      </c>
      <c r="U18" s="42"/>
    </row>
    <row r="19" spans="1:21" s="5" customFormat="1" x14ac:dyDescent="0.25">
      <c r="B19" s="6" t="s">
        <v>46</v>
      </c>
      <c r="C19" s="103">
        <v>328804</v>
      </c>
      <c r="D19" s="75"/>
      <c r="E19" s="43"/>
      <c r="F19" s="43"/>
      <c r="G19" s="43"/>
      <c r="H19" s="43"/>
      <c r="I19" s="43"/>
      <c r="J19" s="43"/>
      <c r="K19" s="43"/>
      <c r="L19" s="43"/>
      <c r="M19" s="43"/>
      <c r="N19" s="43"/>
      <c r="O19" s="76"/>
      <c r="P19" s="5">
        <f t="shared" si="0"/>
        <v>0</v>
      </c>
    </row>
    <row r="20" spans="1:21" s="5" customFormat="1" ht="30.75" thickBot="1" x14ac:dyDescent="0.3">
      <c r="B20" s="21" t="s">
        <v>14</v>
      </c>
      <c r="C20" s="104">
        <v>317934</v>
      </c>
      <c r="D20" s="77"/>
      <c r="E20" s="44"/>
      <c r="F20" s="44"/>
      <c r="G20" s="44"/>
      <c r="H20" s="44"/>
      <c r="I20" s="44"/>
      <c r="J20" s="44"/>
      <c r="K20" s="44"/>
      <c r="L20" s="44"/>
      <c r="M20" s="44"/>
      <c r="N20" s="44"/>
      <c r="O20" s="78"/>
      <c r="P20" s="5">
        <f t="shared" si="0"/>
        <v>0</v>
      </c>
    </row>
    <row r="21" spans="1:21" s="5" customFormat="1" x14ac:dyDescent="0.25">
      <c r="B21" s="40"/>
      <c r="C21" s="36"/>
      <c r="D21" s="43"/>
      <c r="E21" s="43"/>
      <c r="F21" s="43"/>
      <c r="G21" s="43"/>
      <c r="H21" s="43"/>
      <c r="I21" s="43"/>
      <c r="J21" s="43"/>
      <c r="K21" s="43"/>
      <c r="L21" s="43"/>
      <c r="M21" s="43"/>
      <c r="N21" s="43"/>
      <c r="O21" s="43"/>
    </row>
    <row r="22" spans="1:21" s="5" customFormat="1" x14ac:dyDescent="0.25">
      <c r="B22" s="40"/>
      <c r="C22" s="36"/>
      <c r="D22" s="43"/>
      <c r="E22" s="43"/>
      <c r="F22" s="43"/>
      <c r="G22" s="43"/>
      <c r="H22" s="43"/>
      <c r="I22" s="43"/>
      <c r="J22" s="43"/>
      <c r="K22" s="43"/>
      <c r="L22" s="43"/>
      <c r="M22" s="43"/>
      <c r="N22" s="43"/>
      <c r="O22" s="43"/>
    </row>
    <row r="23" spans="1:21" x14ac:dyDescent="0.25">
      <c r="B23" s="40"/>
      <c r="C23" s="33"/>
      <c r="D23" s="43"/>
      <c r="E23" s="43"/>
      <c r="F23" s="43"/>
      <c r="G23" s="43"/>
      <c r="H23" s="43"/>
      <c r="I23" s="43"/>
      <c r="J23" s="43"/>
      <c r="K23" s="43"/>
      <c r="L23" s="43"/>
      <c r="M23" s="43"/>
      <c r="N23" s="43"/>
      <c r="O23" s="43"/>
    </row>
    <row r="24" spans="1:21" s="3" customFormat="1" ht="18.75" x14ac:dyDescent="0.25">
      <c r="B24" s="27" t="s">
        <v>2</v>
      </c>
      <c r="C24" s="27"/>
      <c r="D24" s="31"/>
      <c r="E24" s="31"/>
      <c r="F24" s="31"/>
      <c r="G24" s="31"/>
      <c r="H24" s="31"/>
      <c r="I24" s="31"/>
      <c r="J24" s="31"/>
      <c r="K24" s="31"/>
      <c r="L24" s="31"/>
      <c r="M24" s="31"/>
      <c r="N24" s="31"/>
      <c r="O24" s="31"/>
    </row>
    <row r="25" spans="1:21" s="5" customFormat="1" ht="15.75" thickBot="1" x14ac:dyDescent="0.3">
      <c r="A25" s="30"/>
      <c r="B25" s="30"/>
      <c r="C25" s="32"/>
      <c r="D25" s="32"/>
      <c r="E25" s="32"/>
      <c r="F25" s="32"/>
      <c r="G25" s="32"/>
      <c r="H25" s="32"/>
      <c r="I25" s="32"/>
      <c r="J25" s="32"/>
      <c r="K25" s="32"/>
      <c r="L25" s="32"/>
      <c r="M25" s="32"/>
      <c r="N25" s="32"/>
      <c r="O25" s="30"/>
    </row>
    <row r="26" spans="1:21" s="5" customFormat="1" x14ac:dyDescent="0.25">
      <c r="C26" s="100" t="s">
        <v>22</v>
      </c>
      <c r="D26" s="138"/>
      <c r="E26" s="46"/>
      <c r="F26" s="46"/>
      <c r="G26" s="46"/>
      <c r="H26" s="46"/>
      <c r="I26" s="46"/>
      <c r="J26" s="46"/>
      <c r="K26" s="46"/>
      <c r="L26" s="46"/>
      <c r="M26" s="46"/>
      <c r="N26" s="46"/>
      <c r="O26" s="24"/>
      <c r="Q26" s="89"/>
    </row>
    <row r="27" spans="1:21" customFormat="1" x14ac:dyDescent="0.25">
      <c r="C27" s="39" t="s">
        <v>23</v>
      </c>
      <c r="D27" s="139"/>
      <c r="E27" s="109"/>
      <c r="F27" s="109"/>
      <c r="G27" s="33"/>
      <c r="H27" s="33"/>
      <c r="I27" s="33"/>
      <c r="J27" s="33"/>
      <c r="K27" s="33"/>
      <c r="L27" s="33"/>
      <c r="M27" s="33"/>
      <c r="N27" s="33"/>
      <c r="O27" s="19"/>
      <c r="Q27" s="90"/>
    </row>
    <row r="28" spans="1:21" customFormat="1" ht="15.75" thickBot="1" x14ac:dyDescent="0.3">
      <c r="C28" s="101" t="s">
        <v>25</v>
      </c>
      <c r="D28" s="140">
        <f>D26+D27</f>
        <v>0</v>
      </c>
      <c r="E28" s="64">
        <f>E26+E27</f>
        <v>0</v>
      </c>
      <c r="F28" s="64">
        <f>F26+F27</f>
        <v>0</v>
      </c>
      <c r="G28" s="64">
        <f t="shared" ref="G28:O28" si="1">G26+G27</f>
        <v>0</v>
      </c>
      <c r="H28" s="64">
        <f t="shared" si="1"/>
        <v>0</v>
      </c>
      <c r="I28" s="64">
        <f t="shared" si="1"/>
        <v>0</v>
      </c>
      <c r="J28" s="64">
        <f t="shared" si="1"/>
        <v>0</v>
      </c>
      <c r="K28" s="64">
        <f t="shared" si="1"/>
        <v>0</v>
      </c>
      <c r="L28" s="64">
        <f t="shared" si="1"/>
        <v>0</v>
      </c>
      <c r="M28" s="64">
        <f t="shared" si="1"/>
        <v>0</v>
      </c>
      <c r="N28" s="64">
        <f t="shared" si="1"/>
        <v>0</v>
      </c>
      <c r="O28" s="65">
        <f t="shared" si="1"/>
        <v>0</v>
      </c>
      <c r="Q28" s="90"/>
    </row>
    <row r="29" spans="1:21" x14ac:dyDescent="0.25">
      <c r="B29" s="40"/>
      <c r="C29" s="33"/>
      <c r="D29" s="43"/>
      <c r="E29" s="43"/>
      <c r="F29" s="43"/>
      <c r="G29" s="43"/>
      <c r="H29" s="43"/>
      <c r="I29" s="43"/>
      <c r="J29" s="43"/>
      <c r="K29" s="43"/>
      <c r="L29" s="43"/>
      <c r="M29" s="43"/>
      <c r="N29" s="43"/>
      <c r="O29" s="43"/>
    </row>
    <row r="30" spans="1:21" x14ac:dyDescent="0.25">
      <c r="B30" s="40"/>
      <c r="C30" s="40"/>
      <c r="D30" s="40"/>
    </row>
    <row r="31" spans="1:21" ht="18.75" x14ac:dyDescent="0.25">
      <c r="B31" s="27" t="s">
        <v>16</v>
      </c>
      <c r="C31" s="27"/>
      <c r="D31" s="29"/>
      <c r="E31" s="29"/>
      <c r="F31" s="29"/>
      <c r="G31" s="29"/>
      <c r="H31" s="29"/>
      <c r="I31" s="29"/>
      <c r="J31" s="29"/>
      <c r="K31" s="29"/>
      <c r="L31" s="29"/>
      <c r="M31" s="29"/>
      <c r="N31" s="29"/>
      <c r="O31" s="29"/>
    </row>
    <row r="32" spans="1:21" ht="15.75" thickBot="1" x14ac:dyDescent="0.3"/>
    <row r="33" spans="3:16" x14ac:dyDescent="0.25">
      <c r="C33" s="23" t="s">
        <v>10</v>
      </c>
      <c r="D33" s="46">
        <f t="shared" ref="D33:O33" si="2">D10+D11+D12+D13+D14+D15</f>
        <v>0</v>
      </c>
      <c r="E33" s="46">
        <f t="shared" si="2"/>
        <v>0</v>
      </c>
      <c r="F33" s="46">
        <f t="shared" si="2"/>
        <v>0</v>
      </c>
      <c r="G33" s="46">
        <f t="shared" si="2"/>
        <v>0</v>
      </c>
      <c r="H33" s="46">
        <f t="shared" si="2"/>
        <v>0</v>
      </c>
      <c r="I33" s="46">
        <f t="shared" si="2"/>
        <v>0</v>
      </c>
      <c r="J33" s="46">
        <f t="shared" si="2"/>
        <v>0</v>
      </c>
      <c r="K33" s="46">
        <f t="shared" si="2"/>
        <v>0</v>
      </c>
      <c r="L33" s="46">
        <f t="shared" si="2"/>
        <v>0</v>
      </c>
      <c r="M33" s="46">
        <f t="shared" si="2"/>
        <v>0</v>
      </c>
      <c r="N33" s="46">
        <f t="shared" si="2"/>
        <v>0</v>
      </c>
      <c r="O33" s="24">
        <f t="shared" si="2"/>
        <v>0</v>
      </c>
      <c r="P33" s="2">
        <f>SUM(D33:O33)</f>
        <v>0</v>
      </c>
    </row>
    <row r="34" spans="3:16" x14ac:dyDescent="0.25">
      <c r="C34" s="22" t="s">
        <v>11</v>
      </c>
      <c r="D34" s="33">
        <f t="shared" ref="D34:O34" si="3">D17</f>
        <v>0</v>
      </c>
      <c r="E34" s="33">
        <f t="shared" si="3"/>
        <v>0</v>
      </c>
      <c r="F34" s="33">
        <f t="shared" si="3"/>
        <v>0</v>
      </c>
      <c r="G34" s="33">
        <f t="shared" si="3"/>
        <v>0</v>
      </c>
      <c r="H34" s="33">
        <f t="shared" si="3"/>
        <v>0</v>
      </c>
      <c r="I34" s="33">
        <f t="shared" si="3"/>
        <v>0</v>
      </c>
      <c r="J34" s="33">
        <f t="shared" si="3"/>
        <v>0</v>
      </c>
      <c r="K34" s="33">
        <f t="shared" si="3"/>
        <v>0</v>
      </c>
      <c r="L34" s="33">
        <f t="shared" si="3"/>
        <v>0</v>
      </c>
      <c r="M34" s="33">
        <f t="shared" si="3"/>
        <v>0</v>
      </c>
      <c r="N34" s="33">
        <f t="shared" si="3"/>
        <v>0</v>
      </c>
      <c r="O34" s="19">
        <f t="shared" si="3"/>
        <v>0</v>
      </c>
      <c r="P34" s="5">
        <f>SUM(D34:O34)</f>
        <v>0</v>
      </c>
    </row>
    <row r="35" spans="3:16" x14ac:dyDescent="0.25">
      <c r="C35" s="22" t="s">
        <v>12</v>
      </c>
      <c r="D35" s="33">
        <f t="shared" ref="D35:O35" si="4">D18</f>
        <v>0</v>
      </c>
      <c r="E35" s="33">
        <f t="shared" si="4"/>
        <v>0</v>
      </c>
      <c r="F35" s="33">
        <f t="shared" si="4"/>
        <v>0</v>
      </c>
      <c r="G35" s="33">
        <f t="shared" si="4"/>
        <v>0</v>
      </c>
      <c r="H35" s="33">
        <f t="shared" si="4"/>
        <v>0</v>
      </c>
      <c r="I35" s="33">
        <f t="shared" si="4"/>
        <v>0</v>
      </c>
      <c r="J35" s="33">
        <f t="shared" si="4"/>
        <v>0</v>
      </c>
      <c r="K35" s="33">
        <f t="shared" si="4"/>
        <v>0</v>
      </c>
      <c r="L35" s="33">
        <f t="shared" si="4"/>
        <v>0</v>
      </c>
      <c r="M35" s="33">
        <f t="shared" si="4"/>
        <v>0</v>
      </c>
      <c r="N35" s="33">
        <f t="shared" si="4"/>
        <v>0</v>
      </c>
      <c r="O35" s="19">
        <f t="shared" si="4"/>
        <v>0</v>
      </c>
      <c r="P35" s="5">
        <f>SUM(D35:O35)</f>
        <v>0</v>
      </c>
    </row>
    <row r="36" spans="3:16" x14ac:dyDescent="0.25">
      <c r="C36" s="22" t="s">
        <v>46</v>
      </c>
      <c r="D36" s="33">
        <f t="shared" ref="D36:O36" si="5">D19</f>
        <v>0</v>
      </c>
      <c r="E36" s="33">
        <f t="shared" si="5"/>
        <v>0</v>
      </c>
      <c r="F36" s="33">
        <f t="shared" si="5"/>
        <v>0</v>
      </c>
      <c r="G36" s="33">
        <f t="shared" si="5"/>
        <v>0</v>
      </c>
      <c r="H36" s="33">
        <f t="shared" si="5"/>
        <v>0</v>
      </c>
      <c r="I36" s="33">
        <f t="shared" si="5"/>
        <v>0</v>
      </c>
      <c r="J36" s="33">
        <f t="shared" si="5"/>
        <v>0</v>
      </c>
      <c r="K36" s="33">
        <f t="shared" si="5"/>
        <v>0</v>
      </c>
      <c r="L36" s="33">
        <f t="shared" si="5"/>
        <v>0</v>
      </c>
      <c r="M36" s="33">
        <f t="shared" si="5"/>
        <v>0</v>
      </c>
      <c r="N36" s="33">
        <f t="shared" si="5"/>
        <v>0</v>
      </c>
      <c r="O36" s="19">
        <f t="shared" si="5"/>
        <v>0</v>
      </c>
      <c r="P36" s="5">
        <f>SUM(D36:O36)</f>
        <v>0</v>
      </c>
    </row>
    <row r="37" spans="3:16" ht="15.75" thickBot="1" x14ac:dyDescent="0.3">
      <c r="C37" s="25" t="s">
        <v>102</v>
      </c>
      <c r="D37" s="102">
        <f t="shared" ref="D37:O37" si="6">D20</f>
        <v>0</v>
      </c>
      <c r="E37" s="102">
        <f t="shared" si="6"/>
        <v>0</v>
      </c>
      <c r="F37" s="102">
        <f t="shared" si="6"/>
        <v>0</v>
      </c>
      <c r="G37" s="102">
        <f t="shared" si="6"/>
        <v>0</v>
      </c>
      <c r="H37" s="102">
        <f t="shared" si="6"/>
        <v>0</v>
      </c>
      <c r="I37" s="102">
        <f t="shared" si="6"/>
        <v>0</v>
      </c>
      <c r="J37" s="102">
        <f t="shared" si="6"/>
        <v>0</v>
      </c>
      <c r="K37" s="102">
        <f t="shared" si="6"/>
        <v>0</v>
      </c>
      <c r="L37" s="102">
        <f t="shared" si="6"/>
        <v>0</v>
      </c>
      <c r="M37" s="102">
        <f t="shared" si="6"/>
        <v>0</v>
      </c>
      <c r="N37" s="102">
        <f t="shared" si="6"/>
        <v>0</v>
      </c>
      <c r="O37" s="20">
        <f t="shared" si="6"/>
        <v>0</v>
      </c>
      <c r="P37" s="5">
        <f>SUM(D37:O37)</f>
        <v>0</v>
      </c>
    </row>
    <row r="38" spans="3:16" x14ac:dyDescent="0.25">
      <c r="D38" s="5"/>
      <c r="E38" s="55"/>
      <c r="F38" s="55"/>
    </row>
    <row r="41" spans="3:16" x14ac:dyDescent="0.25">
      <c r="E41" s="55"/>
      <c r="F41" s="55"/>
    </row>
  </sheetData>
  <mergeCells count="3">
    <mergeCell ref="C1:O1"/>
    <mergeCell ref="C2:O2"/>
    <mergeCell ref="C3:O3"/>
  </mergeCells>
  <pageMargins left="0.7" right="0.7" top="0.75" bottom="0.75" header="0.3" footer="0.3"/>
  <pageSetup paperSize="9" scale="63" fitToHeight="0" orientation="landscape" r:id="rId1"/>
  <ignoredErrors>
    <ignoredError sqref="P10:P16 P18:P20"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2"/>
  <sheetViews>
    <sheetView zoomScale="85" zoomScaleNormal="85" workbookViewId="0">
      <selection activeCell="H25" sqref="H25"/>
    </sheetView>
  </sheetViews>
  <sheetFormatPr baseColWidth="10" defaultRowHeight="15" x14ac:dyDescent="0.25"/>
  <cols>
    <col min="1" max="1" width="2.7109375" style="105" customWidth="1"/>
    <col min="2" max="2" width="19.5703125" style="105" bestFit="1" customWidth="1"/>
    <col min="3" max="3" width="9.42578125" style="105" bestFit="1" customWidth="1"/>
    <col min="4" max="11" width="11.42578125" style="105"/>
    <col min="12" max="12" width="14.42578125" style="105" customWidth="1"/>
    <col min="13" max="13" width="11.42578125" style="105"/>
    <col min="14" max="15" width="13.5703125" style="105" customWidth="1"/>
    <col min="16" max="16384" width="11.42578125" style="105"/>
  </cols>
  <sheetData>
    <row r="1" spans="2:22" s="107" customFormat="1" ht="23.25" x14ac:dyDescent="0.25">
      <c r="C1" s="180" t="s">
        <v>1</v>
      </c>
      <c r="D1" s="181"/>
      <c r="E1" s="181"/>
      <c r="F1" s="181"/>
      <c r="G1" s="181"/>
      <c r="H1" s="181"/>
      <c r="I1" s="181"/>
      <c r="J1" s="181"/>
      <c r="K1" s="181"/>
      <c r="L1" s="194"/>
      <c r="M1" s="194"/>
      <c r="N1" s="194"/>
      <c r="O1" s="195"/>
    </row>
    <row r="2" spans="2:22" s="107" customFormat="1" ht="21" x14ac:dyDescent="0.25">
      <c r="C2" s="196"/>
      <c r="D2" s="197"/>
      <c r="E2" s="197"/>
      <c r="F2" s="197"/>
      <c r="G2" s="197"/>
      <c r="H2" s="197"/>
      <c r="I2" s="197"/>
      <c r="J2" s="197"/>
      <c r="K2" s="197"/>
      <c r="L2" s="198"/>
      <c r="M2" s="198"/>
      <c r="N2" s="198"/>
      <c r="O2" s="199"/>
    </row>
    <row r="3" spans="2:22" s="107" customFormat="1" ht="19.5" thickBot="1" x14ac:dyDescent="0.3">
      <c r="C3" s="188"/>
      <c r="D3" s="189"/>
      <c r="E3" s="189"/>
      <c r="F3" s="189"/>
      <c r="G3" s="189"/>
      <c r="H3" s="189"/>
      <c r="I3" s="189"/>
      <c r="J3" s="189"/>
      <c r="K3" s="200"/>
      <c r="L3" s="200"/>
      <c r="M3" s="200"/>
      <c r="N3" s="200"/>
      <c r="O3" s="201"/>
    </row>
    <row r="4" spans="2:22" ht="15.75" thickBot="1" x14ac:dyDescent="0.3"/>
    <row r="5" spans="2:22" s="107" customFormat="1" ht="19.5" thickBot="1" x14ac:dyDescent="0.3">
      <c r="C5" s="108"/>
      <c r="D5" s="17" t="s">
        <v>204</v>
      </c>
      <c r="E5" s="16" t="s">
        <v>205</v>
      </c>
      <c r="F5" s="16" t="s">
        <v>206</v>
      </c>
      <c r="G5" s="17" t="s">
        <v>207</v>
      </c>
      <c r="H5" s="16" t="s">
        <v>208</v>
      </c>
      <c r="I5" s="16" t="s">
        <v>209</v>
      </c>
      <c r="J5" s="17" t="s">
        <v>210</v>
      </c>
      <c r="K5" s="16" t="s">
        <v>211</v>
      </c>
      <c r="L5" s="16" t="s">
        <v>212</v>
      </c>
      <c r="M5" s="17" t="s">
        <v>213</v>
      </c>
      <c r="N5" s="16" t="s">
        <v>214</v>
      </c>
      <c r="O5" s="159" t="s">
        <v>215</v>
      </c>
      <c r="P5" s="92" t="s">
        <v>24</v>
      </c>
    </row>
    <row r="6" spans="2:22" ht="15.75" x14ac:dyDescent="0.25">
      <c r="B6" s="117" t="s">
        <v>3</v>
      </c>
      <c r="C6" s="117" t="s">
        <v>5</v>
      </c>
      <c r="D6" s="122"/>
      <c r="E6" s="122"/>
      <c r="F6" s="122"/>
      <c r="G6" s="122"/>
      <c r="H6" s="122"/>
      <c r="I6" s="122"/>
      <c r="J6" s="122"/>
      <c r="K6" s="122"/>
      <c r="L6" s="122"/>
      <c r="M6" s="122"/>
      <c r="N6" s="122"/>
      <c r="O6" s="122"/>
      <c r="P6" s="106"/>
    </row>
    <row r="7" spans="2:22" s="38" customFormat="1" ht="16.5" thickBot="1" x14ac:dyDescent="0.3">
      <c r="B7" s="124"/>
      <c r="C7" s="124"/>
      <c r="D7" s="63"/>
      <c r="E7" s="63"/>
      <c r="F7" s="63"/>
      <c r="G7" s="63"/>
      <c r="H7" s="63"/>
      <c r="I7" s="63"/>
      <c r="J7" s="63"/>
      <c r="K7" s="63"/>
      <c r="L7" s="63"/>
      <c r="M7" s="63"/>
      <c r="N7" s="63"/>
      <c r="O7" s="63"/>
      <c r="P7" s="63"/>
    </row>
    <row r="8" spans="2:22" ht="31.5" customHeight="1" thickBot="1" x14ac:dyDescent="0.3">
      <c r="B8" s="125" t="s">
        <v>35</v>
      </c>
      <c r="C8" s="133" t="s">
        <v>32</v>
      </c>
      <c r="D8" s="70"/>
      <c r="E8" s="70"/>
      <c r="F8" s="70"/>
      <c r="G8" s="70"/>
      <c r="H8" s="70"/>
      <c r="I8" s="70"/>
      <c r="J8" s="70"/>
      <c r="K8" s="70"/>
      <c r="L8" s="70"/>
      <c r="M8" s="70"/>
      <c r="N8" s="70"/>
      <c r="O8" s="71"/>
      <c r="P8" s="105">
        <f>SUM(D8:O8)</f>
        <v>0</v>
      </c>
      <c r="Q8" s="192"/>
      <c r="R8" s="192"/>
      <c r="S8" s="192"/>
      <c r="T8" s="192"/>
      <c r="U8" s="192"/>
      <c r="V8" s="192"/>
    </row>
    <row r="9" spans="2:22" x14ac:dyDescent="0.25">
      <c r="B9" s="74"/>
      <c r="C9" s="52"/>
      <c r="D9" s="106"/>
      <c r="E9" s="106"/>
      <c r="F9" s="106"/>
      <c r="G9" s="106"/>
      <c r="H9" s="106"/>
      <c r="I9" s="106"/>
      <c r="J9" s="106"/>
      <c r="K9" s="106"/>
      <c r="L9" s="106"/>
      <c r="M9" s="106"/>
      <c r="N9" s="106"/>
      <c r="O9" s="106"/>
    </row>
    <row r="10" spans="2:22" ht="15.75" x14ac:dyDescent="0.25">
      <c r="B10" s="118" t="s">
        <v>27</v>
      </c>
      <c r="C10" s="118"/>
      <c r="D10" s="122"/>
      <c r="E10" s="122"/>
      <c r="F10" s="122"/>
      <c r="G10" s="122"/>
      <c r="H10" s="122"/>
      <c r="I10" s="122"/>
      <c r="J10" s="122"/>
      <c r="K10" s="122"/>
      <c r="L10" s="122"/>
      <c r="M10" s="122"/>
      <c r="N10" s="122"/>
      <c r="O10" s="122"/>
    </row>
    <row r="11" spans="2:22" s="38" customFormat="1" ht="16.5" thickBot="1" x14ac:dyDescent="0.3">
      <c r="B11" s="119"/>
      <c r="C11" s="119"/>
      <c r="D11" s="63"/>
      <c r="E11" s="63"/>
      <c r="F11" s="63"/>
      <c r="G11" s="63"/>
      <c r="H11" s="63"/>
      <c r="I11" s="63"/>
      <c r="J11" s="63"/>
      <c r="K11" s="63"/>
      <c r="L11" s="63"/>
      <c r="M11" s="63"/>
      <c r="N11" s="63"/>
      <c r="O11" s="63"/>
    </row>
    <row r="12" spans="2:22" ht="30.75" thickBot="1" x14ac:dyDescent="0.3">
      <c r="B12" s="126" t="s">
        <v>40</v>
      </c>
      <c r="C12" s="134" t="s">
        <v>31</v>
      </c>
      <c r="D12" s="120">
        <f>'Monsieur Y trimestriel'!$D$23/3</f>
        <v>0</v>
      </c>
      <c r="E12" s="120">
        <f>'Monsieur Y trimestriel'!$D$23/3</f>
        <v>0</v>
      </c>
      <c r="F12" s="120">
        <f>'Monsieur Y trimestriel'!$D$23/3</f>
        <v>0</v>
      </c>
      <c r="G12" s="120">
        <f>'Monsieur Y trimestriel'!$E$23/3</f>
        <v>0</v>
      </c>
      <c r="H12" s="120">
        <f>'Monsieur Y trimestriel'!$E$23/3</f>
        <v>0</v>
      </c>
      <c r="I12" s="120">
        <f>'Monsieur Y trimestriel'!$E$23/3</f>
        <v>0</v>
      </c>
      <c r="J12" s="120">
        <f>'Monsieur Y trimestriel'!$F$23/3</f>
        <v>0</v>
      </c>
      <c r="K12" s="120">
        <f>'Monsieur Y trimestriel'!$F$23/3</f>
        <v>0</v>
      </c>
      <c r="L12" s="120">
        <f>'Monsieur Y trimestriel'!$F$23/3</f>
        <v>0</v>
      </c>
      <c r="M12" s="120">
        <f>'Monsieur Y trimestriel'!$G$23/3</f>
        <v>0</v>
      </c>
      <c r="N12" s="120">
        <f>'Monsieur Y trimestriel'!$G$23/3</f>
        <v>0</v>
      </c>
      <c r="O12" s="121">
        <f>'Monsieur Y trimestriel'!$G$23/3</f>
        <v>0</v>
      </c>
      <c r="Q12" s="193"/>
      <c r="R12" s="192"/>
      <c r="S12" s="192"/>
      <c r="T12" s="192"/>
      <c r="U12" s="192"/>
      <c r="V12" s="192"/>
    </row>
  </sheetData>
  <mergeCells count="5">
    <mergeCell ref="Q8:V8"/>
    <mergeCell ref="Q12:V12"/>
    <mergeCell ref="C1:O1"/>
    <mergeCell ref="C2:O2"/>
    <mergeCell ref="C3:O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R33"/>
  <sheetViews>
    <sheetView zoomScaleNormal="100" workbookViewId="0"/>
  </sheetViews>
  <sheetFormatPr baseColWidth="10" defaultRowHeight="15" x14ac:dyDescent="0.25"/>
  <cols>
    <col min="1" max="1" width="2.42578125" style="15" customWidth="1"/>
    <col min="2" max="2" width="31.140625" style="48" customWidth="1"/>
    <col min="3" max="3" width="9.42578125" style="12" bestFit="1" customWidth="1"/>
    <col min="4" max="7" width="15.7109375" style="15" customWidth="1"/>
    <col min="8" max="16384" width="11.42578125" style="15"/>
  </cols>
  <sheetData>
    <row r="1" spans="1:15" s="14" customFormat="1" ht="15.75" x14ac:dyDescent="0.25">
      <c r="B1" s="48"/>
      <c r="C1" s="202" t="s">
        <v>1</v>
      </c>
      <c r="D1" s="203"/>
      <c r="E1" s="203"/>
      <c r="F1" s="203"/>
      <c r="G1" s="204"/>
    </row>
    <row r="2" spans="1:15" s="14" customFormat="1" ht="21" customHeight="1" x14ac:dyDescent="0.25">
      <c r="B2" s="48"/>
      <c r="C2" s="196"/>
      <c r="D2" s="197"/>
      <c r="E2" s="197"/>
      <c r="F2" s="197"/>
      <c r="G2" s="205"/>
      <c r="H2" s="91"/>
      <c r="I2" s="91"/>
      <c r="J2" s="91"/>
      <c r="K2" s="91"/>
      <c r="L2" s="91"/>
      <c r="M2" s="91"/>
      <c r="N2" s="91"/>
      <c r="O2" s="91"/>
    </row>
    <row r="3" spans="1:15" s="14" customFormat="1" ht="19.5" thickBot="1" x14ac:dyDescent="0.3">
      <c r="B3" s="48"/>
      <c r="C3" s="188"/>
      <c r="D3" s="189"/>
      <c r="E3" s="189"/>
      <c r="F3" s="189"/>
      <c r="G3" s="191"/>
    </row>
    <row r="4" spans="1:15" s="14" customFormat="1" ht="15.75" thickBot="1" x14ac:dyDescent="0.3">
      <c r="B4" s="48"/>
      <c r="C4" s="10"/>
    </row>
    <row r="5" spans="1:15" s="14" customFormat="1" ht="19.5" thickBot="1" x14ac:dyDescent="0.3">
      <c r="A5" s="7"/>
      <c r="B5" s="47"/>
      <c r="C5" s="11"/>
      <c r="D5" s="132"/>
      <c r="E5" s="132"/>
      <c r="F5" s="132"/>
      <c r="G5" s="92"/>
      <c r="H5" s="74" t="s">
        <v>24</v>
      </c>
    </row>
    <row r="6" spans="1:15" ht="15.75" x14ac:dyDescent="0.25">
      <c r="B6" s="117" t="s">
        <v>3</v>
      </c>
      <c r="C6" s="117" t="s">
        <v>3</v>
      </c>
      <c r="D6" s="122"/>
      <c r="E6" s="122"/>
      <c r="F6" s="122"/>
      <c r="G6" s="122"/>
      <c r="H6" s="106"/>
    </row>
    <row r="7" spans="1:15" ht="15.75" thickBot="1" x14ac:dyDescent="0.3">
      <c r="B7" s="108"/>
      <c r="C7" s="13"/>
      <c r="D7" s="106"/>
      <c r="E7" s="106"/>
      <c r="F7" s="106"/>
      <c r="G7" s="106"/>
      <c r="H7" s="106"/>
    </row>
    <row r="8" spans="1:15" s="41" customFormat="1" ht="17.25" x14ac:dyDescent="0.25">
      <c r="B8" s="127" t="s">
        <v>36</v>
      </c>
      <c r="C8" s="168" t="s">
        <v>31</v>
      </c>
      <c r="D8" s="68"/>
      <c r="E8" s="68"/>
      <c r="F8" s="68"/>
      <c r="G8" s="69"/>
      <c r="H8" s="106">
        <f>SUM(D8:G8)</f>
        <v>0</v>
      </c>
    </row>
    <row r="9" spans="1:15" s="41" customFormat="1" ht="17.25" x14ac:dyDescent="0.25">
      <c r="B9" s="116" t="s">
        <v>44</v>
      </c>
      <c r="C9" s="169" t="s">
        <v>31</v>
      </c>
      <c r="D9" s="88"/>
      <c r="E9" s="88"/>
      <c r="F9" s="88"/>
      <c r="G9" s="79"/>
      <c r="H9" s="106">
        <f t="shared" ref="H9:H19" si="0">SUM(D9:G9)</f>
        <v>0</v>
      </c>
    </row>
    <row r="10" spans="1:15" s="41" customFormat="1" x14ac:dyDescent="0.25">
      <c r="B10" s="116" t="s">
        <v>37</v>
      </c>
      <c r="C10" s="169" t="s">
        <v>32</v>
      </c>
      <c r="D10" s="88"/>
      <c r="E10" s="88"/>
      <c r="F10" s="88"/>
      <c r="G10" s="79"/>
      <c r="H10" s="106">
        <f t="shared" si="0"/>
        <v>0</v>
      </c>
    </row>
    <row r="11" spans="1:15" s="41" customFormat="1" ht="17.25" x14ac:dyDescent="0.25">
      <c r="B11" s="116" t="s">
        <v>219</v>
      </c>
      <c r="C11" s="169" t="s">
        <v>31</v>
      </c>
      <c r="D11" s="88"/>
      <c r="E11" s="88"/>
      <c r="F11" s="88"/>
      <c r="G11" s="79"/>
      <c r="H11" s="106">
        <f t="shared" si="0"/>
        <v>0</v>
      </c>
    </row>
    <row r="12" spans="1:15" s="41" customFormat="1" x14ac:dyDescent="0.25">
      <c r="B12" s="116" t="s">
        <v>38</v>
      </c>
      <c r="C12" s="169" t="s">
        <v>32</v>
      </c>
      <c r="D12" s="88"/>
      <c r="E12" s="88"/>
      <c r="F12" s="88"/>
      <c r="G12" s="79"/>
      <c r="H12" s="106">
        <f t="shared" si="0"/>
        <v>0</v>
      </c>
    </row>
    <row r="13" spans="1:15" s="41" customFormat="1" ht="18" thickBot="1" x14ac:dyDescent="0.3">
      <c r="B13" s="128" t="s">
        <v>39</v>
      </c>
      <c r="C13" s="170" t="s">
        <v>31</v>
      </c>
      <c r="D13" s="129"/>
      <c r="E13" s="129"/>
      <c r="F13" s="129"/>
      <c r="G13" s="136"/>
      <c r="H13" s="106">
        <f t="shared" si="0"/>
        <v>0</v>
      </c>
    </row>
    <row r="14" spans="1:15" x14ac:dyDescent="0.25">
      <c r="B14" s="67"/>
      <c r="C14" s="32"/>
      <c r="D14" s="106"/>
      <c r="E14" s="106"/>
      <c r="F14" s="106"/>
      <c r="G14" s="106"/>
      <c r="H14" s="106">
        <f t="shared" si="0"/>
        <v>0</v>
      </c>
    </row>
    <row r="15" spans="1:15" ht="15.75" x14ac:dyDescent="0.25">
      <c r="B15" s="117" t="s">
        <v>17</v>
      </c>
      <c r="C15" s="117"/>
      <c r="D15" s="122"/>
      <c r="E15" s="122"/>
      <c r="F15" s="122"/>
      <c r="G15" s="122"/>
      <c r="H15" s="106">
        <f t="shared" si="0"/>
        <v>0</v>
      </c>
    </row>
    <row r="16" spans="1:15" s="105" customFormat="1" ht="16.5" thickBot="1" x14ac:dyDescent="0.3">
      <c r="B16" s="124"/>
      <c r="C16" s="124"/>
      <c r="D16" s="106"/>
      <c r="E16" s="106"/>
      <c r="F16" s="106"/>
      <c r="G16" s="106"/>
      <c r="H16" s="106"/>
    </row>
    <row r="17" spans="2:18" s="38" customFormat="1" ht="30" x14ac:dyDescent="0.25">
      <c r="B17" s="130" t="s">
        <v>195</v>
      </c>
      <c r="C17" s="100" t="s">
        <v>33</v>
      </c>
      <c r="D17" s="131"/>
      <c r="E17" s="131"/>
      <c r="F17" s="131"/>
      <c r="G17" s="137"/>
      <c r="H17" s="106">
        <f t="shared" si="0"/>
        <v>0</v>
      </c>
      <c r="I17" s="157"/>
      <c r="J17" s="158"/>
      <c r="K17" s="158"/>
      <c r="L17" s="158"/>
      <c r="M17" s="158"/>
      <c r="N17" s="158"/>
      <c r="O17" s="158"/>
      <c r="P17" s="158"/>
      <c r="Q17" s="155"/>
      <c r="R17" s="155"/>
    </row>
    <row r="18" spans="2:18" s="38" customFormat="1" x14ac:dyDescent="0.25">
      <c r="B18" s="87" t="s">
        <v>195</v>
      </c>
      <c r="C18" s="39" t="s">
        <v>32</v>
      </c>
      <c r="D18" s="111">
        <f>D17*75/16/1000</f>
        <v>0</v>
      </c>
      <c r="E18" s="111">
        <f t="shared" ref="E18:G18" si="1">E17*75/16/1000</f>
        <v>0</v>
      </c>
      <c r="F18" s="111">
        <f t="shared" si="1"/>
        <v>0</v>
      </c>
      <c r="G18" s="112">
        <f t="shared" si="1"/>
        <v>0</v>
      </c>
      <c r="H18" s="135">
        <f t="shared" si="0"/>
        <v>0</v>
      </c>
      <c r="I18" s="158"/>
      <c r="J18" s="158"/>
      <c r="K18" s="158"/>
      <c r="L18" s="158"/>
      <c r="M18" s="158"/>
      <c r="N18" s="158"/>
      <c r="O18" s="158"/>
      <c r="P18" s="158"/>
      <c r="Q18" s="155"/>
      <c r="R18" s="155"/>
    </row>
    <row r="19" spans="2:18" s="5" customFormat="1" ht="30.75" thickBot="1" x14ac:dyDescent="0.3">
      <c r="B19" s="21" t="s">
        <v>18</v>
      </c>
      <c r="C19" s="101" t="s">
        <v>34</v>
      </c>
      <c r="D19" s="64"/>
      <c r="E19" s="64"/>
      <c r="F19" s="64"/>
      <c r="G19" s="65"/>
      <c r="H19" s="106">
        <f t="shared" si="0"/>
        <v>0</v>
      </c>
    </row>
    <row r="20" spans="2:18" s="5" customFormat="1" x14ac:dyDescent="0.25">
      <c r="B20" s="67"/>
      <c r="C20" s="32"/>
      <c r="D20" s="67"/>
      <c r="E20" s="67"/>
      <c r="F20" s="67"/>
      <c r="G20" s="67"/>
      <c r="H20" s="106"/>
    </row>
    <row r="21" spans="2:18" ht="15.75" x14ac:dyDescent="0.25">
      <c r="B21" s="117" t="s">
        <v>27</v>
      </c>
      <c r="C21" s="145"/>
      <c r="D21" s="122"/>
      <c r="E21" s="122"/>
      <c r="F21" s="122"/>
      <c r="G21" s="122"/>
      <c r="H21" s="106"/>
    </row>
    <row r="22" spans="2:18" ht="15.75" thickBot="1" x14ac:dyDescent="0.3">
      <c r="B22" s="108"/>
      <c r="C22" s="13"/>
      <c r="D22" s="106"/>
      <c r="E22" s="106"/>
      <c r="F22" s="106"/>
      <c r="G22" s="106"/>
      <c r="H22" s="106"/>
    </row>
    <row r="23" spans="2:18" ht="15.75" thickBot="1" x14ac:dyDescent="0.3">
      <c r="B23" s="132" t="s">
        <v>40</v>
      </c>
      <c r="C23" s="171" t="s">
        <v>194</v>
      </c>
      <c r="D23" s="70"/>
      <c r="E23" s="70"/>
      <c r="F23" s="70"/>
      <c r="G23" s="71"/>
      <c r="H23" s="106">
        <f>SUM(D23:G23)</f>
        <v>0</v>
      </c>
    </row>
    <row r="24" spans="2:18" x14ac:dyDescent="0.25">
      <c r="D24" s="8"/>
      <c r="E24" s="8"/>
      <c r="F24" s="8"/>
      <c r="G24" s="8"/>
      <c r="H24" s="8"/>
    </row>
    <row r="25" spans="2:18" x14ac:dyDescent="0.25">
      <c r="D25" s="8"/>
      <c r="E25" s="8"/>
      <c r="F25" s="8"/>
      <c r="G25" s="8"/>
      <c r="H25" s="8"/>
    </row>
    <row r="26" spans="2:18" x14ac:dyDescent="0.25">
      <c r="D26" s="8"/>
      <c r="E26" s="8"/>
      <c r="F26" s="8"/>
      <c r="G26" s="8"/>
      <c r="H26" s="8"/>
    </row>
    <row r="27" spans="2:18" x14ac:dyDescent="0.25">
      <c r="D27" s="156"/>
      <c r="E27" s="8"/>
      <c r="F27" s="8"/>
      <c r="G27" s="8"/>
      <c r="H27" s="8"/>
    </row>
    <row r="28" spans="2:18" x14ac:dyDescent="0.25">
      <c r="D28" s="8"/>
      <c r="E28" s="8"/>
      <c r="F28" s="8"/>
      <c r="G28" s="8"/>
      <c r="H28" s="8"/>
    </row>
    <row r="29" spans="2:18" x14ac:dyDescent="0.25">
      <c r="D29" s="8"/>
      <c r="E29" s="8"/>
      <c r="F29" s="8"/>
      <c r="G29" s="8"/>
      <c r="H29" s="8"/>
    </row>
    <row r="30" spans="2:18" x14ac:dyDescent="0.25">
      <c r="D30" s="8"/>
      <c r="E30" s="8"/>
      <c r="F30" s="8"/>
      <c r="G30" s="8"/>
      <c r="H30" s="8"/>
    </row>
    <row r="31" spans="2:18" x14ac:dyDescent="0.25">
      <c r="C31" s="35"/>
      <c r="D31" s="8"/>
      <c r="E31" s="8"/>
      <c r="F31" s="8"/>
      <c r="G31" s="8"/>
      <c r="H31" s="8"/>
    </row>
    <row r="32" spans="2:18" x14ac:dyDescent="0.25">
      <c r="C32" s="13"/>
      <c r="D32" s="8"/>
      <c r="E32" s="8"/>
      <c r="F32" s="8"/>
      <c r="G32" s="8"/>
      <c r="H32" s="8"/>
    </row>
    <row r="33" spans="3:8" x14ac:dyDescent="0.25">
      <c r="C33" s="13"/>
      <c r="D33" s="8"/>
      <c r="E33" s="8"/>
      <c r="F33" s="8"/>
      <c r="G33" s="8"/>
      <c r="H33" s="8"/>
    </row>
  </sheetData>
  <mergeCells count="3">
    <mergeCell ref="C1:G1"/>
    <mergeCell ref="C2:G2"/>
    <mergeCell ref="C3:G3"/>
  </mergeCells>
  <pageMargins left="0.70866141732283472" right="0.70866141732283472" top="0.74803149606299213" bottom="0.74803149606299213" header="0.31496062992125984" footer="0.31496062992125984"/>
  <pageSetup paperSize="9" scale="4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T19"/>
  <sheetViews>
    <sheetView zoomScale="85" zoomScaleNormal="85" workbookViewId="0">
      <pane xSplit="3" ySplit="5" topLeftCell="D6" activePane="bottomRight" state="frozen"/>
      <selection pane="topRight" activeCell="D1" sqref="D1"/>
      <selection pane="bottomLeft" activeCell="A7" sqref="A7"/>
      <selection pane="bottomRight"/>
    </sheetView>
  </sheetViews>
  <sheetFormatPr baseColWidth="10" defaultRowHeight="30" customHeight="1" x14ac:dyDescent="0.25"/>
  <cols>
    <col min="1" max="1" width="2.42578125" style="56" customWidth="1"/>
    <col min="2" max="2" width="35.7109375" style="56" customWidth="1"/>
    <col min="3" max="3" width="22.28515625" style="56" customWidth="1"/>
    <col min="4" max="15" width="15.85546875" style="56"/>
    <col min="16" max="16" width="18.5703125" style="56" bestFit="1" customWidth="1"/>
    <col min="17" max="16384" width="11.42578125" style="56"/>
  </cols>
  <sheetData>
    <row r="1" spans="1:20" s="58" customFormat="1" ht="30" customHeight="1" x14ac:dyDescent="0.25">
      <c r="C1" s="180" t="s">
        <v>1</v>
      </c>
      <c r="D1" s="181"/>
      <c r="E1" s="181"/>
      <c r="F1" s="181"/>
      <c r="G1" s="181"/>
      <c r="H1" s="181"/>
      <c r="I1" s="181"/>
      <c r="J1" s="181"/>
      <c r="K1" s="181"/>
      <c r="L1" s="194"/>
      <c r="M1" s="194"/>
      <c r="N1" s="194"/>
      <c r="O1" s="195"/>
    </row>
    <row r="2" spans="1:20" s="58" customFormat="1" ht="30" customHeight="1" x14ac:dyDescent="0.25">
      <c r="C2" s="206"/>
      <c r="D2" s="206"/>
      <c r="E2" s="206"/>
      <c r="F2" s="206"/>
      <c r="G2" s="206"/>
      <c r="H2" s="206"/>
      <c r="I2" s="206"/>
      <c r="J2" s="206"/>
      <c r="K2" s="206"/>
      <c r="L2" s="207"/>
      <c r="M2" s="207"/>
      <c r="N2" s="207"/>
      <c r="O2" s="207"/>
    </row>
    <row r="3" spans="1:20" s="58" customFormat="1" ht="30" customHeight="1" x14ac:dyDescent="0.25">
      <c r="C3" s="208"/>
      <c r="D3" s="208"/>
      <c r="E3" s="208"/>
      <c r="F3" s="208"/>
      <c r="G3" s="208"/>
      <c r="H3" s="208"/>
      <c r="I3" s="208"/>
      <c r="J3" s="208"/>
      <c r="K3" s="208"/>
      <c r="L3" s="207"/>
      <c r="M3" s="207"/>
      <c r="N3" s="207"/>
      <c r="O3" s="207"/>
    </row>
    <row r="4" spans="1:20" s="4" customFormat="1" ht="30" customHeight="1" thickBot="1" x14ac:dyDescent="0.3">
      <c r="D4" s="18"/>
      <c r="E4" s="18"/>
      <c r="F4" s="18"/>
      <c r="G4" s="18"/>
      <c r="H4" s="18"/>
      <c r="I4" s="18"/>
      <c r="J4" s="18"/>
      <c r="K4" s="18"/>
      <c r="L4" s="18"/>
      <c r="M4" s="54"/>
      <c r="N4" s="54"/>
      <c r="O4" s="54"/>
    </row>
    <row r="5" spans="1:20" s="58" customFormat="1" ht="30" customHeight="1" thickBot="1" x14ac:dyDescent="0.3">
      <c r="B5" s="26" t="s">
        <v>0</v>
      </c>
      <c r="C5" s="26" t="s">
        <v>5</v>
      </c>
      <c r="D5" s="17" t="s">
        <v>204</v>
      </c>
      <c r="E5" s="16" t="s">
        <v>205</v>
      </c>
      <c r="F5" s="16" t="s">
        <v>206</v>
      </c>
      <c r="G5" s="17" t="s">
        <v>207</v>
      </c>
      <c r="H5" s="16" t="s">
        <v>208</v>
      </c>
      <c r="I5" s="16" t="s">
        <v>209</v>
      </c>
      <c r="J5" s="17" t="s">
        <v>210</v>
      </c>
      <c r="K5" s="16" t="s">
        <v>211</v>
      </c>
      <c r="L5" s="16" t="s">
        <v>212</v>
      </c>
      <c r="M5" s="17" t="s">
        <v>213</v>
      </c>
      <c r="N5" s="16" t="s">
        <v>214</v>
      </c>
      <c r="O5" s="16" t="s">
        <v>215</v>
      </c>
      <c r="P5" s="92" t="s">
        <v>24</v>
      </c>
    </row>
    <row r="6" spans="1:20" s="58" customFormat="1" ht="30" customHeight="1" x14ac:dyDescent="0.25">
      <c r="A6" s="57"/>
      <c r="B6" s="60"/>
      <c r="C6" s="60"/>
      <c r="D6" s="50"/>
      <c r="E6" s="50"/>
      <c r="F6" s="50"/>
      <c r="G6" s="50"/>
      <c r="H6" s="50"/>
      <c r="I6" s="50"/>
      <c r="J6" s="50"/>
      <c r="K6" s="50"/>
      <c r="L6" s="50"/>
      <c r="M6" s="50"/>
      <c r="N6" s="50"/>
      <c r="O6" s="50"/>
      <c r="P6" s="37"/>
    </row>
    <row r="7" spans="1:20" s="58" customFormat="1" ht="30" customHeight="1" x14ac:dyDescent="0.25">
      <c r="A7" s="57"/>
      <c r="B7" s="149" t="s">
        <v>28</v>
      </c>
      <c r="C7" s="143"/>
      <c r="D7" s="146"/>
      <c r="E7" s="146"/>
      <c r="F7" s="146"/>
      <c r="G7" s="146"/>
      <c r="H7" s="146"/>
      <c r="I7" s="146"/>
      <c r="J7" s="146"/>
      <c r="K7" s="146"/>
      <c r="L7" s="146"/>
      <c r="M7" s="146"/>
      <c r="N7" s="146"/>
      <c r="O7" s="146"/>
      <c r="P7" s="53"/>
    </row>
    <row r="8" spans="1:20" s="110" customFormat="1" ht="30" customHeight="1" thickBot="1" x14ac:dyDescent="0.3">
      <c r="A8" s="33"/>
      <c r="B8" s="150"/>
      <c r="C8" s="152"/>
      <c r="D8" s="153"/>
      <c r="E8" s="153"/>
      <c r="F8" s="153"/>
      <c r="G8" s="153"/>
      <c r="H8" s="153"/>
      <c r="I8" s="153"/>
      <c r="J8" s="153"/>
      <c r="K8" s="153"/>
      <c r="L8" s="153"/>
      <c r="M8" s="153"/>
      <c r="N8" s="153"/>
      <c r="O8" s="153"/>
      <c r="P8" s="154"/>
    </row>
    <row r="9" spans="1:20" ht="30" customHeight="1" x14ac:dyDescent="0.25">
      <c r="B9" s="172" t="s">
        <v>19</v>
      </c>
      <c r="C9" s="175" t="s">
        <v>20</v>
      </c>
      <c r="D9" s="80" t="e">
        <f>'Monsieur X'!D34/'Monsieur X'!D26</f>
        <v>#DIV/0!</v>
      </c>
      <c r="E9" s="80" t="e">
        <f>'Monsieur X'!E34/'Monsieur X'!E26</f>
        <v>#DIV/0!</v>
      </c>
      <c r="F9" s="80" t="e">
        <f>'Monsieur X'!F34/'Monsieur X'!F26</f>
        <v>#DIV/0!</v>
      </c>
      <c r="G9" s="80" t="e">
        <f>'Monsieur X'!G34/'Monsieur X'!G26</f>
        <v>#DIV/0!</v>
      </c>
      <c r="H9" s="80" t="e">
        <f>'Monsieur X'!H34/'Monsieur X'!H26</f>
        <v>#DIV/0!</v>
      </c>
      <c r="I9" s="80" t="e">
        <f>'Monsieur X'!I34/'Monsieur X'!I26</f>
        <v>#DIV/0!</v>
      </c>
      <c r="J9" s="80" t="e">
        <f>'Monsieur X'!J34/'Monsieur X'!J26</f>
        <v>#DIV/0!</v>
      </c>
      <c r="K9" s="80" t="e">
        <f>'Monsieur X'!K34/'Monsieur X'!K26</f>
        <v>#DIV/0!</v>
      </c>
      <c r="L9" s="80" t="e">
        <f>'Monsieur X'!L34/'Monsieur X'!L26</f>
        <v>#DIV/0!</v>
      </c>
      <c r="M9" s="80" t="e">
        <f>'Monsieur X'!M34/'Monsieur X'!M26</f>
        <v>#DIV/0!</v>
      </c>
      <c r="N9" s="80" t="e">
        <f>'Monsieur X'!N34/'Monsieur X'!N26</f>
        <v>#DIV/0!</v>
      </c>
      <c r="O9" s="81" t="e">
        <f>'Monsieur X'!O34/'Monsieur X'!O26</f>
        <v>#DIV/0!</v>
      </c>
      <c r="P9" s="113" t="e">
        <f>SUM(D9:O9)</f>
        <v>#DIV/0!</v>
      </c>
      <c r="R9" s="58"/>
      <c r="S9" s="58"/>
      <c r="T9" s="58"/>
    </row>
    <row r="10" spans="1:20" ht="30" customHeight="1" x14ac:dyDescent="0.25">
      <c r="B10" s="173" t="s">
        <v>21</v>
      </c>
      <c r="C10" s="176" t="s">
        <v>20</v>
      </c>
      <c r="D10" s="66" t="e">
        <f>'Monsieur X'!D37/'Monsieur X'!D27</f>
        <v>#DIV/0!</v>
      </c>
      <c r="E10" s="66" t="e">
        <f>'Monsieur X'!E37/'Monsieur X'!E27</f>
        <v>#DIV/0!</v>
      </c>
      <c r="F10" s="66" t="e">
        <f>'Monsieur X'!F37/'Monsieur X'!F27</f>
        <v>#DIV/0!</v>
      </c>
      <c r="G10" s="66" t="e">
        <f>'Monsieur X'!G37/'Monsieur X'!G27</f>
        <v>#DIV/0!</v>
      </c>
      <c r="H10" s="66" t="e">
        <f>'Monsieur X'!H37/'Monsieur X'!H27</f>
        <v>#DIV/0!</v>
      </c>
      <c r="I10" s="66" t="e">
        <f>'Monsieur X'!I37/'Monsieur X'!I27</f>
        <v>#DIV/0!</v>
      </c>
      <c r="J10" s="66" t="e">
        <f>'Monsieur X'!J37/'Monsieur X'!J27</f>
        <v>#DIV/0!</v>
      </c>
      <c r="K10" s="66" t="e">
        <f>'Monsieur X'!K37/'Monsieur X'!K27</f>
        <v>#DIV/0!</v>
      </c>
      <c r="L10" s="66" t="e">
        <f>'Monsieur X'!L37/'Monsieur X'!L27</f>
        <v>#DIV/0!</v>
      </c>
      <c r="M10" s="66" t="e">
        <f>'Monsieur X'!M37/'Monsieur X'!M27</f>
        <v>#DIV/0!</v>
      </c>
      <c r="N10" s="66" t="e">
        <f>'Monsieur X'!N37/'Monsieur X'!N27</f>
        <v>#DIV/0!</v>
      </c>
      <c r="O10" s="82" t="e">
        <f>'Monsieur X'!O37/'Monsieur X'!O27</f>
        <v>#DIV/0!</v>
      </c>
      <c r="P10" s="113" t="e">
        <f t="shared" ref="P10:P11" si="0">SUM(D10:O10)</f>
        <v>#DIV/0!</v>
      </c>
      <c r="R10" s="58"/>
      <c r="S10" s="58"/>
      <c r="T10" s="58"/>
    </row>
    <row r="11" spans="1:20" ht="30" customHeight="1" thickBot="1" x14ac:dyDescent="0.3">
      <c r="B11" s="174" t="s">
        <v>47</v>
      </c>
      <c r="C11" s="177" t="s">
        <v>196</v>
      </c>
      <c r="D11" s="83" t="e">
        <f>('Monsieur X'!D37+'Monsieur X'!D34)/('Monsieur X'!D33/100)</f>
        <v>#DIV/0!</v>
      </c>
      <c r="E11" s="83" t="e">
        <f>('Monsieur X'!E37+'Monsieur X'!E34)/('Monsieur X'!E33/100)</f>
        <v>#DIV/0!</v>
      </c>
      <c r="F11" s="83" t="e">
        <f>('Monsieur X'!F37+'Monsieur X'!F34)/('Monsieur X'!F33/100)</f>
        <v>#DIV/0!</v>
      </c>
      <c r="G11" s="83" t="e">
        <f>('Monsieur X'!G37+'Monsieur X'!G34)/('Monsieur X'!G33/100)</f>
        <v>#DIV/0!</v>
      </c>
      <c r="H11" s="83" t="e">
        <f>('Monsieur X'!H37+'Monsieur X'!H34)/('Monsieur X'!H33/100)</f>
        <v>#DIV/0!</v>
      </c>
      <c r="I11" s="83" t="e">
        <f>('Monsieur X'!I37+'Monsieur X'!I34)/('Monsieur X'!I33/100)</f>
        <v>#DIV/0!</v>
      </c>
      <c r="J11" s="83" t="e">
        <f>('Monsieur X'!J37+'Monsieur X'!J34)/('Monsieur X'!J33/100)</f>
        <v>#DIV/0!</v>
      </c>
      <c r="K11" s="83" t="e">
        <f>('Monsieur X'!K37+'Monsieur X'!K34)/('Monsieur X'!K33/100)</f>
        <v>#DIV/0!</v>
      </c>
      <c r="L11" s="83" t="e">
        <f>('Monsieur X'!L37+'Monsieur X'!L34)/('Monsieur X'!L33/100)</f>
        <v>#DIV/0!</v>
      </c>
      <c r="M11" s="83" t="e">
        <f>('Monsieur X'!M37+'Monsieur X'!M34)/('Monsieur X'!M33/100)</f>
        <v>#DIV/0!</v>
      </c>
      <c r="N11" s="83" t="e">
        <f>('Monsieur X'!N37+'Monsieur X'!N34)/('Monsieur X'!N33/100)</f>
        <v>#DIV/0!</v>
      </c>
      <c r="O11" s="84" t="e">
        <f>('Monsieur X'!O37+'Monsieur X'!O34)/('Monsieur X'!O33/100)</f>
        <v>#DIV/0!</v>
      </c>
      <c r="P11" s="113" t="e">
        <f t="shared" si="0"/>
        <v>#DIV/0!</v>
      </c>
      <c r="R11" s="58"/>
      <c r="S11" s="58"/>
      <c r="T11" s="58"/>
    </row>
    <row r="12" spans="1:20" ht="30" customHeight="1" x14ac:dyDescent="0.25">
      <c r="B12" s="51"/>
      <c r="C12" s="52"/>
      <c r="D12" s="2"/>
      <c r="E12" s="58"/>
      <c r="F12" s="58"/>
      <c r="G12" s="49"/>
      <c r="H12" s="49"/>
      <c r="I12" s="49"/>
      <c r="J12" s="49"/>
      <c r="K12" s="49"/>
      <c r="L12" s="61"/>
      <c r="M12" s="61"/>
      <c r="N12" s="61"/>
      <c r="O12" s="61"/>
      <c r="R12" s="58"/>
      <c r="S12" s="58"/>
      <c r="T12" s="58"/>
    </row>
    <row r="13" spans="1:20" ht="30" customHeight="1" x14ac:dyDescent="0.25">
      <c r="B13" s="149" t="s">
        <v>42</v>
      </c>
      <c r="C13" s="144"/>
      <c r="D13" s="147"/>
      <c r="E13" s="147"/>
      <c r="F13" s="147"/>
      <c r="G13" s="148"/>
      <c r="H13" s="148"/>
      <c r="I13" s="148"/>
      <c r="J13" s="148"/>
      <c r="K13" s="148"/>
      <c r="L13" s="147"/>
      <c r="M13" s="147"/>
      <c r="N13" s="147"/>
      <c r="O13" s="147"/>
      <c r="R13" s="58"/>
      <c r="S13" s="58"/>
      <c r="T13" s="58"/>
    </row>
    <row r="14" spans="1:20" s="38" customFormat="1" ht="30" customHeight="1" thickBot="1" x14ac:dyDescent="0.3">
      <c r="B14" s="150"/>
      <c r="C14" s="52"/>
      <c r="D14" s="62"/>
      <c r="E14" s="62"/>
      <c r="F14" s="62"/>
      <c r="G14" s="151"/>
      <c r="H14" s="151"/>
      <c r="I14" s="151"/>
      <c r="J14" s="151"/>
      <c r="K14" s="151"/>
      <c r="L14" s="62"/>
      <c r="M14" s="62"/>
      <c r="N14" s="62"/>
      <c r="O14" s="62"/>
      <c r="R14" s="110"/>
      <c r="S14" s="110"/>
      <c r="T14" s="110"/>
    </row>
    <row r="15" spans="1:20" ht="30" customHeight="1" x14ac:dyDescent="0.25">
      <c r="B15" s="178" t="s">
        <v>73</v>
      </c>
      <c r="C15" s="179" t="s">
        <v>30</v>
      </c>
      <c r="D15" s="141" t="e">
        <f>'Monsieur Y mensuel'!D12/3/'Monsieur X'!D28</f>
        <v>#DIV/0!</v>
      </c>
      <c r="E15" s="141" t="e">
        <f>'Monsieur Y mensuel'!E12/3/'Monsieur X'!E28</f>
        <v>#DIV/0!</v>
      </c>
      <c r="F15" s="141" t="e">
        <f>'Monsieur Y mensuel'!F12/3/'Monsieur X'!F28</f>
        <v>#DIV/0!</v>
      </c>
      <c r="G15" s="141" t="e">
        <f>'Monsieur Y mensuel'!G12/3/'Monsieur X'!G28</f>
        <v>#DIV/0!</v>
      </c>
      <c r="H15" s="141" t="e">
        <f>'Monsieur Y mensuel'!H12/3/'Monsieur X'!H28</f>
        <v>#DIV/0!</v>
      </c>
      <c r="I15" s="141" t="e">
        <f>'Monsieur Y mensuel'!I12/3/'Monsieur X'!I28</f>
        <v>#DIV/0!</v>
      </c>
      <c r="J15" s="141" t="e">
        <f>'Monsieur Y mensuel'!J12/3/'Monsieur X'!J28</f>
        <v>#DIV/0!</v>
      </c>
      <c r="K15" s="141" t="e">
        <f>'Monsieur Y mensuel'!K12/3/'Monsieur X'!K28</f>
        <v>#DIV/0!</v>
      </c>
      <c r="L15" s="141" t="e">
        <f>'Monsieur Y mensuel'!L12/3/'Monsieur X'!L28</f>
        <v>#DIV/0!</v>
      </c>
      <c r="M15" s="141" t="e">
        <f>'Monsieur Y mensuel'!M12/3/'Monsieur X'!M28</f>
        <v>#DIV/0!</v>
      </c>
      <c r="N15" s="141" t="e">
        <f>'Monsieur Y mensuel'!N12/3/'Monsieur X'!N28</f>
        <v>#DIV/0!</v>
      </c>
      <c r="O15" s="142" t="e">
        <f>'Monsieur Y mensuel'!O12/3/'Monsieur X'!O28</f>
        <v>#DIV/0!</v>
      </c>
      <c r="P15" s="114" t="e">
        <f>SUM(D15:O15)</f>
        <v>#DIV/0!</v>
      </c>
    </row>
    <row r="16" spans="1:20" ht="30" customHeight="1" thickBot="1" x14ac:dyDescent="0.3">
      <c r="B16" s="174" t="s">
        <v>41</v>
      </c>
      <c r="C16" s="177" t="s">
        <v>29</v>
      </c>
      <c r="D16" s="85" t="e">
        <f>'Monsieur Y mensuel'!D8/'Monsieur X'!D26</f>
        <v>#DIV/0!</v>
      </c>
      <c r="E16" s="85" t="e">
        <f>'Monsieur Y mensuel'!E8/'Monsieur X'!E26</f>
        <v>#DIV/0!</v>
      </c>
      <c r="F16" s="85" t="e">
        <f>'Monsieur Y mensuel'!F8/'Monsieur X'!F26</f>
        <v>#DIV/0!</v>
      </c>
      <c r="G16" s="85" t="e">
        <f>'Monsieur Y mensuel'!G8/'Monsieur X'!G26</f>
        <v>#DIV/0!</v>
      </c>
      <c r="H16" s="85" t="e">
        <f>'Monsieur Y mensuel'!H8/'Monsieur X'!H26</f>
        <v>#DIV/0!</v>
      </c>
      <c r="I16" s="85" t="e">
        <f>'Monsieur Y mensuel'!I8/'Monsieur X'!I26</f>
        <v>#DIV/0!</v>
      </c>
      <c r="J16" s="85" t="e">
        <f>'Monsieur Y mensuel'!J8/'Monsieur X'!J26</f>
        <v>#DIV/0!</v>
      </c>
      <c r="K16" s="85" t="e">
        <f>'Monsieur Y mensuel'!K8/'Monsieur X'!K26</f>
        <v>#DIV/0!</v>
      </c>
      <c r="L16" s="85" t="e">
        <f>'Monsieur Y mensuel'!L8/'Monsieur X'!L26</f>
        <v>#DIV/0!</v>
      </c>
      <c r="M16" s="85" t="e">
        <f>'Monsieur Y mensuel'!M8/'Monsieur X'!M26</f>
        <v>#DIV/0!</v>
      </c>
      <c r="N16" s="85" t="e">
        <f>'Monsieur Y mensuel'!N8/'Monsieur X'!N26</f>
        <v>#DIV/0!</v>
      </c>
      <c r="O16" s="86" t="e">
        <f>'Monsieur Y mensuel'!O8/'Monsieur X'!O26</f>
        <v>#DIV/0!</v>
      </c>
      <c r="P16" s="115" t="e">
        <f>SUM(D16:O16)</f>
        <v>#DIV/0!</v>
      </c>
    </row>
    <row r="17" spans="2:3" ht="30" customHeight="1" x14ac:dyDescent="0.25">
      <c r="B17" s="45"/>
      <c r="C17" s="45"/>
    </row>
    <row r="18" spans="2:3" ht="30" customHeight="1" x14ac:dyDescent="0.25">
      <c r="B18" s="45"/>
      <c r="C18" s="45"/>
    </row>
    <row r="19" spans="2:3" ht="30" customHeight="1" x14ac:dyDescent="0.25">
      <c r="B19" s="45"/>
      <c r="C19" s="59"/>
    </row>
  </sheetData>
  <mergeCells count="3">
    <mergeCell ref="C1:O1"/>
    <mergeCell ref="C2:O2"/>
    <mergeCell ref="C3:O3"/>
  </mergeCells>
  <pageMargins left="0.7" right="0.7" top="0.75" bottom="0.75" header="0.3" footer="0.3"/>
  <pageSetup paperSize="9" orientation="portrait" r:id="rId1"/>
  <ignoredErrors>
    <ignoredError sqref="G9:J9" evalErro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zoomScale="85" zoomScaleNormal="85" workbookViewId="0">
      <selection activeCell="L26" sqref="L26"/>
    </sheetView>
  </sheetViews>
  <sheetFormatPr baseColWidth="10"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zoomScale="85" zoomScaleNormal="85" workbookViewId="0"/>
  </sheetViews>
  <sheetFormatPr baseColWidth="10" defaultRowHeight="15"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zoomScale="85" zoomScaleNormal="85" workbookViewId="0">
      <selection activeCell="B10" sqref="B10"/>
    </sheetView>
  </sheetViews>
  <sheetFormatPr baseColWidth="10" defaultRowHeight="15" x14ac:dyDescent="0.25"/>
  <cols>
    <col min="1" max="1" width="23.140625" bestFit="1" customWidth="1"/>
    <col min="2" max="2" width="71.7109375" bestFit="1" customWidth="1"/>
  </cols>
  <sheetData>
    <row r="1" spans="1:2" ht="18.75" x14ac:dyDescent="0.25">
      <c r="A1" s="73" t="s">
        <v>48</v>
      </c>
      <c r="B1" s="73" t="s">
        <v>49</v>
      </c>
    </row>
    <row r="2" spans="1:2" x14ac:dyDescent="0.25">
      <c r="A2" s="72" t="s">
        <v>50</v>
      </c>
      <c r="B2" s="72" t="s">
        <v>51</v>
      </c>
    </row>
    <row r="3" spans="1:2" x14ac:dyDescent="0.25">
      <c r="A3" s="72" t="s">
        <v>52</v>
      </c>
      <c r="B3" s="72" t="s">
        <v>53</v>
      </c>
    </row>
    <row r="4" spans="1:2" x14ac:dyDescent="0.25">
      <c r="A4" s="72" t="s">
        <v>54</v>
      </c>
      <c r="B4" s="72" t="s">
        <v>55</v>
      </c>
    </row>
    <row r="5" spans="1:2" x14ac:dyDescent="0.25">
      <c r="A5" s="72" t="s">
        <v>56</v>
      </c>
      <c r="B5" s="72" t="s">
        <v>57</v>
      </c>
    </row>
    <row r="6" spans="1:2" x14ac:dyDescent="0.25">
      <c r="A6" s="72" t="s">
        <v>58</v>
      </c>
      <c r="B6" s="72" t="s">
        <v>216</v>
      </c>
    </row>
    <row r="7" spans="1:2" x14ac:dyDescent="0.25">
      <c r="A7" s="72" t="s">
        <v>59</v>
      </c>
      <c r="B7" s="72" t="s">
        <v>60</v>
      </c>
    </row>
    <row r="8" spans="1:2" x14ac:dyDescent="0.25">
      <c r="A8" s="72" t="s">
        <v>61</v>
      </c>
      <c r="B8" s="72" t="s">
        <v>62</v>
      </c>
    </row>
    <row r="9" spans="1:2" x14ac:dyDescent="0.25">
      <c r="A9" s="72" t="s">
        <v>63</v>
      </c>
      <c r="B9" s="72" t="s">
        <v>64</v>
      </c>
    </row>
    <row r="10" spans="1:2" x14ac:dyDescent="0.25">
      <c r="A10" s="72" t="s">
        <v>65</v>
      </c>
      <c r="B10" s="72" t="s">
        <v>66</v>
      </c>
    </row>
    <row r="11" spans="1:2" x14ac:dyDescent="0.25">
      <c r="A11" s="72" t="s">
        <v>67</v>
      </c>
      <c r="B11" s="72" t="s">
        <v>68</v>
      </c>
    </row>
    <row r="12" spans="1:2" x14ac:dyDescent="0.25">
      <c r="A12" s="72" t="s">
        <v>69</v>
      </c>
      <c r="B12" s="72" t="s">
        <v>70</v>
      </c>
    </row>
    <row r="13" spans="1:2" x14ac:dyDescent="0.25">
      <c r="A13" s="72" t="s">
        <v>71</v>
      </c>
      <c r="B13" s="72" t="s">
        <v>72</v>
      </c>
    </row>
    <row r="14" spans="1:2" x14ac:dyDescent="0.25">
      <c r="A14" s="72" t="s">
        <v>82</v>
      </c>
      <c r="B14" s="72" t="s">
        <v>75</v>
      </c>
    </row>
    <row r="15" spans="1:2" x14ac:dyDescent="0.25">
      <c r="A15" s="72" t="s">
        <v>83</v>
      </c>
      <c r="B15" s="72" t="s">
        <v>77</v>
      </c>
    </row>
    <row r="16" spans="1:2" x14ac:dyDescent="0.25">
      <c r="A16" s="72" t="s">
        <v>78</v>
      </c>
      <c r="B16" s="72" t="s">
        <v>79</v>
      </c>
    </row>
    <row r="17" spans="1:2" x14ac:dyDescent="0.25">
      <c r="A17" s="72" t="s">
        <v>80</v>
      </c>
      <c r="B17" s="72" t="s">
        <v>81</v>
      </c>
    </row>
    <row r="18" spans="1:2" x14ac:dyDescent="0.25">
      <c r="A18" s="72" t="s">
        <v>84</v>
      </c>
      <c r="B18" s="72" t="s">
        <v>85</v>
      </c>
    </row>
    <row r="19" spans="1:2" x14ac:dyDescent="0.25">
      <c r="A19" s="72" t="s">
        <v>86</v>
      </c>
      <c r="B19" s="72" t="s">
        <v>87</v>
      </c>
    </row>
    <row r="20" spans="1:2" x14ac:dyDescent="0.25">
      <c r="A20" s="72" t="s">
        <v>88</v>
      </c>
      <c r="B20" s="72" t="s">
        <v>89</v>
      </c>
    </row>
    <row r="21" spans="1:2" x14ac:dyDescent="0.25">
      <c r="A21" s="72" t="s">
        <v>90</v>
      </c>
      <c r="B21" s="72" t="s">
        <v>91</v>
      </c>
    </row>
    <row r="22" spans="1:2" x14ac:dyDescent="0.25">
      <c r="A22" s="72" t="s">
        <v>92</v>
      </c>
      <c r="B22" s="72" t="s">
        <v>93</v>
      </c>
    </row>
    <row r="23" spans="1:2" x14ac:dyDescent="0.25">
      <c r="A23" s="72" t="s">
        <v>94</v>
      </c>
      <c r="B23" s="72" t="s">
        <v>95</v>
      </c>
    </row>
    <row r="24" spans="1:2" x14ac:dyDescent="0.25">
      <c r="A24" s="72" t="s">
        <v>74</v>
      </c>
      <c r="B24" s="72" t="s">
        <v>96</v>
      </c>
    </row>
    <row r="25" spans="1:2" x14ac:dyDescent="0.25">
      <c r="A25" s="72" t="s">
        <v>76</v>
      </c>
      <c r="B25" s="72" t="s">
        <v>97</v>
      </c>
    </row>
    <row r="26" spans="1:2" x14ac:dyDescent="0.25">
      <c r="A26" s="72" t="s">
        <v>98</v>
      </c>
      <c r="B26" s="72" t="s">
        <v>99</v>
      </c>
    </row>
    <row r="27" spans="1:2" x14ac:dyDescent="0.25">
      <c r="A27" s="72" t="s">
        <v>100</v>
      </c>
      <c r="B27" s="72" t="s">
        <v>101</v>
      </c>
    </row>
    <row r="28" spans="1:2" x14ac:dyDescent="0.25">
      <c r="A28" t="s">
        <v>199</v>
      </c>
      <c r="B28" t="s">
        <v>200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9"/>
  <sheetViews>
    <sheetView zoomScale="85" zoomScaleNormal="85" workbookViewId="0">
      <selection activeCell="E101" sqref="E101"/>
    </sheetView>
  </sheetViews>
  <sheetFormatPr baseColWidth="10" defaultRowHeight="15" x14ac:dyDescent="0.25"/>
  <cols>
    <col min="1" max="1" width="77.140625" style="94" customWidth="1"/>
    <col min="2" max="2" width="15.85546875" style="72" bestFit="1" customWidth="1"/>
    <col min="3" max="3" width="17" style="72" bestFit="1" customWidth="1"/>
  </cols>
  <sheetData>
    <row r="1" spans="1:3" x14ac:dyDescent="0.25">
      <c r="A1" s="94" t="s">
        <v>202</v>
      </c>
      <c r="B1" s="72" t="s">
        <v>5</v>
      </c>
      <c r="C1" s="72" t="s">
        <v>201</v>
      </c>
    </row>
    <row r="2" spans="1:3" x14ac:dyDescent="0.25">
      <c r="A2" s="95" t="s">
        <v>103</v>
      </c>
    </row>
    <row r="3" spans="1:3" x14ac:dyDescent="0.25">
      <c r="A3" s="96" t="s">
        <v>104</v>
      </c>
      <c r="B3" s="72" t="s">
        <v>105</v>
      </c>
      <c r="C3" s="72">
        <f>AVERAGE('Monsieur X'!D28:O28)</f>
        <v>0</v>
      </c>
    </row>
    <row r="4" spans="1:3" ht="23.25" x14ac:dyDescent="0.25">
      <c r="A4" s="97" t="s">
        <v>106</v>
      </c>
    </row>
    <row r="5" spans="1:3" x14ac:dyDescent="0.25">
      <c r="A5" s="96" t="s">
        <v>107</v>
      </c>
      <c r="B5" s="72" t="s">
        <v>108</v>
      </c>
    </row>
    <row r="6" spans="1:3" ht="23.25" x14ac:dyDescent="0.25">
      <c r="A6" s="97" t="s">
        <v>109</v>
      </c>
    </row>
    <row r="7" spans="1:3" x14ac:dyDescent="0.25">
      <c r="A7" s="96" t="s">
        <v>110</v>
      </c>
    </row>
    <row r="8" spans="1:3" x14ac:dyDescent="0.25">
      <c r="A8" s="97" t="s">
        <v>111</v>
      </c>
    </row>
    <row r="9" spans="1:3" x14ac:dyDescent="0.25">
      <c r="A9" s="96" t="s">
        <v>112</v>
      </c>
    </row>
    <row r="10" spans="1:3" ht="23.25" x14ac:dyDescent="0.25">
      <c r="A10" s="97" t="s">
        <v>113</v>
      </c>
    </row>
    <row r="11" spans="1:3" x14ac:dyDescent="0.25">
      <c r="A11" s="95" t="s">
        <v>114</v>
      </c>
    </row>
    <row r="12" spans="1:3" ht="34.5" x14ac:dyDescent="0.25">
      <c r="A12" s="98" t="s">
        <v>115</v>
      </c>
    </row>
    <row r="13" spans="1:3" x14ac:dyDescent="0.25">
      <c r="A13" s="96" t="s">
        <v>116</v>
      </c>
      <c r="B13" s="72" t="s">
        <v>117</v>
      </c>
    </row>
    <row r="14" spans="1:3" x14ac:dyDescent="0.25">
      <c r="A14" s="96"/>
    </row>
    <row r="15" spans="1:3" x14ac:dyDescent="0.25">
      <c r="A15" s="96" t="s">
        <v>118</v>
      </c>
      <c r="B15" s="72" t="s">
        <v>117</v>
      </c>
    </row>
    <row r="16" spans="1:3" x14ac:dyDescent="0.25">
      <c r="A16" s="97" t="s">
        <v>119</v>
      </c>
    </row>
    <row r="17" spans="1:2" x14ac:dyDescent="0.25">
      <c r="A17" s="96" t="s">
        <v>120</v>
      </c>
      <c r="B17" s="72" t="s">
        <v>117</v>
      </c>
    </row>
    <row r="18" spans="1:2" x14ac:dyDescent="0.25">
      <c r="A18" s="96"/>
    </row>
    <row r="19" spans="1:2" x14ac:dyDescent="0.25">
      <c r="A19" s="96" t="s">
        <v>121</v>
      </c>
      <c r="B19" s="72" t="s">
        <v>117</v>
      </c>
    </row>
    <row r="20" spans="1:2" ht="23.25" x14ac:dyDescent="0.25">
      <c r="A20" s="97" t="s">
        <v>122</v>
      </c>
    </row>
    <row r="21" spans="1:2" x14ac:dyDescent="0.25">
      <c r="A21" s="96" t="s">
        <v>123</v>
      </c>
      <c r="B21" s="72" t="s">
        <v>117</v>
      </c>
    </row>
    <row r="22" spans="1:2" x14ac:dyDescent="0.25">
      <c r="A22" s="96"/>
    </row>
    <row r="23" spans="1:2" x14ac:dyDescent="0.25">
      <c r="A23" s="96" t="s">
        <v>124</v>
      </c>
      <c r="B23" s="72" t="s">
        <v>117</v>
      </c>
    </row>
    <row r="24" spans="1:2" ht="23.25" x14ac:dyDescent="0.25">
      <c r="A24" s="97" t="s">
        <v>125</v>
      </c>
    </row>
    <row r="25" spans="1:2" x14ac:dyDescent="0.25">
      <c r="A25" s="96" t="s">
        <v>126</v>
      </c>
      <c r="B25" s="72" t="s">
        <v>117</v>
      </c>
    </row>
    <row r="26" spans="1:2" ht="23.25" x14ac:dyDescent="0.25">
      <c r="A26" s="97" t="s">
        <v>125</v>
      </c>
    </row>
    <row r="27" spans="1:2" x14ac:dyDescent="0.25">
      <c r="A27" s="96" t="s">
        <v>127</v>
      </c>
      <c r="B27" s="72" t="s">
        <v>117</v>
      </c>
    </row>
    <row r="28" spans="1:2" ht="23.25" x14ac:dyDescent="0.25">
      <c r="A28" s="97" t="s">
        <v>125</v>
      </c>
    </row>
    <row r="29" spans="1:2" x14ac:dyDescent="0.25">
      <c r="A29" s="96" t="s">
        <v>128</v>
      </c>
      <c r="B29" s="72" t="s">
        <v>129</v>
      </c>
    </row>
    <row r="30" spans="1:2" x14ac:dyDescent="0.25">
      <c r="A30" s="97" t="s">
        <v>130</v>
      </c>
    </row>
    <row r="31" spans="1:2" x14ac:dyDescent="0.25">
      <c r="A31" s="95" t="s">
        <v>131</v>
      </c>
    </row>
    <row r="32" spans="1:2" x14ac:dyDescent="0.25">
      <c r="A32" s="96" t="s">
        <v>132</v>
      </c>
      <c r="B32" s="72" t="s">
        <v>117</v>
      </c>
    </row>
    <row r="33" spans="1:3" ht="23.25" x14ac:dyDescent="0.25">
      <c r="A33" s="97" t="s">
        <v>133</v>
      </c>
    </row>
    <row r="34" spans="1:3" x14ac:dyDescent="0.25">
      <c r="A34" s="96" t="s">
        <v>134</v>
      </c>
      <c r="B34" s="72" t="s">
        <v>117</v>
      </c>
    </row>
    <row r="35" spans="1:3" ht="34.5" x14ac:dyDescent="0.25">
      <c r="A35" s="97" t="s">
        <v>135</v>
      </c>
    </row>
    <row r="36" spans="1:3" x14ac:dyDescent="0.25">
      <c r="A36" s="96" t="s">
        <v>136</v>
      </c>
      <c r="B36" s="72" t="s">
        <v>117</v>
      </c>
    </row>
    <row r="37" spans="1:3" x14ac:dyDescent="0.25">
      <c r="A37" s="97" t="s">
        <v>137</v>
      </c>
    </row>
    <row r="38" spans="1:3" x14ac:dyDescent="0.25">
      <c r="A38" s="96" t="s">
        <v>138</v>
      </c>
      <c r="B38" s="72" t="s">
        <v>117</v>
      </c>
      <c r="C38" s="72">
        <f>'Monsieur X'!P16+'Monsieur X'!P17+'Monsieur X'!P18+'Monsieur X'!P20+'Monsieur X'!P19</f>
        <v>0</v>
      </c>
    </row>
    <row r="39" spans="1:3" ht="34.5" x14ac:dyDescent="0.25">
      <c r="A39" s="97" t="s">
        <v>139</v>
      </c>
    </row>
    <row r="40" spans="1:3" x14ac:dyDescent="0.25">
      <c r="A40" s="96" t="s">
        <v>140</v>
      </c>
      <c r="C40" s="72" t="s">
        <v>197</v>
      </c>
    </row>
    <row r="41" spans="1:3" ht="23.25" x14ac:dyDescent="0.25">
      <c r="A41" s="97" t="s">
        <v>141</v>
      </c>
    </row>
    <row r="42" spans="1:3" x14ac:dyDescent="0.25">
      <c r="A42" s="96" t="s">
        <v>142</v>
      </c>
      <c r="B42" s="72" t="s">
        <v>129</v>
      </c>
    </row>
    <row r="43" spans="1:3" x14ac:dyDescent="0.25">
      <c r="A43" s="97" t="s">
        <v>130</v>
      </c>
    </row>
    <row r="44" spans="1:3" x14ac:dyDescent="0.25">
      <c r="A44" s="95" t="s">
        <v>143</v>
      </c>
    </row>
    <row r="45" spans="1:3" ht="34.5" x14ac:dyDescent="0.25">
      <c r="A45" s="98" t="s">
        <v>144</v>
      </c>
    </row>
    <row r="46" spans="1:3" x14ac:dyDescent="0.25">
      <c r="A46" s="96" t="s">
        <v>145</v>
      </c>
      <c r="B46" s="72" t="s">
        <v>146</v>
      </c>
    </row>
    <row r="47" spans="1:3" x14ac:dyDescent="0.25">
      <c r="A47" s="96"/>
    </row>
    <row r="48" spans="1:3" x14ac:dyDescent="0.25">
      <c r="A48" s="96" t="s">
        <v>147</v>
      </c>
      <c r="B48" s="72" t="s">
        <v>146</v>
      </c>
    </row>
    <row r="49" spans="1:2" x14ac:dyDescent="0.25">
      <c r="A49" s="96"/>
    </row>
    <row r="50" spans="1:2" x14ac:dyDescent="0.25">
      <c r="A50" s="96" t="s">
        <v>148</v>
      </c>
      <c r="B50" s="72" t="s">
        <v>117</v>
      </c>
    </row>
    <row r="51" spans="1:2" x14ac:dyDescent="0.25">
      <c r="A51" s="97" t="s">
        <v>149</v>
      </c>
    </row>
    <row r="52" spans="1:2" x14ac:dyDescent="0.25">
      <c r="A52" s="96" t="s">
        <v>150</v>
      </c>
      <c r="B52" s="72" t="s">
        <v>32</v>
      </c>
    </row>
    <row r="53" spans="1:2" x14ac:dyDescent="0.25">
      <c r="A53" s="97" t="s">
        <v>151</v>
      </c>
    </row>
    <row r="54" spans="1:2" x14ac:dyDescent="0.25">
      <c r="A54" s="95" t="s">
        <v>152</v>
      </c>
    </row>
    <row r="55" spans="1:2" ht="34.5" x14ac:dyDescent="0.25">
      <c r="A55" s="99" t="s">
        <v>153</v>
      </c>
    </row>
    <row r="56" spans="1:2" x14ac:dyDescent="0.25">
      <c r="A56" s="96" t="s">
        <v>154</v>
      </c>
      <c r="B56" s="72" t="s">
        <v>146</v>
      </c>
    </row>
    <row r="57" spans="1:2" x14ac:dyDescent="0.25">
      <c r="A57" s="96"/>
    </row>
    <row r="58" spans="1:2" x14ac:dyDescent="0.25">
      <c r="A58" s="96" t="s">
        <v>155</v>
      </c>
      <c r="B58" s="72" t="s">
        <v>146</v>
      </c>
    </row>
    <row r="59" spans="1:2" x14ac:dyDescent="0.25">
      <c r="A59" s="96"/>
    </row>
    <row r="60" spans="1:2" x14ac:dyDescent="0.25">
      <c r="A60" s="96" t="s">
        <v>156</v>
      </c>
      <c r="B60" s="72" t="s">
        <v>117</v>
      </c>
    </row>
    <row r="61" spans="1:2" x14ac:dyDescent="0.25">
      <c r="A61" s="97" t="s">
        <v>149</v>
      </c>
    </row>
    <row r="62" spans="1:2" x14ac:dyDescent="0.25">
      <c r="A62" s="96" t="s">
        <v>157</v>
      </c>
      <c r="B62" s="72" t="s">
        <v>32</v>
      </c>
    </row>
    <row r="63" spans="1:2" x14ac:dyDescent="0.25">
      <c r="A63" s="97" t="s">
        <v>151</v>
      </c>
    </row>
    <row r="64" spans="1:2" x14ac:dyDescent="0.25">
      <c r="A64" s="96" t="s">
        <v>158</v>
      </c>
      <c r="B64" s="72" t="s">
        <v>159</v>
      </c>
    </row>
    <row r="65" spans="1:2" x14ac:dyDescent="0.25">
      <c r="A65" s="97" t="s">
        <v>160</v>
      </c>
    </row>
    <row r="66" spans="1:2" x14ac:dyDescent="0.25">
      <c r="A66" s="96" t="s">
        <v>161</v>
      </c>
      <c r="B66" s="72" t="s">
        <v>159</v>
      </c>
    </row>
    <row r="67" spans="1:2" x14ac:dyDescent="0.25">
      <c r="A67" s="97" t="s">
        <v>162</v>
      </c>
    </row>
    <row r="68" spans="1:2" x14ac:dyDescent="0.25">
      <c r="A68" s="96" t="s">
        <v>163</v>
      </c>
      <c r="B68" s="72" t="s">
        <v>159</v>
      </c>
    </row>
    <row r="69" spans="1:2" x14ac:dyDescent="0.25">
      <c r="A69" s="96"/>
    </row>
    <row r="70" spans="1:2" x14ac:dyDescent="0.25">
      <c r="A70" s="96" t="s">
        <v>164</v>
      </c>
      <c r="B70" s="72" t="s">
        <v>159</v>
      </c>
    </row>
    <row r="71" spans="1:2" x14ac:dyDescent="0.25">
      <c r="A71" s="96"/>
    </row>
    <row r="72" spans="1:2" x14ac:dyDescent="0.25">
      <c r="A72" s="95" t="s">
        <v>165</v>
      </c>
    </row>
    <row r="73" spans="1:2" ht="23.25" x14ac:dyDescent="0.25">
      <c r="A73" s="98" t="s">
        <v>166</v>
      </c>
    </row>
    <row r="74" spans="1:2" x14ac:dyDescent="0.25">
      <c r="A74" s="96" t="s">
        <v>167</v>
      </c>
      <c r="B74" s="72" t="s">
        <v>159</v>
      </c>
    </row>
    <row r="75" spans="1:2" x14ac:dyDescent="0.25">
      <c r="A75" s="96"/>
    </row>
    <row r="76" spans="1:2" x14ac:dyDescent="0.25">
      <c r="A76" s="96" t="s">
        <v>168</v>
      </c>
      <c r="B76" s="72" t="s">
        <v>159</v>
      </c>
    </row>
    <row r="77" spans="1:2" x14ac:dyDescent="0.25">
      <c r="A77" s="96"/>
    </row>
    <row r="78" spans="1:2" x14ac:dyDescent="0.25">
      <c r="A78" s="96" t="s">
        <v>169</v>
      </c>
      <c r="B78" s="72" t="s">
        <v>159</v>
      </c>
    </row>
    <row r="79" spans="1:2" x14ac:dyDescent="0.25">
      <c r="A79" s="96"/>
    </row>
    <row r="80" spans="1:2" x14ac:dyDescent="0.25">
      <c r="A80" s="96" t="s">
        <v>170</v>
      </c>
      <c r="B80" s="72" t="s">
        <v>159</v>
      </c>
    </row>
    <row r="81" spans="1:3" x14ac:dyDescent="0.25">
      <c r="A81" s="96"/>
    </row>
    <row r="82" spans="1:3" x14ac:dyDescent="0.25">
      <c r="A82" s="96" t="s">
        <v>171</v>
      </c>
      <c r="B82" s="72" t="s">
        <v>159</v>
      </c>
    </row>
    <row r="83" spans="1:3" x14ac:dyDescent="0.25">
      <c r="A83" s="96"/>
    </row>
    <row r="84" spans="1:3" x14ac:dyDescent="0.25">
      <c r="A84" s="95" t="s">
        <v>26</v>
      </c>
    </row>
    <row r="85" spans="1:3" x14ac:dyDescent="0.25">
      <c r="A85" s="98" t="s">
        <v>172</v>
      </c>
    </row>
    <row r="86" spans="1:3" x14ac:dyDescent="0.25">
      <c r="A86" s="96" t="s">
        <v>173</v>
      </c>
      <c r="B86" s="72" t="s">
        <v>32</v>
      </c>
    </row>
    <row r="87" spans="1:3" x14ac:dyDescent="0.25">
      <c r="A87" s="97" t="s">
        <v>174</v>
      </c>
    </row>
    <row r="88" spans="1:3" x14ac:dyDescent="0.25">
      <c r="A88" s="96" t="s">
        <v>175</v>
      </c>
      <c r="B88" s="72" t="s">
        <v>32</v>
      </c>
      <c r="C88" s="72">
        <f>'Monsieur Y trimestriel'!H18</f>
        <v>0</v>
      </c>
    </row>
    <row r="89" spans="1:3" x14ac:dyDescent="0.25">
      <c r="A89" s="97" t="s">
        <v>174</v>
      </c>
    </row>
    <row r="90" spans="1:3" x14ac:dyDescent="0.25">
      <c r="A90" s="95" t="s">
        <v>176</v>
      </c>
    </row>
    <row r="91" spans="1:3" x14ac:dyDescent="0.25">
      <c r="A91" s="96" t="s">
        <v>177</v>
      </c>
      <c r="B91" s="72" t="s">
        <v>32</v>
      </c>
    </row>
    <row r="92" spans="1:3" x14ac:dyDescent="0.25">
      <c r="A92" s="97" t="s">
        <v>178</v>
      </c>
    </row>
    <row r="93" spans="1:3" x14ac:dyDescent="0.25">
      <c r="A93" s="96" t="s">
        <v>179</v>
      </c>
      <c r="B93" s="72" t="s">
        <v>32</v>
      </c>
    </row>
    <row r="94" spans="1:3" x14ac:dyDescent="0.25">
      <c r="A94" s="97" t="s">
        <v>180</v>
      </c>
    </row>
    <row r="95" spans="1:3" x14ac:dyDescent="0.25">
      <c r="A95" s="95" t="s">
        <v>181</v>
      </c>
    </row>
    <row r="96" spans="1:3" x14ac:dyDescent="0.25">
      <c r="A96" s="96" t="s">
        <v>182</v>
      </c>
      <c r="B96" s="72" t="s">
        <v>183</v>
      </c>
    </row>
    <row r="97" spans="1:4" x14ac:dyDescent="0.25">
      <c r="A97" s="97" t="s">
        <v>184</v>
      </c>
    </row>
    <row r="98" spans="1:4" x14ac:dyDescent="0.25">
      <c r="A98" s="96" t="s">
        <v>185</v>
      </c>
      <c r="B98" s="72" t="s">
        <v>183</v>
      </c>
    </row>
    <row r="99" spans="1:4" x14ac:dyDescent="0.25">
      <c r="A99" s="97" t="s">
        <v>186</v>
      </c>
    </row>
    <row r="100" spans="1:4" x14ac:dyDescent="0.25">
      <c r="A100" s="95" t="s">
        <v>3</v>
      </c>
    </row>
    <row r="101" spans="1:4" ht="17.25" x14ac:dyDescent="0.25">
      <c r="A101" s="96" t="s">
        <v>187</v>
      </c>
      <c r="B101" s="72" t="s">
        <v>32</v>
      </c>
      <c r="D101" t="s">
        <v>203</v>
      </c>
    </row>
    <row r="102" spans="1:4" ht="23.25" x14ac:dyDescent="0.25">
      <c r="A102" s="97" t="s">
        <v>188</v>
      </c>
    </row>
    <row r="103" spans="1:4" x14ac:dyDescent="0.25">
      <c r="A103" s="96" t="s">
        <v>189</v>
      </c>
      <c r="B103" s="72" t="s">
        <v>32</v>
      </c>
      <c r="C103" s="72">
        <f>'Monsieur Y mensuel'!P8</f>
        <v>0</v>
      </c>
    </row>
    <row r="104" spans="1:4" x14ac:dyDescent="0.25">
      <c r="A104" s="97" t="s">
        <v>190</v>
      </c>
    </row>
    <row r="105" spans="1:4" x14ac:dyDescent="0.25">
      <c r="A105" s="96" t="s">
        <v>191</v>
      </c>
      <c r="B105" s="72" t="s">
        <v>32</v>
      </c>
    </row>
    <row r="106" spans="1:4" x14ac:dyDescent="0.25">
      <c r="A106" s="97" t="s">
        <v>192</v>
      </c>
    </row>
    <row r="107" spans="1:4" x14ac:dyDescent="0.25">
      <c r="A107" s="95" t="s">
        <v>27</v>
      </c>
    </row>
    <row r="108" spans="1:4" x14ac:dyDescent="0.25">
      <c r="A108" s="98" t="s">
        <v>193</v>
      </c>
    </row>
    <row r="109" spans="1:4" x14ac:dyDescent="0.25">
      <c r="A109" s="96" t="s">
        <v>40</v>
      </c>
      <c r="B109" s="72" t="s">
        <v>194</v>
      </c>
      <c r="C109" s="72">
        <f>'Monsieur Y trimestriel'!H23</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Monsieur X</vt:lpstr>
      <vt:lpstr>Monsieur Y mensuel</vt:lpstr>
      <vt:lpstr>Monsieur Y trimestriel</vt:lpstr>
      <vt:lpstr>indicateurs</vt:lpstr>
      <vt:lpstr>graphiques_energie</vt:lpstr>
      <vt:lpstr>graphiques_divers</vt:lpstr>
      <vt:lpstr>gestion_noms</vt:lpstr>
      <vt:lpstr>bilan_CO2</vt:lpstr>
    </vt:vector>
  </TitlesOfParts>
  <Company>Groupe 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Leippert Nicolas</dc:creator>
  <cp:lastModifiedBy>Nicolas Leippert</cp:lastModifiedBy>
  <cp:lastPrinted>2012-12-05T08:23:03Z</cp:lastPrinted>
  <dcterms:created xsi:type="dcterms:W3CDTF">2012-09-20T07:45:42Z</dcterms:created>
  <dcterms:modified xsi:type="dcterms:W3CDTF">2013-01-08T08:27:53Z</dcterms:modified>
</cp:coreProperties>
</file>