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 activeTab="1"/>
  </bookViews>
  <sheets>
    <sheet name="Saisie" sheetId="1" r:id="rId1"/>
    <sheet name="consultation" sheetId="4" r:id="rId2"/>
    <sheet name="Données" sheetId="2" r:id="rId3"/>
    <sheet name="Journal" sheetId="3" r:id="rId4"/>
  </sheets>
  <definedNames>
    <definedName name="depot">Données!$F$2:$F$8</definedName>
    <definedName name="magasinier">Données!$G$2:$G$8</definedName>
    <definedName name="matricule">Données!$A$2:$A$30</definedName>
    <definedName name="nom">Données!$B$2:$B$30</definedName>
    <definedName name="sal">Données!$E$2:$E$6</definedName>
    <definedName name="tache">Données!$D$2:$D$5</definedName>
    <definedName name="tel">Données!$C$2:$C$30</definedName>
    <definedName name="_xlnm.Print_Area" localSheetId="0">Saisie!$O$1:$T$22</definedName>
  </definedNames>
  <calcPr calcId="125725"/>
</workbook>
</file>

<file path=xl/calcChain.xml><?xml version="1.0" encoding="utf-8"?>
<calcChain xmlns="http://schemas.openxmlformats.org/spreadsheetml/2006/main">
  <c r="C3" i="3"/>
  <c r="C4"/>
  <c r="C5"/>
  <c r="C6"/>
  <c r="C2"/>
  <c r="G19" i="4"/>
  <c r="G17"/>
  <c r="J12"/>
  <c r="G10"/>
  <c r="S19" i="1" l="1"/>
  <c r="O3"/>
  <c r="J12" l="1"/>
  <c r="R3" s="1"/>
  <c r="G24"/>
  <c r="G19"/>
  <c r="G17"/>
  <c r="S1"/>
</calcChain>
</file>

<file path=xl/sharedStrings.xml><?xml version="1.0" encoding="utf-8"?>
<sst xmlns="http://schemas.openxmlformats.org/spreadsheetml/2006/main" count="85" uniqueCount="48">
  <si>
    <t>MatriculeJournalier</t>
  </si>
  <si>
    <t>Nom et Prénom  Journalier</t>
  </si>
  <si>
    <t>Téléphonne</t>
  </si>
  <si>
    <t>Salaire journalier</t>
  </si>
  <si>
    <t>Dépôt</t>
  </si>
  <si>
    <t>Magasinier</t>
  </si>
  <si>
    <t>Abdoulaye Diallo</t>
  </si>
  <si>
    <t>77 631 13 23</t>
  </si>
  <si>
    <t>Depot 1</t>
  </si>
  <si>
    <t>Depot 2</t>
  </si>
  <si>
    <t>Depot 3</t>
  </si>
  <si>
    <t>Depot 4</t>
  </si>
  <si>
    <t>Thierry</t>
  </si>
  <si>
    <t>Antoine</t>
  </si>
  <si>
    <t>Albert</t>
  </si>
  <si>
    <t>Mamadou Sidibé</t>
  </si>
  <si>
    <t>70 352 16 25</t>
  </si>
  <si>
    <t>Moussa Sow</t>
  </si>
  <si>
    <t>76 352 14 58</t>
  </si>
  <si>
    <t>Famara Dembele</t>
  </si>
  <si>
    <t>77 542 18 97</t>
  </si>
  <si>
    <t>Matricule</t>
  </si>
  <si>
    <t>Matricule  :</t>
  </si>
  <si>
    <t>Nom et Prénom :</t>
  </si>
  <si>
    <t>Téléphone :</t>
  </si>
  <si>
    <t>Date :</t>
  </si>
  <si>
    <t>Salaire Payé :</t>
  </si>
  <si>
    <t>Taches</t>
  </si>
  <si>
    <t>Livraison</t>
  </si>
  <si>
    <t>Depot</t>
  </si>
  <si>
    <t>MAGASIN/DEPOT :</t>
  </si>
  <si>
    <t>Date</t>
  </si>
  <si>
    <t>Nom et Prénom</t>
  </si>
  <si>
    <t>Tache affectée :</t>
  </si>
  <si>
    <t>Affectation</t>
  </si>
  <si>
    <t>Responsable Dépôt</t>
  </si>
  <si>
    <t>Responsable</t>
  </si>
  <si>
    <t>Tache effectuée</t>
  </si>
  <si>
    <t>Salaire payé</t>
  </si>
  <si>
    <t xml:space="preserve"> </t>
  </si>
  <si>
    <t xml:space="preserve">ETAT DES PAIEMENTS </t>
  </si>
  <si>
    <t>Nom et Pénom</t>
  </si>
  <si>
    <t>Montant Payé</t>
  </si>
  <si>
    <t>TOTAL PAIEMENTS</t>
  </si>
  <si>
    <t>DU</t>
  </si>
  <si>
    <t>concaténation</t>
  </si>
  <si>
    <t xml:space="preserve">  --------&gt; l'information vient de la feuille journal</t>
  </si>
  <si>
    <t>Lorsque je choisis la date et le numéro matricule, je dois pouvoir afficher le nom de l'employé, le magasin ou il a travaillé, la tache qui lui a été affectée à cette date ainsi que le montant qui lui a été payé.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</si>
</sst>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horizontal="center"/>
    </xf>
    <xf numFmtId="164" fontId="0" fillId="0" borderId="0" xfId="1" applyNumberFormat="1" applyFont="1"/>
    <xf numFmtId="0" fontId="0" fillId="3" borderId="0" xfId="0" applyFill="1" applyAlignment="1">
      <alignment horizontal="right" vertical="center"/>
    </xf>
    <xf numFmtId="164" fontId="2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ont="1" applyFill="1"/>
    <xf numFmtId="0" fontId="2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64" fontId="8" fillId="2" borderId="0" xfId="1" applyNumberFormat="1" applyFont="1" applyFill="1" applyAlignment="1">
      <alignment horizontal="center" vertical="center"/>
    </xf>
    <xf numFmtId="164" fontId="5" fillId="2" borderId="0" xfId="1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14" fontId="6" fillId="2" borderId="0" xfId="0" applyNumberFormat="1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13" fillId="3" borderId="0" xfId="0" applyFont="1" applyFill="1"/>
    <xf numFmtId="0" fontId="2" fillId="2" borderId="0" xfId="0" applyFont="1" applyFill="1" applyBorder="1" applyAlignment="1"/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2" borderId="8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10" fillId="2" borderId="0" xfId="0" applyFont="1" applyFill="1" applyAlignment="1"/>
    <xf numFmtId="0" fontId="11" fillId="2" borderId="0" xfId="0" applyFont="1" applyFill="1" applyAlignment="1">
      <alignment horizontal="right"/>
    </xf>
    <xf numFmtId="14" fontId="10" fillId="2" borderId="0" xfId="0" applyNumberFormat="1" applyFont="1" applyFill="1" applyAlignment="1"/>
    <xf numFmtId="164" fontId="0" fillId="2" borderId="6" xfId="1" applyNumberFormat="1" applyFont="1" applyFill="1" applyBorder="1"/>
    <xf numFmtId="164" fontId="0" fillId="2" borderId="7" xfId="1" applyNumberFormat="1" applyFont="1" applyFill="1" applyBorder="1"/>
    <xf numFmtId="164" fontId="0" fillId="2" borderId="8" xfId="1" applyNumberFormat="1" applyFont="1" applyFill="1" applyBorder="1"/>
    <xf numFmtId="0" fontId="0" fillId="2" borderId="6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164" fontId="2" fillId="2" borderId="3" xfId="1" applyNumberFormat="1" applyFont="1" applyFill="1" applyBorder="1"/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/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343997</xdr:colOff>
      <xdr:row>1</xdr:row>
      <xdr:rowOff>105314</xdr:rowOff>
    </xdr:from>
    <xdr:to>
      <xdr:col>12</xdr:col>
      <xdr:colOff>113206</xdr:colOff>
      <xdr:row>4</xdr:row>
      <xdr:rowOff>297607</xdr:rowOff>
    </xdr:to>
    <xdr:sp macro="" textlink="">
      <xdr:nvSpPr>
        <xdr:cNvPr id="2" name="Rectangle 1"/>
        <xdr:cNvSpPr>
          <a:spLocks/>
        </xdr:cNvSpPr>
      </xdr:nvSpPr>
      <xdr:spPr>
        <a:xfrm>
          <a:off x="3391997" y="305339"/>
          <a:ext cx="6017609" cy="77331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Saisie des Paiements</a:t>
          </a:r>
        </a:p>
      </xdr:txBody>
    </xdr:sp>
    <xdr:clientData/>
  </xdr:twoCellAnchor>
  <xdr:twoCellAnchor>
    <xdr:from>
      <xdr:col>4</xdr:col>
      <xdr:colOff>457200</xdr:colOff>
      <xdr:row>6</xdr:row>
      <xdr:rowOff>0</xdr:rowOff>
    </xdr:from>
    <xdr:to>
      <xdr:col>12</xdr:col>
      <xdr:colOff>152400</xdr:colOff>
      <xdr:row>6</xdr:row>
      <xdr:rowOff>9525</xdr:rowOff>
    </xdr:to>
    <xdr:cxnSp macro="">
      <xdr:nvCxnSpPr>
        <xdr:cNvPr id="4" name="Connecteur droit 3"/>
        <xdr:cNvCxnSpPr/>
      </xdr:nvCxnSpPr>
      <xdr:spPr>
        <a:xfrm>
          <a:off x="3505200" y="1143000"/>
          <a:ext cx="5791200" cy="9525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10</xdr:col>
      <xdr:colOff>685800</xdr:colOff>
      <xdr:row>12</xdr:row>
      <xdr:rowOff>123826</xdr:rowOff>
    </xdr:to>
    <xdr:cxnSp macro="">
      <xdr:nvCxnSpPr>
        <xdr:cNvPr id="6" name="Connecteur droit 5"/>
        <xdr:cNvCxnSpPr/>
      </xdr:nvCxnSpPr>
      <xdr:spPr>
        <a:xfrm flipV="1">
          <a:off x="2886075" y="256222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238124</xdr:colOff>
      <xdr:row>22</xdr:row>
      <xdr:rowOff>123824</xdr:rowOff>
    </xdr:from>
    <xdr:to>
      <xdr:col>16</xdr:col>
      <xdr:colOff>761999</xdr:colOff>
      <xdr:row>24</xdr:row>
      <xdr:rowOff>161924</xdr:rowOff>
    </xdr:to>
    <xdr:pic macro="[0]!Feuil1.impimer">
      <xdr:nvPicPr>
        <xdr:cNvPr id="5" name="Image 4" descr="bouton-imprim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01549" y="5019674"/>
          <a:ext cx="52387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85374</xdr:colOff>
      <xdr:row>1</xdr:row>
      <xdr:rowOff>114839</xdr:rowOff>
    </xdr:from>
    <xdr:to>
      <xdr:col>13</xdr:col>
      <xdr:colOff>371848</xdr:colOff>
      <xdr:row>6</xdr:row>
      <xdr:rowOff>99968</xdr:rowOff>
    </xdr:to>
    <xdr:sp macro="" textlink="">
      <xdr:nvSpPr>
        <xdr:cNvPr id="2" name="Rectangle 1"/>
        <xdr:cNvSpPr>
          <a:spLocks/>
        </xdr:cNvSpPr>
      </xdr:nvSpPr>
      <xdr:spPr>
        <a:xfrm>
          <a:off x="2371374" y="305339"/>
          <a:ext cx="805887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Consultation des journaliers</a:t>
          </a:r>
        </a:p>
      </xdr:txBody>
    </xdr:sp>
    <xdr:clientData/>
  </xdr:twoCellAnchor>
  <xdr:twoCellAnchor>
    <xdr:from>
      <xdr:col>4</xdr:col>
      <xdr:colOff>457200</xdr:colOff>
      <xdr:row>6</xdr:row>
      <xdr:rowOff>0</xdr:rowOff>
    </xdr:from>
    <xdr:to>
      <xdr:col>12</xdr:col>
      <xdr:colOff>152400</xdr:colOff>
      <xdr:row>6</xdr:row>
      <xdr:rowOff>9525</xdr:rowOff>
    </xdr:to>
    <xdr:cxnSp macro="">
      <xdr:nvCxnSpPr>
        <xdr:cNvPr id="3" name="Connecteur droit 2"/>
        <xdr:cNvCxnSpPr/>
      </xdr:nvCxnSpPr>
      <xdr:spPr>
        <a:xfrm>
          <a:off x="3505200" y="1352550"/>
          <a:ext cx="5943600" cy="9525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10</xdr:col>
      <xdr:colOff>685800</xdr:colOff>
      <xdr:row>12</xdr:row>
      <xdr:rowOff>123826</xdr:rowOff>
    </xdr:to>
    <xdr:cxnSp macro="">
      <xdr:nvCxnSpPr>
        <xdr:cNvPr id="4" name="Connecteur droit 3"/>
        <xdr:cNvCxnSpPr/>
      </xdr:nvCxnSpPr>
      <xdr:spPr>
        <a:xfrm flipV="1">
          <a:off x="2886075" y="273367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T24"/>
  <sheetViews>
    <sheetView workbookViewId="0">
      <selection activeCell="L14" sqref="L14"/>
    </sheetView>
  </sheetViews>
  <sheetFormatPr baseColWidth="10" defaultRowHeight="15"/>
  <cols>
    <col min="1" max="4" width="11.42578125" style="2"/>
    <col min="5" max="5" width="13.7109375" style="2" customWidth="1"/>
    <col min="6" max="13" width="11.42578125" style="2"/>
    <col min="14" max="14" width="8.7109375" style="2" customWidth="1"/>
    <col min="15" max="18" width="11.42578125" style="2"/>
    <col min="19" max="19" width="12.140625" style="2" bestFit="1" customWidth="1"/>
    <col min="20" max="20" width="2.28515625" style="2" customWidth="1"/>
    <col min="21" max="16384" width="11.42578125" style="2"/>
  </cols>
  <sheetData>
    <row r="1" spans="5:20" ht="15.75">
      <c r="O1" s="40" t="s">
        <v>40</v>
      </c>
      <c r="P1" s="40"/>
      <c r="Q1" s="40"/>
      <c r="R1" s="14" t="s">
        <v>44</v>
      </c>
      <c r="S1" s="41">
        <f>+G10</f>
        <v>44545</v>
      </c>
      <c r="T1" s="39"/>
    </row>
    <row r="2" spans="5:20">
      <c r="O2" s="11"/>
      <c r="P2" s="17" t="s">
        <v>39</v>
      </c>
      <c r="Q2" s="17"/>
      <c r="R2" s="13"/>
      <c r="S2" s="13" t="s">
        <v>39</v>
      </c>
      <c r="T2" s="12"/>
    </row>
    <row r="3" spans="5:20" ht="15.75">
      <c r="O3" s="31" t="str">
        <f>+G12</f>
        <v>Depot 2</v>
      </c>
      <c r="P3" s="32"/>
      <c r="Q3" s="30"/>
      <c r="R3" s="33" t="str">
        <f>+J12</f>
        <v>Antoine</v>
      </c>
      <c r="S3" s="34"/>
      <c r="T3" s="12"/>
    </row>
    <row r="4" spans="5:20">
      <c r="O4" s="1"/>
      <c r="P4" s="15"/>
      <c r="Q4" s="15"/>
      <c r="R4" s="1"/>
      <c r="S4" s="1"/>
      <c r="T4" s="1"/>
    </row>
    <row r="5" spans="5:20" ht="30">
      <c r="O5" s="38" t="s">
        <v>21</v>
      </c>
      <c r="P5" s="35" t="s">
        <v>41</v>
      </c>
      <c r="Q5" s="35"/>
      <c r="R5" s="38" t="s">
        <v>34</v>
      </c>
      <c r="S5" s="36" t="s">
        <v>42</v>
      </c>
      <c r="T5" s="1"/>
    </row>
    <row r="6" spans="5:20">
      <c r="O6" s="42"/>
      <c r="P6" s="45"/>
      <c r="Q6" s="45"/>
      <c r="R6" s="48"/>
      <c r="S6" s="42"/>
      <c r="T6" s="10"/>
    </row>
    <row r="7" spans="5:20">
      <c r="O7" s="43"/>
      <c r="P7" s="46"/>
      <c r="Q7" s="46"/>
      <c r="R7" s="49"/>
      <c r="S7" s="43"/>
      <c r="T7" s="10"/>
    </row>
    <row r="8" spans="5:20">
      <c r="O8" s="43"/>
      <c r="P8" s="46"/>
      <c r="Q8" s="46"/>
      <c r="R8" s="49"/>
      <c r="S8" s="43"/>
      <c r="T8" s="10"/>
    </row>
    <row r="9" spans="5:20">
      <c r="O9" s="43"/>
      <c r="P9" s="46"/>
      <c r="Q9" s="46"/>
      <c r="R9" s="49"/>
      <c r="S9" s="43"/>
      <c r="T9" s="10"/>
    </row>
    <row r="10" spans="5:20" ht="17.25" customHeight="1">
      <c r="E10" s="21" t="s">
        <v>25</v>
      </c>
      <c r="F10" s="21"/>
      <c r="G10" s="26">
        <v>44545</v>
      </c>
      <c r="H10" s="27"/>
      <c r="O10" s="43"/>
      <c r="P10" s="46"/>
      <c r="Q10" s="46"/>
      <c r="R10" s="49"/>
      <c r="S10" s="43"/>
      <c r="T10" s="10"/>
    </row>
    <row r="11" spans="5:20" ht="15.75" thickBot="1">
      <c r="J11" s="20" t="s">
        <v>35</v>
      </c>
      <c r="K11" s="20"/>
      <c r="O11" s="43"/>
      <c r="P11" s="46"/>
      <c r="Q11" s="46"/>
      <c r="R11" s="49"/>
      <c r="S11" s="43"/>
      <c r="T11" s="10"/>
    </row>
    <row r="12" spans="5:20" ht="21" customHeight="1" thickBot="1">
      <c r="E12" s="21" t="s">
        <v>30</v>
      </c>
      <c r="F12" s="21"/>
      <c r="G12" s="28" t="s">
        <v>9</v>
      </c>
      <c r="H12" s="28"/>
      <c r="J12" s="18" t="str">
        <f>IF(ISERROR(VLOOKUP(G12,Données!F2:G7,2,0))," ",(VLOOKUP(G12,Données!F2:G7,2,0)))</f>
        <v>Antoine</v>
      </c>
      <c r="K12" s="19"/>
      <c r="O12" s="43"/>
      <c r="P12" s="46"/>
      <c r="Q12" s="46"/>
      <c r="R12" s="49"/>
      <c r="S12" s="43"/>
      <c r="T12" s="10"/>
    </row>
    <row r="13" spans="5:20">
      <c r="O13" s="43"/>
      <c r="P13" s="46"/>
      <c r="Q13" s="46"/>
      <c r="R13" s="49"/>
      <c r="S13" s="43"/>
      <c r="T13" s="10"/>
    </row>
    <row r="14" spans="5:20">
      <c r="E14" s="5"/>
      <c r="F14" s="5"/>
      <c r="O14" s="43"/>
      <c r="P14" s="46"/>
      <c r="Q14" s="46"/>
      <c r="R14" s="49"/>
      <c r="S14" s="43"/>
      <c r="T14" s="10"/>
    </row>
    <row r="15" spans="5:20" ht="21">
      <c r="E15" s="21" t="s">
        <v>22</v>
      </c>
      <c r="F15" s="21"/>
      <c r="G15" s="24"/>
      <c r="H15" s="24"/>
      <c r="O15" s="43"/>
      <c r="P15" s="46"/>
      <c r="Q15" s="46"/>
      <c r="R15" s="49"/>
      <c r="S15" s="43"/>
      <c r="T15" s="10"/>
    </row>
    <row r="16" spans="5:20">
      <c r="E16" s="5"/>
      <c r="F16" s="5"/>
      <c r="O16" s="43"/>
      <c r="P16" s="46"/>
      <c r="Q16" s="46"/>
      <c r="R16" s="49"/>
      <c r="S16" s="43"/>
      <c r="T16" s="10"/>
    </row>
    <row r="17" spans="4:20" ht="21">
      <c r="E17" s="21" t="s">
        <v>23</v>
      </c>
      <c r="F17" s="21"/>
      <c r="G17" s="22" t="str">
        <f>IF(ISERROR(VLOOKUP(G15,Données!$A$2:$G$30,2,0))," ",(VLOOKUP(G15,Données!$A$2:$G$30,2,0)))</f>
        <v xml:space="preserve"> </v>
      </c>
      <c r="H17" s="22"/>
      <c r="I17" s="22"/>
      <c r="J17" s="22"/>
      <c r="O17" s="43"/>
      <c r="P17" s="46"/>
      <c r="Q17" s="46"/>
      <c r="R17" s="49"/>
      <c r="S17" s="43"/>
      <c r="T17" s="10"/>
    </row>
    <row r="18" spans="4:20">
      <c r="E18" s="5"/>
      <c r="F18" s="5"/>
      <c r="O18" s="37"/>
      <c r="P18" s="47"/>
      <c r="Q18" s="47"/>
      <c r="R18" s="50"/>
      <c r="S18" s="44"/>
      <c r="T18" s="10"/>
    </row>
    <row r="19" spans="4:20" ht="21" customHeight="1">
      <c r="D19" s="3"/>
      <c r="E19" s="21" t="s">
        <v>24</v>
      </c>
      <c r="F19" s="21"/>
      <c r="G19" s="22" t="str">
        <f>IF(ISERROR(VLOOKUP(G15,Données!$A$2:$G$30,3,0))," ",(VLOOKUP(G15,Données!$A$2:$G$30,3,0)))</f>
        <v xml:space="preserve"> </v>
      </c>
      <c r="H19" s="22"/>
      <c r="O19" s="10"/>
      <c r="P19" s="51" t="s">
        <v>43</v>
      </c>
      <c r="Q19" s="51"/>
      <c r="R19" s="52"/>
      <c r="S19" s="53" t="str">
        <f>IF(SUM(S6:S18)=0," ",SUM(S6:S18))</f>
        <v xml:space="preserve"> </v>
      </c>
      <c r="T19" s="10"/>
    </row>
    <row r="20" spans="4:20">
      <c r="E20" s="5"/>
      <c r="F20" s="5"/>
      <c r="O20" s="10"/>
      <c r="P20" s="16"/>
      <c r="Q20" s="16"/>
      <c r="R20" s="10"/>
      <c r="S20" s="10"/>
      <c r="T20" s="10"/>
    </row>
    <row r="21" spans="4:20" ht="23.25">
      <c r="E21" s="21" t="s">
        <v>33</v>
      </c>
      <c r="F21" s="21"/>
      <c r="G21" s="25"/>
      <c r="H21" s="25"/>
      <c r="L21" s="29"/>
      <c r="O21" s="10"/>
      <c r="P21" s="10"/>
      <c r="Q21" s="10"/>
      <c r="R21" s="10"/>
      <c r="S21" s="10"/>
      <c r="T21" s="10"/>
    </row>
    <row r="22" spans="4:20">
      <c r="O22" s="10"/>
      <c r="P22" s="10"/>
      <c r="Q22" s="10"/>
      <c r="R22" s="10"/>
      <c r="S22" s="10"/>
      <c r="T22" s="10"/>
    </row>
    <row r="24" spans="4:20" ht="23.25">
      <c r="E24" s="21" t="s">
        <v>26</v>
      </c>
      <c r="F24" s="21"/>
      <c r="G24" s="23" t="str">
        <f>IF(ISERROR(VLOOKUP(G21,Données!D2:E6,2,0))," ",(VLOOKUP(G21,Données!D2:E6,2,0)))</f>
        <v xml:space="preserve"> </v>
      </c>
      <c r="H24" s="23"/>
    </row>
  </sheetData>
  <mergeCells count="37">
    <mergeCell ref="R3:S3"/>
    <mergeCell ref="P19:R19"/>
    <mergeCell ref="O1:Q1"/>
    <mergeCell ref="E10:F10"/>
    <mergeCell ref="G10:H10"/>
    <mergeCell ref="E19:F19"/>
    <mergeCell ref="G19:H19"/>
    <mergeCell ref="G12:H12"/>
    <mergeCell ref="J12:K12"/>
    <mergeCell ref="J11:K11"/>
    <mergeCell ref="E15:F15"/>
    <mergeCell ref="E17:F17"/>
    <mergeCell ref="E24:F24"/>
    <mergeCell ref="G17:J17"/>
    <mergeCell ref="G24:H24"/>
    <mergeCell ref="G15:H15"/>
    <mergeCell ref="E21:F21"/>
    <mergeCell ref="G21:H21"/>
    <mergeCell ref="E12:F12"/>
    <mergeCell ref="O3:P3"/>
    <mergeCell ref="P2:Q2"/>
    <mergeCell ref="P20:Q20"/>
    <mergeCell ref="P7:Q7"/>
    <mergeCell ref="P6:Q6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4:Q4"/>
    <mergeCell ref="P5:Q5"/>
    <mergeCell ref="P8:Q8"/>
    <mergeCell ref="P9:Q9"/>
  </mergeCells>
  <dataValidations count="3">
    <dataValidation type="list" allowBlank="1" showInputMessage="1" showErrorMessage="1" sqref="G15:H15">
      <formula1>matricule</formula1>
    </dataValidation>
    <dataValidation type="list" allowBlank="1" showInputMessage="1" showErrorMessage="1" sqref="G12:H12">
      <formula1>depot</formula1>
    </dataValidation>
    <dataValidation type="list" allowBlank="1" showInputMessage="1" showErrorMessage="1" sqref="G21:H21">
      <formula1 xml:space="preserve"> tache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D10:R24"/>
  <sheetViews>
    <sheetView tabSelected="1" workbookViewId="0">
      <selection activeCell="G15" sqref="G15:H15"/>
    </sheetView>
  </sheetViews>
  <sheetFormatPr baseColWidth="10" defaultRowHeight="15"/>
  <cols>
    <col min="1" max="4" width="11.42578125" style="2"/>
    <col min="5" max="5" width="13.7109375" style="2" customWidth="1"/>
    <col min="6" max="13" width="11.42578125" style="2"/>
    <col min="14" max="14" width="8.7109375" style="2" customWidth="1"/>
    <col min="15" max="18" width="11.42578125" style="2"/>
    <col min="19" max="19" width="12.140625" style="2" bestFit="1" customWidth="1"/>
    <col min="20" max="20" width="2.28515625" style="2" customWidth="1"/>
    <col min="21" max="16384" width="11.42578125" style="2"/>
  </cols>
  <sheetData>
    <row r="10" spans="5:18" ht="17.25" customHeight="1">
      <c r="E10" s="21" t="s">
        <v>25</v>
      </c>
      <c r="F10" s="21"/>
      <c r="G10" s="26">
        <f ca="1">TODAY()</f>
        <v>44540</v>
      </c>
      <c r="H10" s="27"/>
    </row>
    <row r="11" spans="5:18" ht="15.75" thickBot="1">
      <c r="J11" s="20" t="s">
        <v>35</v>
      </c>
      <c r="K11" s="20"/>
    </row>
    <row r="12" spans="5:18" ht="21" customHeight="1" thickBot="1">
      <c r="E12" s="21" t="s">
        <v>30</v>
      </c>
      <c r="F12" s="21"/>
      <c r="G12" s="28"/>
      <c r="H12" s="28"/>
      <c r="J12" s="18" t="str">
        <f>IF(ISERROR(VLOOKUP(G12,Données!F2:G7,2,0))," ",(VLOOKUP(G12,Données!F2:G7,2,0)))</f>
        <v xml:space="preserve"> </v>
      </c>
      <c r="K12" s="19"/>
    </row>
    <row r="13" spans="5:18">
      <c r="N13" s="57" t="s">
        <v>47</v>
      </c>
      <c r="O13" s="58"/>
      <c r="P13" s="58"/>
      <c r="Q13" s="58"/>
      <c r="R13" s="58"/>
    </row>
    <row r="14" spans="5:18">
      <c r="E14" s="5"/>
      <c r="F14" s="5"/>
      <c r="N14" s="58"/>
      <c r="O14" s="58"/>
      <c r="P14" s="58"/>
      <c r="Q14" s="58"/>
      <c r="R14" s="58"/>
    </row>
    <row r="15" spans="5:18" ht="21">
      <c r="E15" s="21" t="s">
        <v>22</v>
      </c>
      <c r="F15" s="21"/>
      <c r="G15" s="24">
        <v>1003</v>
      </c>
      <c r="H15" s="24"/>
      <c r="N15" s="58"/>
      <c r="O15" s="58"/>
      <c r="P15" s="58"/>
      <c r="Q15" s="58"/>
      <c r="R15" s="58"/>
    </row>
    <row r="16" spans="5:18">
      <c r="E16" s="5"/>
      <c r="F16" s="5"/>
      <c r="N16" s="58"/>
      <c r="O16" s="58"/>
      <c r="P16" s="58"/>
      <c r="Q16" s="58"/>
      <c r="R16" s="58"/>
    </row>
    <row r="17" spans="4:18" ht="21">
      <c r="E17" s="21" t="s">
        <v>23</v>
      </c>
      <c r="F17" s="21"/>
      <c r="G17" s="22" t="str">
        <f>IF(ISERROR(VLOOKUP(G15,Données!$A$2:$G$30,2,0))," ",(VLOOKUP(G15,Données!$A$2:$G$30,2,0)))</f>
        <v>Moussa Sow</v>
      </c>
      <c r="H17" s="22"/>
      <c r="I17" s="22"/>
      <c r="J17" s="22"/>
      <c r="N17" s="58"/>
      <c r="O17" s="58"/>
      <c r="P17" s="58"/>
      <c r="Q17" s="58"/>
      <c r="R17" s="58"/>
    </row>
    <row r="18" spans="4:18">
      <c r="E18" s="5"/>
      <c r="F18" s="5"/>
      <c r="N18" s="58"/>
      <c r="O18" s="58"/>
      <c r="P18" s="58"/>
      <c r="Q18" s="58"/>
      <c r="R18" s="58"/>
    </row>
    <row r="19" spans="4:18" ht="21" customHeight="1">
      <c r="D19" s="3"/>
      <c r="E19" s="21" t="s">
        <v>24</v>
      </c>
      <c r="F19" s="21"/>
      <c r="G19" s="22" t="str">
        <f>IF(ISERROR(VLOOKUP(G15,Données!$A$2:$G$30,3,0))," ",(VLOOKUP(G15,Données!$A$2:$G$30,3,0)))</f>
        <v>76 352 14 58</v>
      </c>
      <c r="H19" s="22"/>
      <c r="N19" s="58"/>
      <c r="O19" s="58"/>
      <c r="P19" s="58"/>
      <c r="Q19" s="58"/>
      <c r="R19" s="58"/>
    </row>
    <row r="20" spans="4:18">
      <c r="E20" s="5"/>
      <c r="F20" s="5"/>
      <c r="N20" s="58"/>
      <c r="O20" s="58"/>
      <c r="P20" s="58"/>
      <c r="Q20" s="58"/>
      <c r="R20" s="58"/>
    </row>
    <row r="21" spans="4:18" ht="23.25">
      <c r="E21" s="21" t="s">
        <v>33</v>
      </c>
      <c r="F21" s="21"/>
      <c r="G21" s="25"/>
      <c r="H21" s="25"/>
      <c r="I21" s="56" t="s">
        <v>46</v>
      </c>
      <c r="L21" s="29"/>
      <c r="N21" s="58"/>
      <c r="O21" s="58"/>
      <c r="P21" s="58"/>
      <c r="Q21" s="58"/>
      <c r="R21" s="58"/>
    </row>
    <row r="22" spans="4:18">
      <c r="I22" s="56"/>
      <c r="N22" s="58"/>
      <c r="O22" s="58"/>
      <c r="P22" s="58"/>
      <c r="Q22" s="58"/>
      <c r="R22" s="58"/>
    </row>
    <row r="23" spans="4:18">
      <c r="I23" s="56"/>
      <c r="N23" s="58"/>
      <c r="O23" s="58"/>
      <c r="P23" s="58"/>
      <c r="Q23" s="58"/>
      <c r="R23" s="58"/>
    </row>
    <row r="24" spans="4:18" ht="23.25">
      <c r="E24" s="21" t="s">
        <v>26</v>
      </c>
      <c r="F24" s="21"/>
      <c r="G24" s="23"/>
      <c r="H24" s="23"/>
      <c r="I24" s="56" t="s">
        <v>46</v>
      </c>
      <c r="N24" s="58"/>
      <c r="O24" s="58"/>
      <c r="P24" s="58"/>
      <c r="Q24" s="58"/>
      <c r="R24" s="58"/>
    </row>
  </sheetData>
  <mergeCells count="17">
    <mergeCell ref="E21:F21"/>
    <mergeCell ref="G21:H21"/>
    <mergeCell ref="E24:F24"/>
    <mergeCell ref="G24:H24"/>
    <mergeCell ref="N13:R24"/>
    <mergeCell ref="E17:F17"/>
    <mergeCell ref="G17:J17"/>
    <mergeCell ref="E19:F19"/>
    <mergeCell ref="G19:H19"/>
    <mergeCell ref="E15:F15"/>
    <mergeCell ref="G15:H15"/>
    <mergeCell ref="J11:K11"/>
    <mergeCell ref="E12:F12"/>
    <mergeCell ref="G12:H12"/>
    <mergeCell ref="J12:K12"/>
    <mergeCell ref="E10:F10"/>
    <mergeCell ref="G10:H10"/>
  </mergeCells>
  <dataValidations count="1">
    <dataValidation type="list" allowBlank="1" showInputMessage="1" showErrorMessage="1" sqref="G15:H15">
      <formula1>matricule</formula1>
    </dataValidation>
  </dataValidations>
  <pageMargins left="0.7" right="0.7" top="0.75" bottom="0.75" header="0.3" footer="0.3"/>
  <pageSetup paperSize="9" fitToWidth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5"/>
  <sheetViews>
    <sheetView workbookViewId="0">
      <selection activeCell="E2" sqref="E2"/>
    </sheetView>
  </sheetViews>
  <sheetFormatPr baseColWidth="10" defaultRowHeight="15"/>
  <cols>
    <col min="1" max="1" width="19.140625" style="4" customWidth="1"/>
    <col min="2" max="2" width="34.42578125" customWidth="1"/>
    <col min="3" max="3" width="17.42578125" customWidth="1"/>
    <col min="4" max="4" width="18.7109375" customWidth="1"/>
    <col min="5" max="5" width="16.28515625" style="4" customWidth="1"/>
    <col min="6" max="6" width="13.42578125" customWidth="1"/>
    <col min="7" max="7" width="16.7109375" customWidth="1"/>
  </cols>
  <sheetData>
    <row r="1" spans="1:7">
      <c r="A1" s="4" t="s">
        <v>0</v>
      </c>
      <c r="B1" t="s">
        <v>1</v>
      </c>
      <c r="C1" t="s">
        <v>2</v>
      </c>
      <c r="D1" t="s">
        <v>27</v>
      </c>
      <c r="E1" s="4" t="s">
        <v>3</v>
      </c>
      <c r="F1" t="s">
        <v>4</v>
      </c>
      <c r="G1" t="s">
        <v>5</v>
      </c>
    </row>
    <row r="2" spans="1:7">
      <c r="A2" s="4">
        <v>1001</v>
      </c>
      <c r="B2" t="s">
        <v>6</v>
      </c>
      <c r="C2" t="s">
        <v>7</v>
      </c>
      <c r="D2" t="s">
        <v>28</v>
      </c>
      <c r="E2" s="4">
        <v>2000</v>
      </c>
      <c r="F2" t="s">
        <v>8</v>
      </c>
      <c r="G2" t="s">
        <v>12</v>
      </c>
    </row>
    <row r="3" spans="1:7">
      <c r="A3" s="4">
        <v>1002</v>
      </c>
      <c r="B3" t="s">
        <v>15</v>
      </c>
      <c r="C3" t="s">
        <v>16</v>
      </c>
      <c r="D3" t="s">
        <v>29</v>
      </c>
      <c r="E3" s="4">
        <v>2500</v>
      </c>
      <c r="F3" t="s">
        <v>9</v>
      </c>
      <c r="G3" t="s">
        <v>13</v>
      </c>
    </row>
    <row r="4" spans="1:7">
      <c r="A4" s="4">
        <v>1003</v>
      </c>
      <c r="B4" t="s">
        <v>17</v>
      </c>
      <c r="C4" t="s">
        <v>18</v>
      </c>
      <c r="E4" s="4">
        <v>3000</v>
      </c>
      <c r="F4" t="s">
        <v>10</v>
      </c>
      <c r="G4" t="s">
        <v>14</v>
      </c>
    </row>
    <row r="5" spans="1:7">
      <c r="A5" s="4">
        <v>1004</v>
      </c>
      <c r="B5" t="s">
        <v>19</v>
      </c>
      <c r="C5" t="s">
        <v>20</v>
      </c>
      <c r="E5" s="4">
        <v>3500</v>
      </c>
      <c r="F5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H7"/>
  <sheetViews>
    <sheetView workbookViewId="0">
      <selection activeCell="C11" sqref="C11"/>
    </sheetView>
  </sheetViews>
  <sheetFormatPr baseColWidth="10" defaultRowHeight="15"/>
  <cols>
    <col min="1" max="1" width="14.140625" style="55" customWidth="1"/>
    <col min="2" max="2" width="11.42578125" style="4"/>
    <col min="3" max="3" width="19.85546875" style="4" customWidth="1"/>
    <col min="4" max="4" width="34.42578125" customWidth="1"/>
    <col min="5" max="5" width="11.42578125" style="9"/>
    <col min="6" max="6" width="19.140625" style="9" customWidth="1"/>
    <col min="7" max="7" width="15.85546875" style="9" customWidth="1"/>
    <col min="8" max="8" width="11.42578125" style="4"/>
  </cols>
  <sheetData>
    <row r="1" spans="1:8">
      <c r="A1" s="54" t="s">
        <v>31</v>
      </c>
      <c r="B1" s="6" t="s">
        <v>21</v>
      </c>
      <c r="C1" s="6" t="s">
        <v>45</v>
      </c>
      <c r="D1" s="7" t="s">
        <v>32</v>
      </c>
      <c r="E1" s="8" t="s">
        <v>34</v>
      </c>
      <c r="F1" s="8" t="s">
        <v>36</v>
      </c>
      <c r="G1" s="8" t="s">
        <v>37</v>
      </c>
      <c r="H1" s="6" t="s">
        <v>38</v>
      </c>
    </row>
    <row r="2" spans="1:8">
      <c r="A2" s="55">
        <v>44540</v>
      </c>
      <c r="B2" s="4">
        <v>1001</v>
      </c>
      <c r="C2" s="4" t="str">
        <f>CONCATENATE(TEXT(A2,"jj-mm-aaa"),"",B2)</f>
        <v>10-12-20211001</v>
      </c>
      <c r="D2" t="s">
        <v>6</v>
      </c>
      <c r="E2" s="9" t="s">
        <v>8</v>
      </c>
      <c r="F2" s="9" t="s">
        <v>12</v>
      </c>
      <c r="G2" s="9" t="s">
        <v>28</v>
      </c>
      <c r="H2" s="4">
        <v>2000</v>
      </c>
    </row>
    <row r="3" spans="1:8">
      <c r="A3" s="55">
        <v>44540</v>
      </c>
      <c r="B3" s="4">
        <v>1002</v>
      </c>
      <c r="C3" s="4" t="str">
        <f t="shared" ref="C3:C66" si="0">CONCATENATE(TEXT(A3,"jj-mm-aaa"),"",B3)</f>
        <v>10-12-20211002</v>
      </c>
      <c r="D3" t="s">
        <v>15</v>
      </c>
      <c r="E3" s="9" t="s">
        <v>8</v>
      </c>
      <c r="F3" s="9" t="s">
        <v>12</v>
      </c>
      <c r="G3" s="9" t="s">
        <v>29</v>
      </c>
      <c r="H3" s="4">
        <v>2500</v>
      </c>
    </row>
    <row r="4" spans="1:8">
      <c r="A4" s="55">
        <v>44540</v>
      </c>
      <c r="B4" s="4">
        <v>1003</v>
      </c>
      <c r="C4" s="4" t="str">
        <f t="shared" si="0"/>
        <v>10-12-20211003</v>
      </c>
      <c r="D4" t="s">
        <v>17</v>
      </c>
      <c r="E4" s="9" t="s">
        <v>8</v>
      </c>
      <c r="F4" s="9" t="s">
        <v>12</v>
      </c>
      <c r="G4" s="9" t="s">
        <v>29</v>
      </c>
      <c r="H4" s="4">
        <v>2500</v>
      </c>
    </row>
    <row r="5" spans="1:8">
      <c r="A5" s="55">
        <v>44545</v>
      </c>
      <c r="B5" s="4">
        <v>1001</v>
      </c>
      <c r="C5" s="4" t="str">
        <f t="shared" si="0"/>
        <v>15-12-20211001</v>
      </c>
      <c r="D5" t="s">
        <v>6</v>
      </c>
      <c r="E5" s="9" t="s">
        <v>9</v>
      </c>
      <c r="F5" s="9" t="s">
        <v>13</v>
      </c>
      <c r="G5" s="9" t="s">
        <v>28</v>
      </c>
      <c r="H5" s="4">
        <v>2000</v>
      </c>
    </row>
    <row r="6" spans="1:8">
      <c r="A6" s="55">
        <v>44545</v>
      </c>
      <c r="B6" s="4">
        <v>1003</v>
      </c>
      <c r="C6" s="4" t="str">
        <f t="shared" si="0"/>
        <v>15-12-20211003</v>
      </c>
      <c r="D6" t="s">
        <v>17</v>
      </c>
      <c r="E6" s="9" t="s">
        <v>9</v>
      </c>
      <c r="F6" s="9" t="s">
        <v>13</v>
      </c>
      <c r="G6" s="9" t="s">
        <v>29</v>
      </c>
      <c r="H6" s="4">
        <v>2500</v>
      </c>
    </row>
    <row r="7" spans="1:8">
      <c r="A7" s="55">
        <v>44545</v>
      </c>
      <c r="B7" s="4">
        <v>1001</v>
      </c>
      <c r="D7" t="s">
        <v>6</v>
      </c>
      <c r="E7" s="9" t="s">
        <v>9</v>
      </c>
      <c r="F7" s="9" t="s">
        <v>13</v>
      </c>
      <c r="G7" s="9" t="s">
        <v>28</v>
      </c>
      <c r="H7" s="4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Saisie</vt:lpstr>
      <vt:lpstr>consultation</vt:lpstr>
      <vt:lpstr>Données</vt:lpstr>
      <vt:lpstr>Journal</vt:lpstr>
      <vt:lpstr>depot</vt:lpstr>
      <vt:lpstr>magasinier</vt:lpstr>
      <vt:lpstr>matricule</vt:lpstr>
      <vt:lpstr>nom</vt:lpstr>
      <vt:lpstr>sal</vt:lpstr>
      <vt:lpstr>tache</vt:lpstr>
      <vt:lpstr>tel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2021-12-10T03:57:56Z</cp:lastPrinted>
  <dcterms:created xsi:type="dcterms:W3CDTF">2021-12-10T00:48:53Z</dcterms:created>
  <dcterms:modified xsi:type="dcterms:W3CDTF">2021-12-10T04:06:26Z</dcterms:modified>
</cp:coreProperties>
</file>