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480" yWindow="375" windowWidth="18495" windowHeight="10905" firstSheet="1" activeTab="1" autoFilterDateGrouping="0"/>
  </bookViews>
  <sheets>
    <sheet name="Feuil2" sheetId="20" r:id="rId1"/>
    <sheet name="Commande" sheetId="9" r:id="rId2"/>
    <sheet name="grapphique" sheetId="18" r:id="rId3"/>
    <sheet name="avoir-crédit" sheetId="17" r:id="rId4"/>
    <sheet name="Caisse" sheetId="15" r:id="rId5"/>
    <sheet name="Sauvegarde" sheetId="19" r:id="rId6"/>
    <sheet name="Articles" sheetId="1" r:id="rId7"/>
  </sheets>
  <functionGroups builtInGroupCount="17"/>
  <definedNames>
    <definedName name="_xlnm._FilterDatabase" localSheetId="1" hidden="1">Commande!$A$1:$J$11</definedName>
    <definedName name="_xlnm._FilterDatabase" localSheetId="5" hidden="1">Sauvegarde!$E$1:$E$1</definedName>
    <definedName name="Date">Sauvegarde!#REF!</definedName>
    <definedName name="épicerie">Articles!$A$2:$A$45</definedName>
    <definedName name="Moyen_paiement">Commande!$N$2:$N$4</definedName>
    <definedName name="N°TK">Sauvegarde!$E:$E</definedName>
    <definedName name="_xlnm.Print_Area" localSheetId="1">Commande!$A$1:$E$25</definedName>
  </definedNames>
  <calcPr calcId="145621"/>
</workbook>
</file>

<file path=xl/calcChain.xml><?xml version="1.0" encoding="utf-8"?>
<calcChain xmlns="http://schemas.openxmlformats.org/spreadsheetml/2006/main">
  <c r="J27" i="9" l="1"/>
  <c r="I27" i="9"/>
  <c r="H27" i="9"/>
  <c r="G27" i="9"/>
  <c r="E3" i="1" l="1"/>
  <c r="H3" i="1" s="1"/>
  <c r="E4" i="1"/>
  <c r="E5" i="1"/>
  <c r="H5" i="1" s="1"/>
  <c r="E6" i="1"/>
  <c r="H6" i="1" s="1"/>
  <c r="E7" i="1"/>
  <c r="H7" i="1" s="1"/>
  <c r="E8" i="1"/>
  <c r="H8" i="1" s="1"/>
  <c r="E9" i="1"/>
  <c r="H9" i="1" s="1"/>
  <c r="E10" i="1"/>
  <c r="H10" i="1" s="1"/>
  <c r="E11" i="1"/>
  <c r="H11" i="1" s="1"/>
  <c r="E12" i="1"/>
  <c r="H12" i="1" s="1"/>
  <c r="E13" i="1"/>
  <c r="H13" i="1" s="1"/>
  <c r="E14" i="1"/>
  <c r="E15" i="1"/>
  <c r="H15" i="1" s="1"/>
  <c r="E16" i="1"/>
  <c r="H16" i="1" s="1"/>
  <c r="E17" i="1"/>
  <c r="H17" i="1" s="1"/>
  <c r="E18" i="1"/>
  <c r="H18" i="1" s="1"/>
  <c r="E19" i="1"/>
  <c r="H19" i="1" s="1"/>
  <c r="E20" i="1"/>
  <c r="E21" i="1"/>
  <c r="H21" i="1" s="1"/>
  <c r="E22" i="1"/>
  <c r="H22" i="1" s="1"/>
  <c r="E23" i="1"/>
  <c r="H23" i="1" s="1"/>
  <c r="E24" i="1"/>
  <c r="H24" i="1" s="1"/>
  <c r="E25" i="1"/>
  <c r="H25" i="1" s="1"/>
  <c r="E26" i="1"/>
  <c r="E27" i="1"/>
  <c r="H27" i="1" s="1"/>
  <c r="E28" i="1"/>
  <c r="H28" i="1" s="1"/>
  <c r="E29" i="1"/>
  <c r="H29" i="1" s="1"/>
  <c r="E30" i="1"/>
  <c r="H30" i="1" s="1"/>
  <c r="E31" i="1"/>
  <c r="H31" i="1" s="1"/>
  <c r="E32" i="1"/>
  <c r="E33" i="1"/>
  <c r="H33" i="1" s="1"/>
  <c r="E34" i="1"/>
  <c r="H34" i="1" s="1"/>
  <c r="E35" i="1"/>
  <c r="H35" i="1" s="1"/>
  <c r="E36" i="1"/>
  <c r="H36" i="1" s="1"/>
  <c r="E37" i="1"/>
  <c r="H37" i="1" s="1"/>
  <c r="E38" i="1"/>
  <c r="H38" i="1" s="1"/>
  <c r="E39" i="1"/>
  <c r="H39" i="1" s="1"/>
  <c r="E40" i="1"/>
  <c r="E41" i="1"/>
  <c r="H41" i="1" s="1"/>
  <c r="E42" i="1"/>
  <c r="H42" i="1" s="1"/>
  <c r="E43" i="1"/>
  <c r="H43" i="1" s="1"/>
  <c r="E44" i="1"/>
  <c r="E45" i="1"/>
  <c r="H45" i="1" s="1"/>
  <c r="E46" i="1"/>
  <c r="H46" i="1" s="1"/>
  <c r="E47" i="1"/>
  <c r="H47" i="1" s="1"/>
  <c r="E48" i="1"/>
  <c r="E49" i="1"/>
  <c r="H49" i="1" s="1"/>
  <c r="E50" i="1"/>
  <c r="H50" i="1" s="1"/>
  <c r="E51" i="1"/>
  <c r="H51" i="1" s="1"/>
  <c r="E52" i="1"/>
  <c r="H52" i="1" s="1"/>
  <c r="E53" i="1"/>
  <c r="H53" i="1" s="1"/>
  <c r="E54" i="1"/>
  <c r="H54" i="1" s="1"/>
  <c r="E55" i="1"/>
  <c r="H55" i="1" s="1"/>
  <c r="E56" i="1"/>
  <c r="H56" i="1" s="1"/>
  <c r="E57" i="1"/>
  <c r="H57" i="1" s="1"/>
  <c r="E58" i="1"/>
  <c r="H58" i="1" s="1"/>
  <c r="E59" i="1"/>
  <c r="H59" i="1" s="1"/>
  <c r="E60" i="1"/>
  <c r="H60" i="1" s="1"/>
  <c r="E61" i="1"/>
  <c r="H61" i="1" s="1"/>
  <c r="E62" i="1"/>
  <c r="H62" i="1" s="1"/>
  <c r="E63" i="1"/>
  <c r="H63" i="1" s="1"/>
  <c r="E64" i="1"/>
  <c r="H64" i="1" s="1"/>
  <c r="E65" i="1"/>
  <c r="H65" i="1" s="1"/>
  <c r="E66" i="1"/>
  <c r="H66" i="1" s="1"/>
  <c r="E67" i="1"/>
  <c r="H67" i="1" s="1"/>
  <c r="E68" i="1"/>
  <c r="H68" i="1" s="1"/>
  <c r="E69" i="1"/>
  <c r="H69" i="1" s="1"/>
  <c r="E70" i="1"/>
  <c r="H70" i="1" s="1"/>
  <c r="E71" i="1"/>
  <c r="H71" i="1" s="1"/>
  <c r="E72" i="1"/>
  <c r="E73" i="1"/>
  <c r="H73" i="1" s="1"/>
  <c r="E74" i="1"/>
  <c r="H74" i="1" s="1"/>
  <c r="E75" i="1"/>
  <c r="H75" i="1" s="1"/>
  <c r="E76" i="1"/>
  <c r="E77" i="1"/>
  <c r="H77" i="1" s="1"/>
  <c r="E78" i="1"/>
  <c r="H78" i="1" s="1"/>
  <c r="E79" i="1"/>
  <c r="H79" i="1" s="1"/>
  <c r="E80" i="1"/>
  <c r="H80" i="1" s="1"/>
  <c r="E81" i="1"/>
  <c r="H81" i="1" s="1"/>
  <c r="E82" i="1"/>
  <c r="H82" i="1" s="1"/>
  <c r="E83" i="1"/>
  <c r="H83" i="1" s="1"/>
  <c r="E84" i="1"/>
  <c r="H84" i="1" s="1"/>
  <c r="E85" i="1"/>
  <c r="H85" i="1" s="1"/>
  <c r="E86" i="1"/>
  <c r="H86" i="1" s="1"/>
  <c r="E87" i="1"/>
  <c r="H87" i="1" s="1"/>
  <c r="E88" i="1"/>
  <c r="H88" i="1" s="1"/>
  <c r="E89" i="1"/>
  <c r="H89" i="1" s="1"/>
  <c r="E90" i="1"/>
  <c r="H90" i="1" s="1"/>
  <c r="E91" i="1"/>
  <c r="H91" i="1" s="1"/>
  <c r="E92" i="1"/>
  <c r="H92" i="1" s="1"/>
  <c r="E93" i="1"/>
  <c r="H93" i="1" s="1"/>
  <c r="E94" i="1"/>
  <c r="H94" i="1" s="1"/>
  <c r="E95" i="1"/>
  <c r="H95" i="1" s="1"/>
  <c r="E96" i="1"/>
  <c r="H96" i="1" s="1"/>
  <c r="E97" i="1"/>
  <c r="H97" i="1" s="1"/>
  <c r="E98" i="1"/>
  <c r="H98" i="1" s="1"/>
  <c r="E99" i="1"/>
  <c r="H99" i="1" s="1"/>
  <c r="E2" i="1"/>
  <c r="H2" i="1" s="1"/>
  <c r="J11" i="15"/>
  <c r="I11" i="15"/>
  <c r="H11" i="15"/>
  <c r="G11" i="15"/>
  <c r="D2" i="9"/>
  <c r="D25" i="9"/>
  <c r="C25" i="9"/>
  <c r="D24" i="9"/>
  <c r="C24" i="9"/>
  <c r="D23" i="9"/>
  <c r="C23" i="9"/>
  <c r="D22" i="9"/>
  <c r="C22" i="9"/>
  <c r="D21" i="9"/>
  <c r="C21" i="9"/>
  <c r="D20" i="9"/>
  <c r="C20" i="9"/>
  <c r="D19" i="9"/>
  <c r="C19" i="9"/>
  <c r="D18" i="9"/>
  <c r="C18" i="9"/>
  <c r="D17" i="9"/>
  <c r="C17" i="9"/>
  <c r="D16" i="9"/>
  <c r="C16" i="9"/>
  <c r="D15" i="9"/>
  <c r="C15" i="9"/>
  <c r="D14" i="9"/>
  <c r="C14" i="9"/>
  <c r="C13" i="9"/>
  <c r="D13" i="9"/>
  <c r="D12" i="9"/>
  <c r="C12" i="9"/>
  <c r="D3" i="9"/>
  <c r="D4" i="9"/>
  <c r="D5" i="9"/>
  <c r="D6" i="9"/>
  <c r="D7" i="9"/>
  <c r="D8" i="9"/>
  <c r="D9" i="9"/>
  <c r="D10" i="9"/>
  <c r="D11" i="9"/>
  <c r="C11" i="9"/>
  <c r="C10" i="9"/>
  <c r="C9" i="9"/>
  <c r="C8" i="9"/>
  <c r="C7" i="9"/>
  <c r="C6" i="9"/>
  <c r="C5" i="9"/>
  <c r="C4" i="9"/>
  <c r="C3" i="9"/>
  <c r="C2" i="9"/>
  <c r="E11" i="9"/>
  <c r="E100" i="1"/>
  <c r="E5" i="9"/>
  <c r="E4" i="9"/>
  <c r="E2" i="9"/>
  <c r="D2" i="1"/>
  <c r="J8" i="15"/>
  <c r="I8" i="15"/>
  <c r="H8" i="15"/>
  <c r="G8" i="15"/>
  <c r="J7" i="15"/>
  <c r="I7" i="15"/>
  <c r="H7" i="15"/>
  <c r="G7" i="15"/>
  <c r="M3" i="15"/>
  <c r="A2" i="15"/>
  <c r="V1" i="15"/>
  <c r="D39" i="1"/>
  <c r="F39" i="1" s="1"/>
  <c r="D40" i="1"/>
  <c r="D41" i="1"/>
  <c r="F41" i="1" s="1"/>
  <c r="D42" i="1"/>
  <c r="D43" i="1"/>
  <c r="F43" i="1" s="1"/>
  <c r="D44" i="1"/>
  <c r="D45" i="1"/>
  <c r="D46" i="1"/>
  <c r="D47" i="1"/>
  <c r="D48" i="1"/>
  <c r="D49" i="1"/>
  <c r="D50" i="1"/>
  <c r="D51" i="1"/>
  <c r="D52" i="1"/>
  <c r="F52" i="1" s="1"/>
  <c r="D53" i="1"/>
  <c r="D54" i="1"/>
  <c r="F54" i="1" s="1"/>
  <c r="D55" i="1"/>
  <c r="D56" i="1"/>
  <c r="F56" i="1" s="1"/>
  <c r="D57" i="1"/>
  <c r="D58" i="1"/>
  <c r="F58" i="1" s="1"/>
  <c r="D59" i="1"/>
  <c r="D60" i="1"/>
  <c r="F60" i="1" s="1"/>
  <c r="D61" i="1"/>
  <c r="D62" i="1"/>
  <c r="F62" i="1" s="1"/>
  <c r="D63" i="1"/>
  <c r="D64" i="1"/>
  <c r="F64" i="1" s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F45" i="1"/>
  <c r="F49" i="1"/>
  <c r="F84" i="1"/>
  <c r="D27" i="1"/>
  <c r="F27" i="1" s="1"/>
  <c r="D22" i="1"/>
  <c r="F22" i="1" s="1"/>
  <c r="D3" i="1"/>
  <c r="F3" i="1" s="1"/>
  <c r="D4" i="1"/>
  <c r="D5" i="1"/>
  <c r="D6" i="1"/>
  <c r="F6" i="1" s="1"/>
  <c r="D7" i="1"/>
  <c r="D8" i="1"/>
  <c r="F8" i="1" s="1"/>
  <c r="D9" i="1"/>
  <c r="F9" i="1" s="1"/>
  <c r="D10" i="1"/>
  <c r="F10" i="1" s="1"/>
  <c r="D11" i="1"/>
  <c r="D12" i="1"/>
  <c r="F12" i="1" s="1"/>
  <c r="D13" i="1"/>
  <c r="F13" i="1" s="1"/>
  <c r="D14" i="1"/>
  <c r="D16" i="1"/>
  <c r="F16" i="1" s="1"/>
  <c r="D17" i="1"/>
  <c r="F17" i="1" s="1"/>
  <c r="D18" i="1"/>
  <c r="F18" i="1" s="1"/>
  <c r="D15" i="1"/>
  <c r="F15" i="1" s="1"/>
  <c r="D19" i="1"/>
  <c r="F19" i="1" s="1"/>
  <c r="D20" i="1"/>
  <c r="D21" i="1"/>
  <c r="D23" i="1"/>
  <c r="D24" i="1"/>
  <c r="F24" i="1" s="1"/>
  <c r="D25" i="1"/>
  <c r="F25" i="1" s="1"/>
  <c r="D26" i="1"/>
  <c r="D28" i="1"/>
  <c r="F28" i="1" s="1"/>
  <c r="D29" i="1"/>
  <c r="D30" i="1"/>
  <c r="D31" i="1"/>
  <c r="D32" i="1"/>
  <c r="D34" i="1"/>
  <c r="F34" i="1" s="1"/>
  <c r="D35" i="1"/>
  <c r="F35" i="1" s="1"/>
  <c r="D36" i="1"/>
  <c r="F36" i="1" s="1"/>
  <c r="D37" i="1"/>
  <c r="F37" i="1" s="1"/>
  <c r="D38" i="1"/>
  <c r="D33" i="1"/>
  <c r="F5" i="1"/>
  <c r="F51" i="1" l="1"/>
  <c r="F47" i="1"/>
  <c r="F69" i="1"/>
  <c r="F94" i="1"/>
  <c r="F66" i="1"/>
  <c r="F75" i="1"/>
  <c r="F98" i="1"/>
  <c r="F90" i="1"/>
  <c r="F86" i="1"/>
  <c r="F82" i="1"/>
  <c r="F92" i="1"/>
  <c r="F77" i="1"/>
  <c r="F73" i="1"/>
  <c r="E6" i="9"/>
  <c r="F26" i="1"/>
  <c r="F14" i="1"/>
  <c r="F76" i="1"/>
  <c r="F72" i="1"/>
  <c r="F48" i="1"/>
  <c r="F44" i="1"/>
  <c r="F40" i="1"/>
  <c r="F32" i="1"/>
  <c r="F20" i="1"/>
  <c r="F4" i="1"/>
  <c r="F96" i="1"/>
  <c r="F79" i="1"/>
  <c r="F88" i="1"/>
  <c r="F71" i="1"/>
  <c r="F80" i="1"/>
  <c r="F38" i="1"/>
  <c r="F31" i="1"/>
  <c r="F29" i="1"/>
  <c r="F23" i="1"/>
  <c r="F30" i="1"/>
  <c r="F68" i="1"/>
  <c r="F99" i="1"/>
  <c r="F95" i="1"/>
  <c r="F91" i="1"/>
  <c r="F87" i="1"/>
  <c r="F83" i="1"/>
  <c r="F78" i="1"/>
  <c r="F74" i="1"/>
  <c r="F70" i="1"/>
  <c r="F65" i="1"/>
  <c r="F61" i="1"/>
  <c r="F55" i="1"/>
  <c r="F50" i="1"/>
  <c r="F46" i="1"/>
  <c r="F42" i="1"/>
  <c r="F2" i="1"/>
  <c r="H76" i="1"/>
  <c r="H72" i="1"/>
  <c r="H48" i="1"/>
  <c r="H44" i="1"/>
  <c r="H40" i="1"/>
  <c r="H32" i="1"/>
  <c r="H26" i="1"/>
  <c r="H20" i="1"/>
  <c r="H14" i="1"/>
  <c r="H4" i="1"/>
  <c r="F7" i="1"/>
  <c r="F11" i="1"/>
  <c r="F21" i="1"/>
  <c r="F33" i="1"/>
  <c r="F57" i="1"/>
  <c r="F97" i="1"/>
  <c r="F93" i="1"/>
  <c r="F89" i="1"/>
  <c r="F85" i="1"/>
  <c r="F81" i="1"/>
  <c r="F67" i="1"/>
  <c r="F63" i="1"/>
  <c r="F59" i="1"/>
  <c r="F53" i="1"/>
</calcChain>
</file>

<file path=xl/comments1.xml><?xml version="1.0" encoding="utf-8"?>
<comments xmlns="http://schemas.openxmlformats.org/spreadsheetml/2006/main">
  <authors>
    <author>Pierrot</author>
  </authors>
  <commentList>
    <comment ref="F1" authorId="0">
      <text>
        <r>
          <rPr>
            <b/>
            <sz val="12"/>
            <color indexed="81"/>
            <rFont val="Tahoma"/>
            <family val="2"/>
          </rPr>
          <t>N° Ticket de départ
Ne pas effacer</t>
        </r>
      </text>
    </comment>
    <comment ref="H3" authorId="0">
      <text>
        <r>
          <rPr>
            <b/>
            <sz val="12"/>
            <color indexed="81"/>
            <rFont val="Tahoma"/>
            <family val="2"/>
          </rPr>
          <t>N° Ticket
Ne pas supprimer S.V.P.</t>
        </r>
      </text>
    </comment>
  </commentList>
</comments>
</file>

<file path=xl/sharedStrings.xml><?xml version="1.0" encoding="utf-8"?>
<sst xmlns="http://schemas.openxmlformats.org/spreadsheetml/2006/main" count="4078" uniqueCount="825">
  <si>
    <t>Prix</t>
  </si>
  <si>
    <t>Articles</t>
  </si>
  <si>
    <t>Total Facture</t>
  </si>
  <si>
    <t>Reçu</t>
  </si>
  <si>
    <t>A rendre</t>
  </si>
  <si>
    <t>Bière</t>
  </si>
  <si>
    <t>Tango</t>
  </si>
  <si>
    <t>Mazout</t>
  </si>
  <si>
    <t>Blanche Rosé</t>
  </si>
  <si>
    <t>Scotch</t>
  </si>
  <si>
    <t>Vin Rouge</t>
  </si>
  <si>
    <t>Vin Blanc</t>
  </si>
  <si>
    <t>Ricard</t>
  </si>
  <si>
    <t>Amaretto</t>
  </si>
  <si>
    <t>Grappa</t>
  </si>
  <si>
    <t>Limoncello</t>
  </si>
  <si>
    <t>Blanc - Orange</t>
  </si>
  <si>
    <t>Blanc</t>
  </si>
  <si>
    <t>Blanc - Fraise</t>
  </si>
  <si>
    <t>Blanc - Cerise</t>
  </si>
  <si>
    <t>Limonade</t>
  </si>
  <si>
    <t>Jus d'orange</t>
  </si>
  <si>
    <t>Red Bull</t>
  </si>
  <si>
    <t>Chips Praprika</t>
  </si>
  <si>
    <t>Chips Sel</t>
  </si>
  <si>
    <t>Boulette</t>
  </si>
  <si>
    <t>Pizza</t>
  </si>
  <si>
    <t>Hamburger</t>
  </si>
  <si>
    <t>Croque - Monsieur</t>
  </si>
  <si>
    <t>http://forum.excel-pratique.com/excel/macro-pour-un-bouton-reset-et-print-t36829.html</t>
  </si>
  <si>
    <t>Désignation Produits</t>
  </si>
  <si>
    <t>Tarif Unitaire</t>
  </si>
  <si>
    <t>Qté</t>
  </si>
  <si>
    <t>Orangeade</t>
  </si>
  <si>
    <t>Calsberg</t>
  </si>
  <si>
    <t>Trojska</t>
  </si>
  <si>
    <t>Krieg</t>
  </si>
  <si>
    <t>Cervelas</t>
  </si>
  <si>
    <t>date</t>
  </si>
  <si>
    <t>Heure</t>
  </si>
  <si>
    <t>N° de TK</t>
  </si>
  <si>
    <t>TOTAL JOURNEE</t>
  </si>
  <si>
    <t>Caisse Départ</t>
  </si>
  <si>
    <t>Montant Caisse</t>
  </si>
  <si>
    <t>Total TK</t>
  </si>
  <si>
    <t>Stock</t>
  </si>
  <si>
    <t>Panaché</t>
  </si>
  <si>
    <t>Coca Light</t>
  </si>
  <si>
    <t>Rouge Coca</t>
  </si>
  <si>
    <t>Espèces</t>
  </si>
  <si>
    <t>Chèques</t>
  </si>
  <si>
    <t>Cartes</t>
  </si>
  <si>
    <t>Paiement</t>
  </si>
  <si>
    <t xml:space="preserve"> Espèces</t>
  </si>
  <si>
    <t>chèques</t>
  </si>
  <si>
    <t>Recettes :</t>
  </si>
  <si>
    <t>Sorties</t>
  </si>
  <si>
    <t>Stock_Dep</t>
  </si>
  <si>
    <t>Stock_New</t>
  </si>
  <si>
    <t>Coca Breizh</t>
  </si>
  <si>
    <t xml:space="preserve">Blanc - Coca </t>
  </si>
  <si>
    <t>Coca Cola</t>
  </si>
  <si>
    <t>Muscadet</t>
  </si>
  <si>
    <t>Moyen de paiement</t>
  </si>
  <si>
    <t>Vrst Banque</t>
  </si>
  <si>
    <t>Kitkat</t>
  </si>
  <si>
    <t>stock entrée</t>
  </si>
  <si>
    <t>total vente/mois</t>
  </si>
  <si>
    <t>prix/achat</t>
  </si>
  <si>
    <t>bénéfice net</t>
  </si>
  <si>
    <t>total offert/mois</t>
  </si>
  <si>
    <t>avoir</t>
  </si>
  <si>
    <t>credit</t>
  </si>
  <si>
    <t>espece</t>
  </si>
  <si>
    <t>chèque</t>
  </si>
  <si>
    <t>carte bleue</t>
  </si>
  <si>
    <t>accordé par</t>
  </si>
  <si>
    <t>Nom inscrit</t>
  </si>
  <si>
    <t>Prénom inscrit</t>
  </si>
  <si>
    <t>Class.</t>
  </si>
  <si>
    <t>Niveau</t>
  </si>
  <si>
    <t>Test école</t>
  </si>
  <si>
    <t>Licencié FFT</t>
  </si>
  <si>
    <t>Année Naiss.</t>
  </si>
  <si>
    <t>Sexe</t>
  </si>
  <si>
    <t>Début validité</t>
  </si>
  <si>
    <t>Fin validité</t>
  </si>
  <si>
    <t>Téléphone</t>
  </si>
  <si>
    <t>Disponibilités</t>
  </si>
  <si>
    <t>Commentaires</t>
  </si>
  <si>
    <t>AH-VANE</t>
  </si>
  <si>
    <t>Nathan</t>
  </si>
  <si>
    <t xml:space="preserve">NC   </t>
  </si>
  <si>
    <t/>
  </si>
  <si>
    <t>Oui</t>
  </si>
  <si>
    <t>H</t>
  </si>
  <si>
    <t>ARZ-GOBER</t>
  </si>
  <si>
    <t>Emilie</t>
  </si>
  <si>
    <t>F</t>
  </si>
  <si>
    <t>BASTARD</t>
  </si>
  <si>
    <t>Louis</t>
  </si>
  <si>
    <t>BERSEGOL</t>
  </si>
  <si>
    <t>Charles</t>
  </si>
  <si>
    <t>COJONDE SOLEYEN</t>
  </si>
  <si>
    <t>Damien</t>
  </si>
  <si>
    <t>DEBARD</t>
  </si>
  <si>
    <t>Leny</t>
  </si>
  <si>
    <t>DELARBRE</t>
  </si>
  <si>
    <t>Keoni</t>
  </si>
  <si>
    <t>DOUROUGUIN</t>
  </si>
  <si>
    <t>Nelly Savitri</t>
  </si>
  <si>
    <t>GRAFF</t>
  </si>
  <si>
    <t>Jules</t>
  </si>
  <si>
    <t>GRAICHI</t>
  </si>
  <si>
    <t>Lila</t>
  </si>
  <si>
    <t>KWAN-LAM</t>
  </si>
  <si>
    <t>Baptiste</t>
  </si>
  <si>
    <t>LALES</t>
  </si>
  <si>
    <t>Enis</t>
  </si>
  <si>
    <t>LAU SHUN WAH</t>
  </si>
  <si>
    <t>Bradley</t>
  </si>
  <si>
    <t>LOUGNON</t>
  </si>
  <si>
    <t>Lili-Cerise</t>
  </si>
  <si>
    <t>MONGELLI</t>
  </si>
  <si>
    <t>Lucas</t>
  </si>
  <si>
    <t>PIERRET</t>
  </si>
  <si>
    <t>Abigaëlle</t>
  </si>
  <si>
    <t>RAFFIN</t>
  </si>
  <si>
    <t>Amaury</t>
  </si>
  <si>
    <t>SABBAN</t>
  </si>
  <si>
    <t>COLINE</t>
  </si>
  <si>
    <t>Mini Tennis</t>
  </si>
  <si>
    <t>SINCERE</t>
  </si>
  <si>
    <t>Gabriel</t>
  </si>
  <si>
    <t>SUYRE-HIVANHOE</t>
  </si>
  <si>
    <t>Loïc</t>
  </si>
  <si>
    <t>TOCHON-DANGUY</t>
  </si>
  <si>
    <t>VANDENBRANDEN</t>
  </si>
  <si>
    <t>Louka</t>
  </si>
  <si>
    <t>mini-tennis</t>
  </si>
  <si>
    <t>philippe</t>
  </si>
  <si>
    <t>murielle</t>
  </si>
  <si>
    <t>lionel</t>
  </si>
  <si>
    <t>emma</t>
  </si>
  <si>
    <t>chloé</t>
  </si>
  <si>
    <t>nicolas</t>
  </si>
  <si>
    <t>500 membres</t>
  </si>
  <si>
    <t xml:space="preserve">une graphique qui pourrait me montrer les ventes ou l'évolution par mois produit </t>
  </si>
  <si>
    <t>N° Ticket</t>
  </si>
  <si>
    <t>***********</t>
  </si>
  <si>
    <t>GROUPE</t>
  </si>
  <si>
    <t>E TENNIS (1)</t>
  </si>
  <si>
    <t>E.TENNIS '2)</t>
  </si>
  <si>
    <t>COMPET +12 ANS</t>
  </si>
  <si>
    <t>COMPET-12ANS</t>
  </si>
  <si>
    <t>N. ADHERANT</t>
  </si>
  <si>
    <t>ANCIEN ADH</t>
  </si>
  <si>
    <t>N. COUPLE</t>
  </si>
  <si>
    <t>ANCIEN COUPLE</t>
  </si>
  <si>
    <t>ETUDIANT</t>
  </si>
  <si>
    <t>DEM.EMPLOI</t>
  </si>
  <si>
    <t>2DE SERIE</t>
  </si>
  <si>
    <t>ABUFERA</t>
  </si>
  <si>
    <t>Ophelien</t>
  </si>
  <si>
    <t xml:space="preserve">30/3 </t>
  </si>
  <si>
    <t>Swany</t>
  </si>
  <si>
    <t>ADOLPHE</t>
  </si>
  <si>
    <t>ALIGNER</t>
  </si>
  <si>
    <t>Paul Olivier</t>
  </si>
  <si>
    <t>AMOR-BERTIL</t>
  </si>
  <si>
    <t>Kamil</t>
  </si>
  <si>
    <t>ANTIC</t>
  </si>
  <si>
    <t>Eugénie</t>
  </si>
  <si>
    <t>ANTOINE</t>
  </si>
  <si>
    <t>Agathe</t>
  </si>
  <si>
    <t>APAYA</t>
  </si>
  <si>
    <t>Thais</t>
  </si>
  <si>
    <t>AUBRAS</t>
  </si>
  <si>
    <t>Aurélie</t>
  </si>
  <si>
    <t>BAILLIF</t>
  </si>
  <si>
    <t>Raphael</t>
  </si>
  <si>
    <t>BARTHOLOME</t>
  </si>
  <si>
    <t>EMILIE</t>
  </si>
  <si>
    <t>BECHELANI</t>
  </si>
  <si>
    <t>KERIM</t>
  </si>
  <si>
    <t>BENARD</t>
  </si>
  <si>
    <t>Cassandre</t>
  </si>
  <si>
    <t>Clément Gabriel</t>
  </si>
  <si>
    <t>Rodrigue</t>
  </si>
  <si>
    <t>Timothé</t>
  </si>
  <si>
    <t>BENIZRI</t>
  </si>
  <si>
    <t>Ilan</t>
  </si>
  <si>
    <t>BERTAUT</t>
  </si>
  <si>
    <t>Enzo</t>
  </si>
  <si>
    <t>BIGLIONE</t>
  </si>
  <si>
    <t>Noé</t>
  </si>
  <si>
    <t>BORCHER</t>
  </si>
  <si>
    <t>Florian</t>
  </si>
  <si>
    <t>Olivier Sébastien</t>
  </si>
  <si>
    <t>BOUGHALMI-MENDEZ VALDEZ</t>
  </si>
  <si>
    <t>Maximilien</t>
  </si>
  <si>
    <t>BUGNICOURT</t>
  </si>
  <si>
    <t>Hugo</t>
  </si>
  <si>
    <t>Perfectionnement</t>
  </si>
  <si>
    <t>BUONGIORNO</t>
  </si>
  <si>
    <t>Kyllian</t>
  </si>
  <si>
    <t>CAILLERES</t>
  </si>
  <si>
    <t>BERTRAND</t>
  </si>
  <si>
    <t>Débutant/Initiation</t>
  </si>
  <si>
    <t>CAPERAN</t>
  </si>
  <si>
    <t>Romi</t>
  </si>
  <si>
    <t>CAVALIE</t>
  </si>
  <si>
    <t>Emmy</t>
  </si>
  <si>
    <t>CELESTIN</t>
  </si>
  <si>
    <t>Dimitri</t>
  </si>
  <si>
    <t>Mathias</t>
  </si>
  <si>
    <t>CESAR</t>
  </si>
  <si>
    <t>Inaelle</t>
  </si>
  <si>
    <t>CHANE-YIN</t>
  </si>
  <si>
    <t>Corentin</t>
  </si>
  <si>
    <t xml:space="preserve">30/5 </t>
  </si>
  <si>
    <t>CHEVALIER</t>
  </si>
  <si>
    <t>Ines</t>
  </si>
  <si>
    <t>CHOL</t>
  </si>
  <si>
    <t>Gaspard</t>
  </si>
  <si>
    <t>CHU CHEUNG KUM</t>
  </si>
  <si>
    <t>Derek</t>
  </si>
  <si>
    <t>CIOCCI</t>
  </si>
  <si>
    <t>Matthieu</t>
  </si>
  <si>
    <t>COLLU</t>
  </si>
  <si>
    <t>Alexandre</t>
  </si>
  <si>
    <t>COUMARASSAMY</t>
  </si>
  <si>
    <t>Radjiv</t>
  </si>
  <si>
    <t>COURBIS</t>
  </si>
  <si>
    <t xml:space="preserve">30/4 </t>
  </si>
  <si>
    <t>COUZIN</t>
  </si>
  <si>
    <t>Timeo</t>
  </si>
  <si>
    <t>CROISSIAUX BRONDEL</t>
  </si>
  <si>
    <t>Théo</t>
  </si>
  <si>
    <t>CUIRASSIER</t>
  </si>
  <si>
    <t>Ambre</t>
  </si>
  <si>
    <t>Lilou</t>
  </si>
  <si>
    <t>DAUTRICOURT</t>
  </si>
  <si>
    <t>Manon</t>
  </si>
  <si>
    <t>DE CORNIERE</t>
  </si>
  <si>
    <t>ETIENNE</t>
  </si>
  <si>
    <t>Mara</t>
  </si>
  <si>
    <t>DECOEUR</t>
  </si>
  <si>
    <t>Guilare</t>
  </si>
  <si>
    <t>DEFAUW</t>
  </si>
  <si>
    <t>Ethan-Jacques</t>
  </si>
  <si>
    <t>DELORME</t>
  </si>
  <si>
    <t>Pao</t>
  </si>
  <si>
    <t>DENOS</t>
  </si>
  <si>
    <t>DIJOUX</t>
  </si>
  <si>
    <t>Ethan</t>
  </si>
  <si>
    <t>DORSEUIL-LAVAL</t>
  </si>
  <si>
    <t>Téo</t>
  </si>
  <si>
    <t>DOS ANJOS</t>
  </si>
  <si>
    <t>Noa</t>
  </si>
  <si>
    <t>LEA INDRANI</t>
  </si>
  <si>
    <t>DUBOIS</t>
  </si>
  <si>
    <t>Samuel</t>
  </si>
  <si>
    <t>DUFRESNE</t>
  </si>
  <si>
    <t>MELINA</t>
  </si>
  <si>
    <t>TRISTAN</t>
  </si>
  <si>
    <t>VALENTIN</t>
  </si>
  <si>
    <t>ESCAMILLA</t>
  </si>
  <si>
    <t>Mateo</t>
  </si>
  <si>
    <t>FALAISE</t>
  </si>
  <si>
    <t>Thomas</t>
  </si>
  <si>
    <t>FONTAINE</t>
  </si>
  <si>
    <t>Clément</t>
  </si>
  <si>
    <t>SEBASTIEN</t>
  </si>
  <si>
    <t>TOM</t>
  </si>
  <si>
    <t>FORNACCIARI</t>
  </si>
  <si>
    <t>Basile</t>
  </si>
  <si>
    <t>FRAT</t>
  </si>
  <si>
    <t>hugo</t>
  </si>
  <si>
    <t>Mathis</t>
  </si>
  <si>
    <t>GAILLARD</t>
  </si>
  <si>
    <t>Andy</t>
  </si>
  <si>
    <t>Louise</t>
  </si>
  <si>
    <t>GAUTIER</t>
  </si>
  <si>
    <t>Lily</t>
  </si>
  <si>
    <t>GAY-IMARY</t>
  </si>
  <si>
    <t>KELLIAM</t>
  </si>
  <si>
    <t>GEMINET</t>
  </si>
  <si>
    <t>Albane</t>
  </si>
  <si>
    <t xml:space="preserve">40   </t>
  </si>
  <si>
    <t>GENESTE</t>
  </si>
  <si>
    <t>Léo</t>
  </si>
  <si>
    <t>GILBERT</t>
  </si>
  <si>
    <t>Tania</t>
  </si>
  <si>
    <t>GILLARD</t>
  </si>
  <si>
    <t>ALEXIS</t>
  </si>
  <si>
    <t>GIRARD</t>
  </si>
  <si>
    <t>Thibault</t>
  </si>
  <si>
    <t>Adam</t>
  </si>
  <si>
    <t>Sarah</t>
  </si>
  <si>
    <t>GRAVAND</t>
  </si>
  <si>
    <t>Joseph</t>
  </si>
  <si>
    <t>GSELL-BAJIC</t>
  </si>
  <si>
    <t>Djino</t>
  </si>
  <si>
    <t>GUEUNE</t>
  </si>
  <si>
    <t>Martin</t>
  </si>
  <si>
    <t>HOARAU</t>
  </si>
  <si>
    <t>JEANJEAN</t>
  </si>
  <si>
    <t>CLOE</t>
  </si>
  <si>
    <t>JULIE</t>
  </si>
  <si>
    <t>Mathilde</t>
  </si>
  <si>
    <t>KAMKAR-RAD</t>
  </si>
  <si>
    <t>Arthur</t>
  </si>
  <si>
    <t>KEMPF</t>
  </si>
  <si>
    <t>Maël</t>
  </si>
  <si>
    <t>KHAN</t>
  </si>
  <si>
    <t>Iliana</t>
  </si>
  <si>
    <t>Arnaud</t>
  </si>
  <si>
    <t>LARMET</t>
  </si>
  <si>
    <t>Nino</t>
  </si>
  <si>
    <t>LATCHOUMY</t>
  </si>
  <si>
    <t>LATROUITE</t>
  </si>
  <si>
    <t>Inès</t>
  </si>
  <si>
    <t>Lucie</t>
  </si>
  <si>
    <t>LAURET</t>
  </si>
  <si>
    <t>Benjamin</t>
  </si>
  <si>
    <t>LAW-HANG GUIBERT</t>
  </si>
  <si>
    <t>AMANDINE</t>
  </si>
  <si>
    <t>LE BLEVEC</t>
  </si>
  <si>
    <t>TIMEO</t>
  </si>
  <si>
    <t>LE GOAZIOU</t>
  </si>
  <si>
    <t>Constantin</t>
  </si>
  <si>
    <t>LEPETIT</t>
  </si>
  <si>
    <t>Jean Romain</t>
  </si>
  <si>
    <t>LIMBE</t>
  </si>
  <si>
    <t>MARIE AGNES</t>
  </si>
  <si>
    <t>LO BONO</t>
  </si>
  <si>
    <t>Maxence</t>
  </si>
  <si>
    <t>LOLAY</t>
  </si>
  <si>
    <t>Laline</t>
  </si>
  <si>
    <t>MADIN</t>
  </si>
  <si>
    <t>MAHENDRAN-LALOE</t>
  </si>
  <si>
    <t>MARECHAL</t>
  </si>
  <si>
    <t>CORENTIN</t>
  </si>
  <si>
    <t>MARIE-LOUISE</t>
  </si>
  <si>
    <t>William</t>
  </si>
  <si>
    <t>MATHIAS</t>
  </si>
  <si>
    <t>Karel</t>
  </si>
  <si>
    <t>MAURISSE</t>
  </si>
  <si>
    <t>MENANTEAU</t>
  </si>
  <si>
    <t>Clara</t>
  </si>
  <si>
    <t>Victor</t>
  </si>
  <si>
    <t>MERCENIER</t>
  </si>
  <si>
    <t>MICHEL</t>
  </si>
  <si>
    <t>Killian</t>
  </si>
  <si>
    <t>MIRAGLIA</t>
  </si>
  <si>
    <t>Marvyn</t>
  </si>
  <si>
    <t>MONTFORT</t>
  </si>
  <si>
    <t>Dany</t>
  </si>
  <si>
    <t>MORILHAT</t>
  </si>
  <si>
    <t>Margot</t>
  </si>
  <si>
    <t>NAJDI</t>
  </si>
  <si>
    <t>Sara</t>
  </si>
  <si>
    <t>NICOLAS</t>
  </si>
  <si>
    <t>Maélys</t>
  </si>
  <si>
    <t>NOUGUIER</t>
  </si>
  <si>
    <t>Elio</t>
  </si>
  <si>
    <t>ORTSCHEIDT</t>
  </si>
  <si>
    <t>Paul</t>
  </si>
  <si>
    <t>PAPOU</t>
  </si>
  <si>
    <t>PARPETTE</t>
  </si>
  <si>
    <t>Chän</t>
  </si>
  <si>
    <t>PELIZZARI</t>
  </si>
  <si>
    <t>Brayan</t>
  </si>
  <si>
    <t>PETAN</t>
  </si>
  <si>
    <t>Florence</t>
  </si>
  <si>
    <t>PIBROC</t>
  </si>
  <si>
    <t>Mathias Emeric</t>
  </si>
  <si>
    <t>PLANQUES</t>
  </si>
  <si>
    <t>Kévin</t>
  </si>
  <si>
    <t>POINAPIN</t>
  </si>
  <si>
    <t>Hakim</t>
  </si>
  <si>
    <t>POISSON</t>
  </si>
  <si>
    <t>POULLET</t>
  </si>
  <si>
    <t>Elisa</t>
  </si>
  <si>
    <t>POUPIN FIQUEMONT</t>
  </si>
  <si>
    <t>Fleur</t>
  </si>
  <si>
    <t>Tino</t>
  </si>
  <si>
    <t>Adrian</t>
  </si>
  <si>
    <t>RAMY-SEPOU</t>
  </si>
  <si>
    <t>MANON</t>
  </si>
  <si>
    <t>REGAT</t>
  </si>
  <si>
    <t>Marso</t>
  </si>
  <si>
    <t>RENAUD</t>
  </si>
  <si>
    <t>Carla</t>
  </si>
  <si>
    <t>RIETTE</t>
  </si>
  <si>
    <t>ROBIN</t>
  </si>
  <si>
    <t>ROSSI</t>
  </si>
  <si>
    <t>ROUSSIN</t>
  </si>
  <si>
    <t>IRIS</t>
  </si>
  <si>
    <t>SAAD</t>
  </si>
  <si>
    <t>Ylan</t>
  </si>
  <si>
    <t>SEVIN</t>
  </si>
  <si>
    <t>Daniel</t>
  </si>
  <si>
    <t>SIREYJOL</t>
  </si>
  <si>
    <t>Axel</t>
  </si>
  <si>
    <t>TANTOT</t>
  </si>
  <si>
    <t>Eunice</t>
  </si>
  <si>
    <t>TECHER</t>
  </si>
  <si>
    <t>TENENBAUM</t>
  </si>
  <si>
    <t>THELLIER</t>
  </si>
  <si>
    <t>Noam</t>
  </si>
  <si>
    <t>TIVERNE</t>
  </si>
  <si>
    <t>Timothée</t>
  </si>
  <si>
    <t>TREBERN</t>
  </si>
  <si>
    <t>Tom</t>
  </si>
  <si>
    <t>TUAILLON</t>
  </si>
  <si>
    <t>VINCENT-CARLOT</t>
  </si>
  <si>
    <t>Kilyan</t>
  </si>
  <si>
    <t>VIROLEAU</t>
  </si>
  <si>
    <t>Simon</t>
  </si>
  <si>
    <t>VITRY</t>
  </si>
  <si>
    <t>MARIE LISA</t>
  </si>
  <si>
    <t>VOTE</t>
  </si>
  <si>
    <t>Robin</t>
  </si>
  <si>
    <t>ZACORE</t>
  </si>
  <si>
    <t>Tommy</t>
  </si>
  <si>
    <t>ZAFRA</t>
  </si>
  <si>
    <t>Marouane</t>
  </si>
  <si>
    <t>ZITTE</t>
  </si>
  <si>
    <t>Anastasia</t>
  </si>
  <si>
    <t>AUGERAI</t>
  </si>
  <si>
    <t>Lana</t>
  </si>
  <si>
    <t>AUVIN</t>
  </si>
  <si>
    <t>Romain</t>
  </si>
  <si>
    <t>CAMESETY</t>
  </si>
  <si>
    <t>Raphaël</t>
  </si>
  <si>
    <t>DE SAINT GERMAIN</t>
  </si>
  <si>
    <t>Foucauld</t>
  </si>
  <si>
    <t>EVENNOU</t>
  </si>
  <si>
    <t>FERRERE</t>
  </si>
  <si>
    <t>Noah</t>
  </si>
  <si>
    <t>HOAREAU</t>
  </si>
  <si>
    <t>KLARA</t>
  </si>
  <si>
    <t>KOYTCHA</t>
  </si>
  <si>
    <t>LEBLOND</t>
  </si>
  <si>
    <t>MANIKOM-PERMAL</t>
  </si>
  <si>
    <t>SAINT-JACQUES</t>
  </si>
  <si>
    <t>Numance Olivier</t>
  </si>
  <si>
    <t>Aymeric</t>
  </si>
  <si>
    <t>Compétition</t>
  </si>
  <si>
    <t>SPEHLER</t>
  </si>
  <si>
    <t>STRINA</t>
  </si>
  <si>
    <t>Cedric</t>
  </si>
  <si>
    <t>ASSANI-VIGNAU</t>
  </si>
  <si>
    <t>Titouan</t>
  </si>
  <si>
    <t xml:space="preserve">15/4 </t>
  </si>
  <si>
    <t>Lalo</t>
  </si>
  <si>
    <t xml:space="preserve">30/1 </t>
  </si>
  <si>
    <t>BROSSARD</t>
  </si>
  <si>
    <t>Jéremy</t>
  </si>
  <si>
    <t>CARREAU</t>
  </si>
  <si>
    <t xml:space="preserve">15/3 </t>
  </si>
  <si>
    <t>CHAREYRE</t>
  </si>
  <si>
    <t>Kelyan</t>
  </si>
  <si>
    <t>ESCUDIE</t>
  </si>
  <si>
    <t>Pablo</t>
  </si>
  <si>
    <t xml:space="preserve">15/2 </t>
  </si>
  <si>
    <t>FERTE</t>
  </si>
  <si>
    <t>antoine</t>
  </si>
  <si>
    <t xml:space="preserve">30/2 </t>
  </si>
  <si>
    <t>NORMAND</t>
  </si>
  <si>
    <t>ROBERT</t>
  </si>
  <si>
    <t xml:space="preserve">30   </t>
  </si>
  <si>
    <t>SEYCHELLES</t>
  </si>
  <si>
    <t>Christophe</t>
  </si>
  <si>
    <t>VELIO</t>
  </si>
  <si>
    <t>QUENTIN</t>
  </si>
  <si>
    <t>VILLARET</t>
  </si>
  <si>
    <t>Tristan</t>
  </si>
  <si>
    <t>BARRET</t>
  </si>
  <si>
    <t>Jude</t>
  </si>
  <si>
    <t>Mathéo</t>
  </si>
  <si>
    <t>MOREL</t>
  </si>
  <si>
    <t>Benoît</t>
  </si>
  <si>
    <t>PERROT</t>
  </si>
  <si>
    <t>Nylla</t>
  </si>
  <si>
    <t>Louca</t>
  </si>
  <si>
    <t>SAHNOUNE</t>
  </si>
  <si>
    <t>Maïna</t>
  </si>
  <si>
    <t>Loanne</t>
  </si>
  <si>
    <t>AURE</t>
  </si>
  <si>
    <t>MICKAEL</t>
  </si>
  <si>
    <t xml:space="preserve">15/5 </t>
  </si>
  <si>
    <t>Jean-Pierre</t>
  </si>
  <si>
    <t>BERTIL</t>
  </si>
  <si>
    <t>Bruno</t>
  </si>
  <si>
    <t>BOURDIN</t>
  </si>
  <si>
    <t>Gael</t>
  </si>
  <si>
    <t>Eric</t>
  </si>
  <si>
    <t>CERVIER</t>
  </si>
  <si>
    <t>Marlène</t>
  </si>
  <si>
    <t>CHARTIER KASTLER</t>
  </si>
  <si>
    <t>CLERC</t>
  </si>
  <si>
    <t>Olivier</t>
  </si>
  <si>
    <t>CUTAYAR</t>
  </si>
  <si>
    <t>Erick</t>
  </si>
  <si>
    <t>DAOU</t>
  </si>
  <si>
    <t>Carole</t>
  </si>
  <si>
    <t>DEGLO DEBESSES</t>
  </si>
  <si>
    <t>Perrine</t>
  </si>
  <si>
    <t>DESENFANS</t>
  </si>
  <si>
    <t>Marine</t>
  </si>
  <si>
    <t>DIGON</t>
  </si>
  <si>
    <t>DUGUY</t>
  </si>
  <si>
    <t>FOLIO</t>
  </si>
  <si>
    <t>Patrick</t>
  </si>
  <si>
    <t>HERVOUET</t>
  </si>
  <si>
    <t>Margaux</t>
  </si>
  <si>
    <t>ICHARD</t>
  </si>
  <si>
    <t>Julien</t>
  </si>
  <si>
    <t>Lise</t>
  </si>
  <si>
    <t>Yann</t>
  </si>
  <si>
    <t>MALVAUX</t>
  </si>
  <si>
    <t>Alain</t>
  </si>
  <si>
    <t>MARSAN</t>
  </si>
  <si>
    <t>Didier</t>
  </si>
  <si>
    <t>MELLOT</t>
  </si>
  <si>
    <t>Guillaume</t>
  </si>
  <si>
    <t xml:space="preserve">15/1 </t>
  </si>
  <si>
    <t>RIVIERE</t>
  </si>
  <si>
    <t>SANCHO</t>
  </si>
  <si>
    <t>Frederic</t>
  </si>
  <si>
    <t>TEROY</t>
  </si>
  <si>
    <t>Raoul</t>
  </si>
  <si>
    <t>Gwendal</t>
  </si>
  <si>
    <t>VARINOT</t>
  </si>
  <si>
    <t>Marion</t>
  </si>
  <si>
    <t>VEAU</t>
  </si>
  <si>
    <t>Marie-Hélène</t>
  </si>
  <si>
    <t>Thierry</t>
  </si>
  <si>
    <t>Sabine</t>
  </si>
  <si>
    <t>AMOLVIN</t>
  </si>
  <si>
    <t>Jean Patrick</t>
  </si>
  <si>
    <t>ANGAMA LATCHIMY</t>
  </si>
  <si>
    <t>Sinedarmalai</t>
  </si>
  <si>
    <t>AULAS</t>
  </si>
  <si>
    <t>Jerome</t>
  </si>
  <si>
    <t>AVERSENQ</t>
  </si>
  <si>
    <t>Stéphane</t>
  </si>
  <si>
    <t>BADERE</t>
  </si>
  <si>
    <t>Jean Marc</t>
  </si>
  <si>
    <t>BAPTISTE</t>
  </si>
  <si>
    <t>Georges</t>
  </si>
  <si>
    <t>ARMEL</t>
  </si>
  <si>
    <t>BELON</t>
  </si>
  <si>
    <t>Gerard</t>
  </si>
  <si>
    <t>Luc</t>
  </si>
  <si>
    <t>Florent</t>
  </si>
  <si>
    <t>BLAIESSE</t>
  </si>
  <si>
    <t>Vincent</t>
  </si>
  <si>
    <t>BOGATEAN</t>
  </si>
  <si>
    <t>Florin</t>
  </si>
  <si>
    <t>BONANSEA</t>
  </si>
  <si>
    <t>Myris</t>
  </si>
  <si>
    <t>BORDERIE</t>
  </si>
  <si>
    <t>BORIE</t>
  </si>
  <si>
    <t>Raymond</t>
  </si>
  <si>
    <t>BOURBON</t>
  </si>
  <si>
    <t>Emma</t>
  </si>
  <si>
    <t>BOUVIER</t>
  </si>
  <si>
    <t>Gilles</t>
  </si>
  <si>
    <t>BRAUN</t>
  </si>
  <si>
    <t>Philippe</t>
  </si>
  <si>
    <t>BRELAZ</t>
  </si>
  <si>
    <t>Bernard</t>
  </si>
  <si>
    <t>BROCAREL</t>
  </si>
  <si>
    <t>Gilbert</t>
  </si>
  <si>
    <t>Guy</t>
  </si>
  <si>
    <t>BRUNETTE</t>
  </si>
  <si>
    <t>CADI</t>
  </si>
  <si>
    <t>DAVID-Mickaël</t>
  </si>
  <si>
    <t>CALIMOUTOU</t>
  </si>
  <si>
    <t>CARITG</t>
  </si>
  <si>
    <t>Pascale</t>
  </si>
  <si>
    <t>CARPAILLE</t>
  </si>
  <si>
    <t>Annie</t>
  </si>
  <si>
    <t>CAVALIERI</t>
  </si>
  <si>
    <t>Catherine</t>
  </si>
  <si>
    <t>CAZANOVE</t>
  </si>
  <si>
    <t>Joseph Bertrand</t>
  </si>
  <si>
    <t>CHAINE</t>
  </si>
  <si>
    <t>Laurent</t>
  </si>
  <si>
    <t>CHARDON</t>
  </si>
  <si>
    <t>Pierre</t>
  </si>
  <si>
    <t>CHATEL</t>
  </si>
  <si>
    <t>Jean</t>
  </si>
  <si>
    <t>Bakta</t>
  </si>
  <si>
    <t>CREQUY</t>
  </si>
  <si>
    <t>CROCHET</t>
  </si>
  <si>
    <t>Jannick</t>
  </si>
  <si>
    <t>Valérie</t>
  </si>
  <si>
    <t>DE LA BROSSE</t>
  </si>
  <si>
    <t>Cédric</t>
  </si>
  <si>
    <t>DEPLANCKE</t>
  </si>
  <si>
    <t>DOVAL</t>
  </si>
  <si>
    <t>Jean-Louis</t>
  </si>
  <si>
    <t>FABRY</t>
  </si>
  <si>
    <t>Félicité</t>
  </si>
  <si>
    <t>Nicolas</t>
  </si>
  <si>
    <t>Gaelle</t>
  </si>
  <si>
    <t>FEUTREN</t>
  </si>
  <si>
    <t>David</t>
  </si>
  <si>
    <t>FLOCH</t>
  </si>
  <si>
    <t>Fabrice</t>
  </si>
  <si>
    <t>FLORQUIN</t>
  </si>
  <si>
    <t>Joël</t>
  </si>
  <si>
    <t>Jean Hubert</t>
  </si>
  <si>
    <t>FRANGEUL</t>
  </si>
  <si>
    <t>Bertrand</t>
  </si>
  <si>
    <t>GAEREMYNCK</t>
  </si>
  <si>
    <t>GALLE</t>
  </si>
  <si>
    <t>Cyril</t>
  </si>
  <si>
    <t>GAUCHY</t>
  </si>
  <si>
    <t>Jacques</t>
  </si>
  <si>
    <t>GIQUIAUD</t>
  </si>
  <si>
    <t>Andre</t>
  </si>
  <si>
    <t>GOARIN</t>
  </si>
  <si>
    <t>Michel</t>
  </si>
  <si>
    <t>GODART</t>
  </si>
  <si>
    <t>Yves</t>
  </si>
  <si>
    <t>GOUEFFON</t>
  </si>
  <si>
    <t>GRAFFIN</t>
  </si>
  <si>
    <t>JEAN BAPTISTE</t>
  </si>
  <si>
    <t>GRANDJEAN</t>
  </si>
  <si>
    <t>GUCHET</t>
  </si>
  <si>
    <t>HAILLANT</t>
  </si>
  <si>
    <t>laurent</t>
  </si>
  <si>
    <t>HAMONY</t>
  </si>
  <si>
    <t>Victoria</t>
  </si>
  <si>
    <t>HOCHDOERFFER</t>
  </si>
  <si>
    <t>LACAZE-LABARRERE</t>
  </si>
  <si>
    <t>LAVAUD</t>
  </si>
  <si>
    <t>Francis</t>
  </si>
  <si>
    <t>Jean Charles</t>
  </si>
  <si>
    <t>LEBLANC</t>
  </si>
  <si>
    <t>Jean-marc</t>
  </si>
  <si>
    <t>LEFEVRE</t>
  </si>
  <si>
    <t>LISADOR</t>
  </si>
  <si>
    <t>LUCAS</t>
  </si>
  <si>
    <t>Joris</t>
  </si>
  <si>
    <t>MAGNE</t>
  </si>
  <si>
    <t>MARTINEZ</t>
  </si>
  <si>
    <t>MAS</t>
  </si>
  <si>
    <t>MERCIER</t>
  </si>
  <si>
    <t>MERIC</t>
  </si>
  <si>
    <t>Marie Maguelone</t>
  </si>
  <si>
    <t>MICHAU</t>
  </si>
  <si>
    <t>EMMANUEL</t>
  </si>
  <si>
    <t>MONIER</t>
  </si>
  <si>
    <t>MOREAU</t>
  </si>
  <si>
    <t>CEDRIC</t>
  </si>
  <si>
    <t>Johny</t>
  </si>
  <si>
    <t>NAIKEN</t>
  </si>
  <si>
    <t>Even</t>
  </si>
  <si>
    <t>NARASSAPANAIK</t>
  </si>
  <si>
    <t>Jordan</t>
  </si>
  <si>
    <t>NARASSIGUIN</t>
  </si>
  <si>
    <t>Laurence</t>
  </si>
  <si>
    <t>NEYRAT</t>
  </si>
  <si>
    <t>Chantal</t>
  </si>
  <si>
    <t>Claire</t>
  </si>
  <si>
    <t>NIMMEGEERS</t>
  </si>
  <si>
    <t>Marie Claude</t>
  </si>
  <si>
    <t>PAILLUSSON</t>
  </si>
  <si>
    <t>Janine</t>
  </si>
  <si>
    <t>PANNETIER</t>
  </si>
  <si>
    <t>Lionel</t>
  </si>
  <si>
    <t>PERICAUD</t>
  </si>
  <si>
    <t>PIERSON</t>
  </si>
  <si>
    <t>Francois</t>
  </si>
  <si>
    <t>POINY</t>
  </si>
  <si>
    <t>Jessika</t>
  </si>
  <si>
    <t>POIVET</t>
  </si>
  <si>
    <t>Jean Noel</t>
  </si>
  <si>
    <t>PRATS</t>
  </si>
  <si>
    <t>Corinne</t>
  </si>
  <si>
    <t>PRUGNON</t>
  </si>
  <si>
    <t>Sylvain</t>
  </si>
  <si>
    <t>RAIA</t>
  </si>
  <si>
    <t>RAJOSEFA</t>
  </si>
  <si>
    <t>RAKOTONIRINA</t>
  </si>
  <si>
    <t>MANITRA</t>
  </si>
  <si>
    <t>RATHELOT</t>
  </si>
  <si>
    <t>RIGAUDIE</t>
  </si>
  <si>
    <t>Jean eddy</t>
  </si>
  <si>
    <t>Richard</t>
  </si>
  <si>
    <t>ROCHETAING</t>
  </si>
  <si>
    <t>Jean marc</t>
  </si>
  <si>
    <t>Toufick</t>
  </si>
  <si>
    <t>SAINTOT</t>
  </si>
  <si>
    <t>SENESCAT</t>
  </si>
  <si>
    <t>Claude</t>
  </si>
  <si>
    <t>SEVAGAMY</t>
  </si>
  <si>
    <t>Fernand</t>
  </si>
  <si>
    <t>SGOLUPPI</t>
  </si>
  <si>
    <t>Solange</t>
  </si>
  <si>
    <t>SIEGWALT</t>
  </si>
  <si>
    <t>SOUBIROU</t>
  </si>
  <si>
    <t>SUACOT</t>
  </si>
  <si>
    <t>Vital</t>
  </si>
  <si>
    <t>VIELLE</t>
  </si>
  <si>
    <t>VILLON</t>
  </si>
  <si>
    <t>WOLFF</t>
  </si>
  <si>
    <t>Genevieve</t>
  </si>
  <si>
    <t>ZEGANADIN</t>
  </si>
  <si>
    <t>COSTE</t>
  </si>
  <si>
    <t>Delphine</t>
  </si>
  <si>
    <t>LARVOL</t>
  </si>
  <si>
    <t>Sébastien</t>
  </si>
  <si>
    <t>LASTRA</t>
  </si>
  <si>
    <t>franck</t>
  </si>
  <si>
    <t>Alicia</t>
  </si>
  <si>
    <t>NIVOIX</t>
  </si>
  <si>
    <t>Alan</t>
  </si>
  <si>
    <t>ALLORENT</t>
  </si>
  <si>
    <t>Marie Anne</t>
  </si>
  <si>
    <t>PIERRE YVES</t>
  </si>
  <si>
    <t>BERKAOUI</t>
  </si>
  <si>
    <t>Julie</t>
  </si>
  <si>
    <t>BONCOMPAIN</t>
  </si>
  <si>
    <t>Charlotte</t>
  </si>
  <si>
    <t>BOYER</t>
  </si>
  <si>
    <t>dominique</t>
  </si>
  <si>
    <t>CARLIER</t>
  </si>
  <si>
    <t>Patricia</t>
  </si>
  <si>
    <t>CELSI</t>
  </si>
  <si>
    <t>OLIVIER</t>
  </si>
  <si>
    <t>COHAS</t>
  </si>
  <si>
    <t>Fabienne</t>
  </si>
  <si>
    <t>FOURNIER</t>
  </si>
  <si>
    <t>JULLIARD</t>
  </si>
  <si>
    <t>LAUGAUDIN</t>
  </si>
  <si>
    <t>Laetitia</t>
  </si>
  <si>
    <t>Anabelle</t>
  </si>
  <si>
    <t>Marc</t>
  </si>
  <si>
    <t>MONGELLAS</t>
  </si>
  <si>
    <t>NIMANGUE</t>
  </si>
  <si>
    <t>Vicky</t>
  </si>
  <si>
    <t>ODON</t>
  </si>
  <si>
    <t>Frédo</t>
  </si>
  <si>
    <t>Pascaline</t>
  </si>
  <si>
    <t>RAULT</t>
  </si>
  <si>
    <t>Jim</t>
  </si>
  <si>
    <t>VIAUD</t>
  </si>
  <si>
    <t>Simon Olivier</t>
  </si>
  <si>
    <t>BOURGOGNE</t>
  </si>
  <si>
    <t>Laura</t>
  </si>
  <si>
    <t>PICARD</t>
  </si>
  <si>
    <t>Mickaël</t>
  </si>
  <si>
    <t>Quentin</t>
  </si>
  <si>
    <t>Sami</t>
  </si>
  <si>
    <t xml:space="preserve">15   </t>
  </si>
  <si>
    <t>THAZAR</t>
  </si>
  <si>
    <t>Christopher</t>
  </si>
  <si>
    <t>Nadia</t>
  </si>
  <si>
    <t>CECILE</t>
  </si>
  <si>
    <t>Véronique</t>
  </si>
  <si>
    <t>DARSANESING</t>
  </si>
  <si>
    <t>Chloe</t>
  </si>
  <si>
    <t>Franck</t>
  </si>
  <si>
    <t>DROIT</t>
  </si>
  <si>
    <t>Jean-Claude</t>
  </si>
  <si>
    <t>FABRE</t>
  </si>
  <si>
    <t>Regis</t>
  </si>
  <si>
    <t>Jean-Philippe</t>
  </si>
  <si>
    <t>HIBON</t>
  </si>
  <si>
    <t>LACAZE</t>
  </si>
  <si>
    <t>LIEDOT</t>
  </si>
  <si>
    <t>Mylène</t>
  </si>
  <si>
    <t>NGUYEN</t>
  </si>
  <si>
    <t>Toulay</t>
  </si>
  <si>
    <t>PALOMA PADILLA</t>
  </si>
  <si>
    <t>Diego</t>
  </si>
  <si>
    <t>PODLEWSKI</t>
  </si>
  <si>
    <t>SALAMUTH</t>
  </si>
  <si>
    <t>Ismael</t>
  </si>
  <si>
    <t>Nouzarine</t>
  </si>
  <si>
    <t>SIGALA</t>
  </si>
  <si>
    <t>TALABAZA</t>
  </si>
  <si>
    <t>Benoit</t>
  </si>
  <si>
    <t>VIDAL</t>
  </si>
  <si>
    <t>Muriel</t>
  </si>
  <si>
    <t xml:space="preserve">5/6  </t>
  </si>
  <si>
    <t>FEDE</t>
  </si>
  <si>
    <t>Joan</t>
  </si>
  <si>
    <t xml:space="preserve">3/6  </t>
  </si>
  <si>
    <t>GRENET-LAFFONT</t>
  </si>
  <si>
    <t>IAFARE</t>
  </si>
  <si>
    <t xml:space="preserve">4/6  </t>
  </si>
  <si>
    <t>LAVIT D'HAUTEFORT</t>
  </si>
  <si>
    <t>LEGRAS</t>
  </si>
  <si>
    <t>MARIE LOUISE</t>
  </si>
  <si>
    <t>Pascal</t>
  </si>
  <si>
    <t>TESTAN</t>
  </si>
  <si>
    <t>Jackson</t>
  </si>
  <si>
    <t>Alyssa</t>
  </si>
  <si>
    <t>Nadege</t>
  </si>
  <si>
    <t>*************</t>
  </si>
  <si>
    <t>******</t>
  </si>
  <si>
    <t>**************</t>
  </si>
  <si>
    <t>Amélioration  du fichier,</t>
  </si>
  <si>
    <t>AJOUT d'un feuillet "Caisse" permettant d'attribuer un N° de TK  et de sauvegarder les opérations comptables.</t>
  </si>
  <si>
    <t>En cliquant sur "CLOSE" on autorise la fermeture de la caisse (après OK).</t>
  </si>
  <si>
    <t xml:space="preserve">    -Total  recette de la journée en colonne G (dont Espèces col H, Chèques col I, Cartes col J).</t>
  </si>
  <si>
    <t xml:space="preserve">    -Montant de la caisse en cellule M3 (somme recettes en espèces + caisse départ à initialiser en case M1).</t>
  </si>
  <si>
    <t>PRIX unitaire sur le Reçu ainsi que le N° de TK sous la forme: N°/année-mois, ainsi que le moyen de paiement.</t>
  </si>
  <si>
    <t>Moyen de paiement obligatoire en cellule E16 (bleue) du feuillet"Commande" par liste déroulante.</t>
  </si>
  <si>
    <t>Visualisation stocks en col D du feuillet "Commande" (si &lt;10 se met en rouge) + gestion avec Bouton de commande MAJ.</t>
  </si>
  <si>
    <t>Si Montant Caisse &gt;2000, message en cellule E1 "Versement banque à prévoir". Voir Bouton de commande "Versement banque".</t>
  </si>
  <si>
    <t>Fin de mois. Copie de la caisse vers une nouvelle feuille Caisse_N°mois. Calcul recettes espèces, chèques, cartes. Voir Bouton de commande "Changement de mois".</t>
  </si>
  <si>
    <t>Fin d'année. Sauvegarde de l'année écoulée et création d'un nouveau fichier pour la nouvelle année. Voir Bouton de commande"Changement d'année".</t>
  </si>
  <si>
    <t>10/2016-5</t>
  </si>
  <si>
    <t>Transit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</si>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</sst>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yyyy"/>
    <numFmt numFmtId="168" formatCode="000000"/>
    <numFmt numFmtId="169" formatCode="#,##0.00\ &quot;€&quot;"/>
    <numFmt numFmtId="170" formatCode="ddd\-dd\-mmm\-yyyy"/>
  </numFmts>
  <fonts count="39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2"/>
    </font>
    <font>
      <sz val="11"/>
      <color indexed="8"/>
      <name val="Calibri"/>
      <family val="2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name val="Tahoma"/>
      <family val="2"/>
    </font>
    <font>
      <sz val="10"/>
      <name val="Tahoma"/>
      <family val="2"/>
    </font>
    <font>
      <sz val="11"/>
      <color theme="1"/>
      <name val="Calibri"/>
      <family val="2"/>
      <scheme val="minor"/>
    </font>
    <font>
      <b/>
      <sz val="18"/>
      <color rgb="FF828282"/>
      <name val="Calibri"/>
      <family val="2"/>
    </font>
    <font>
      <b/>
      <sz val="36"/>
      <color indexed="12"/>
      <name val="Calibri"/>
      <family val="2"/>
    </font>
    <font>
      <b/>
      <sz val="36"/>
      <name val="Calibri"/>
      <family val="2"/>
    </font>
    <font>
      <b/>
      <sz val="18"/>
      <color theme="1"/>
      <name val="Calibri"/>
      <family val="2"/>
      <scheme val="minor"/>
    </font>
    <font>
      <b/>
      <sz val="28"/>
      <color theme="0"/>
      <name val="Calibri"/>
      <family val="2"/>
    </font>
    <font>
      <b/>
      <sz val="11"/>
      <color theme="1"/>
      <name val="Calibri"/>
      <family val="2"/>
      <scheme val="minor"/>
    </font>
    <font>
      <sz val="20"/>
      <color theme="1"/>
      <name val="Arial Unicode MS"/>
      <family val="2"/>
    </font>
    <font>
      <b/>
      <sz val="22"/>
      <color indexed="8"/>
      <name val="Calibri"/>
      <family val="2"/>
    </font>
    <font>
      <b/>
      <sz val="22"/>
      <color rgb="FFFF00FF"/>
      <name val="Calibri"/>
      <family val="2"/>
    </font>
    <font>
      <b/>
      <sz val="12"/>
      <color indexed="81"/>
      <name val="Tahoma"/>
      <family val="2"/>
    </font>
    <font>
      <b/>
      <sz val="18"/>
      <color theme="0" tint="-0.499984740745262"/>
      <name val="Calibri"/>
      <family val="2"/>
    </font>
    <font>
      <b/>
      <sz val="18"/>
      <color theme="1"/>
      <name val="Calibri"/>
      <family val="2"/>
    </font>
    <font>
      <b/>
      <sz val="18"/>
      <color rgb="FF808080"/>
      <name val="Calibri"/>
      <family val="2"/>
    </font>
    <font>
      <b/>
      <sz val="36"/>
      <color indexed="17"/>
      <name val="Calibri"/>
      <family val="2"/>
    </font>
    <font>
      <b/>
      <sz val="36"/>
      <color rgb="FFFFFF00"/>
      <name val="Calibri"/>
      <family val="2"/>
    </font>
    <font>
      <b/>
      <sz val="36"/>
      <color indexed="10"/>
      <name val="Calibri"/>
      <family val="2"/>
    </font>
    <font>
      <b/>
      <sz val="28"/>
      <color indexed="8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  <xf numFmtId="0" fontId="21" fillId="0" borderId="0"/>
    <xf numFmtId="164" fontId="2" fillId="0" borderId="0" applyFont="0" applyFill="0" applyBorder="0" applyAlignment="0" applyProtection="0"/>
  </cellStyleXfs>
  <cellXfs count="100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5" fillId="4" borderId="0" xfId="0" applyFont="1" applyFill="1" applyAlignment="1">
      <alignment vertic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Alignment="1">
      <alignment vertical="center"/>
    </xf>
    <xf numFmtId="0" fontId="9" fillId="4" borderId="5" xfId="0" applyFont="1" applyFill="1" applyBorder="1" applyAlignment="1">
      <alignment vertical="center"/>
    </xf>
    <xf numFmtId="0" fontId="10" fillId="0" borderId="0" xfId="0" applyFont="1"/>
    <xf numFmtId="0" fontId="11" fillId="3" borderId="6" xfId="0" applyFont="1" applyFill="1" applyBorder="1" applyAlignment="1" applyProtection="1">
      <alignment horizontal="left" vertical="center"/>
      <protection locked="0"/>
    </xf>
    <xf numFmtId="0" fontId="11" fillId="3" borderId="7" xfId="0" applyFont="1" applyFill="1" applyBorder="1" applyAlignment="1" applyProtection="1">
      <alignment horizontal="left" vertical="center"/>
      <protection locked="0"/>
    </xf>
    <xf numFmtId="0" fontId="9" fillId="4" borderId="0" xfId="0" applyFont="1" applyFill="1" applyBorder="1" applyAlignment="1">
      <alignment vertical="center"/>
    </xf>
    <xf numFmtId="0" fontId="13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3" fillId="2" borderId="8" xfId="0" applyNumberFormat="1" applyFont="1" applyFill="1" applyBorder="1" applyAlignment="1">
      <alignment horizontal="center" vertical="center"/>
    </xf>
    <xf numFmtId="164" fontId="4" fillId="3" borderId="10" xfId="2" applyNumberFormat="1" applyFont="1" applyFill="1" applyBorder="1" applyAlignment="1">
      <alignment horizontal="center" vertical="center"/>
    </xf>
    <xf numFmtId="164" fontId="5" fillId="4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0" fontId="0" fillId="0" borderId="0" xfId="0" applyNumberFormat="1"/>
    <xf numFmtId="1" fontId="10" fillId="0" borderId="0" xfId="0" applyNumberFormat="1" applyFont="1" applyAlignment="1">
      <alignment horizontal="right"/>
    </xf>
    <xf numFmtId="1" fontId="3" fillId="2" borderId="8" xfId="0" applyNumberFormat="1" applyFont="1" applyFill="1" applyBorder="1" applyAlignment="1">
      <alignment horizontal="center" vertical="center"/>
    </xf>
    <xf numFmtId="1" fontId="5" fillId="3" borderId="9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Alignment="1">
      <alignment vertical="center"/>
    </xf>
    <xf numFmtId="0" fontId="5" fillId="4" borderId="0" xfId="0" applyFont="1" applyFill="1" applyAlignment="1">
      <alignment horizontal="right" vertical="center"/>
    </xf>
    <xf numFmtId="1" fontId="10" fillId="0" borderId="0" xfId="0" applyNumberFormat="1" applyFont="1"/>
    <xf numFmtId="164" fontId="0" fillId="12" borderId="0" xfId="0" applyNumberFormat="1" applyFill="1"/>
    <xf numFmtId="164" fontId="0" fillId="13" borderId="0" xfId="0" applyNumberFormat="1" applyFill="1"/>
    <xf numFmtId="164" fontId="0" fillId="14" borderId="0" xfId="0" applyNumberFormat="1" applyFill="1" applyAlignment="1">
      <alignment horizontal="right"/>
    </xf>
    <xf numFmtId="164" fontId="0" fillId="14" borderId="0" xfId="0" applyNumberFormat="1" applyFill="1"/>
    <xf numFmtId="0" fontId="18" fillId="4" borderId="0" xfId="0" applyFont="1" applyFill="1" applyAlignment="1">
      <alignment vertical="center"/>
    </xf>
    <xf numFmtId="164" fontId="0" fillId="8" borderId="5" xfId="0" applyNumberFormat="1" applyFill="1" applyBorder="1"/>
    <xf numFmtId="0" fontId="0" fillId="15" borderId="0" xfId="0" applyFill="1"/>
    <xf numFmtId="164" fontId="15" fillId="16" borderId="0" xfId="0" applyNumberFormat="1" applyFont="1" applyFill="1"/>
    <xf numFmtId="164" fontId="15" fillId="16" borderId="0" xfId="0" applyNumberFormat="1" applyFont="1" applyFill="1" applyAlignment="1">
      <alignment vertical="center" wrapText="1"/>
    </xf>
    <xf numFmtId="0" fontId="19" fillId="17" borderId="16" xfId="0" applyFont="1" applyFill="1" applyBorder="1" applyAlignment="1">
      <alignment horizontal="center" vertical="center" wrapText="1"/>
    </xf>
    <xf numFmtId="0" fontId="20" fillId="0" borderId="16" xfId="0" applyFont="1" applyBorder="1" applyAlignment="1">
      <alignment horizontal="center" vertical="center" wrapText="1"/>
    </xf>
    <xf numFmtId="167" fontId="20" fillId="0" borderId="16" xfId="0" applyNumberFormat="1" applyFont="1" applyBorder="1" applyAlignment="1">
      <alignment horizontal="center" vertical="center" wrapText="1"/>
    </xf>
    <xf numFmtId="14" fontId="20" fillId="0" borderId="16" xfId="0" applyNumberFormat="1" applyFont="1" applyBorder="1" applyAlignment="1">
      <alignment horizontal="center" vertical="center" wrapText="1"/>
    </xf>
    <xf numFmtId="0" fontId="0" fillId="18" borderId="0" xfId="0" applyFill="1"/>
    <xf numFmtId="0" fontId="22" fillId="4" borderId="0" xfId="0" applyFont="1" applyFill="1" applyAlignment="1">
      <alignment horizontal="center" vertical="center"/>
    </xf>
    <xf numFmtId="0" fontId="0" fillId="0" borderId="0" xfId="0" applyFill="1" applyBorder="1" applyProtection="1">
      <protection locked="0"/>
    </xf>
    <xf numFmtId="169" fontId="6" fillId="6" borderId="0" xfId="0" applyNumberFormat="1" applyFont="1" applyFill="1" applyBorder="1" applyAlignment="1">
      <alignment horizontal="center" vertical="center"/>
    </xf>
    <xf numFmtId="169" fontId="5" fillId="4" borderId="0" xfId="0" applyNumberFormat="1" applyFont="1" applyFill="1" applyAlignment="1">
      <alignment horizontal="center" vertical="center"/>
    </xf>
    <xf numFmtId="169" fontId="23" fillId="3" borderId="17" xfId="0" applyNumberFormat="1" applyFont="1" applyFill="1" applyBorder="1" applyAlignment="1">
      <alignment horizontal="center" vertical="center"/>
    </xf>
    <xf numFmtId="169" fontId="24" fillId="7" borderId="4" xfId="0" applyNumberFormat="1" applyFont="1" applyFill="1" applyBorder="1" applyAlignment="1">
      <alignment horizontal="center" vertical="center"/>
    </xf>
    <xf numFmtId="169" fontId="16" fillId="11" borderId="12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 applyProtection="1">
      <alignment horizontal="center"/>
      <protection locked="0"/>
    </xf>
    <xf numFmtId="0" fontId="25" fillId="0" borderId="0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/>
    </xf>
    <xf numFmtId="169" fontId="22" fillId="4" borderId="0" xfId="0" applyNumberFormat="1" applyFont="1" applyFill="1" applyAlignment="1">
      <alignment horizontal="center" vertical="center"/>
    </xf>
    <xf numFmtId="169" fontId="25" fillId="0" borderId="0" xfId="0" applyNumberFormat="1" applyFont="1" applyFill="1" applyBorder="1" applyAlignment="1" applyProtection="1">
      <alignment horizontal="center" vertical="center"/>
      <protection locked="0"/>
    </xf>
    <xf numFmtId="0" fontId="27" fillId="18" borderId="0" xfId="0" applyFont="1" applyFill="1" applyAlignment="1">
      <alignment horizontal="center" vertical="center"/>
    </xf>
    <xf numFmtId="0" fontId="0" fillId="20" borderId="0" xfId="0" applyFill="1"/>
    <xf numFmtId="0" fontId="0" fillId="10" borderId="0" xfId="0" applyFill="1"/>
    <xf numFmtId="0" fontId="0" fillId="21" borderId="0" xfId="0" applyFill="1"/>
    <xf numFmtId="0" fontId="0" fillId="8" borderId="0" xfId="0" applyFill="1"/>
    <xf numFmtId="0" fontId="0" fillId="22" borderId="0" xfId="0" applyFill="1"/>
    <xf numFmtId="0" fontId="0" fillId="9" borderId="0" xfId="0" applyFill="1"/>
    <xf numFmtId="0" fontId="0" fillId="23" borderId="0" xfId="0" applyFill="1"/>
    <xf numFmtId="0" fontId="0" fillId="14" borderId="0" xfId="0" applyFill="1"/>
    <xf numFmtId="0" fontId="10" fillId="24" borderId="0" xfId="0" applyFont="1" applyFill="1"/>
    <xf numFmtId="0" fontId="28" fillId="0" borderId="0" xfId="0" applyFont="1"/>
    <xf numFmtId="22" fontId="5" fillId="4" borderId="0" xfId="0" applyNumberFormat="1" applyFont="1" applyFill="1" applyAlignment="1">
      <alignment vertical="center"/>
    </xf>
    <xf numFmtId="170" fontId="29" fillId="25" borderId="0" xfId="0" applyNumberFormat="1" applyFont="1" applyFill="1" applyAlignment="1">
      <alignment horizontal="center" vertical="center"/>
    </xf>
    <xf numFmtId="168" fontId="30" fillId="19" borderId="5" xfId="0" applyNumberFormat="1" applyFont="1" applyFill="1" applyBorder="1" applyAlignment="1">
      <alignment vertical="center"/>
    </xf>
    <xf numFmtId="169" fontId="29" fillId="26" borderId="0" xfId="0" quotePrefix="1" applyNumberFormat="1" applyFont="1" applyFill="1" applyAlignment="1">
      <alignment horizontal="center" vertical="center"/>
    </xf>
    <xf numFmtId="0" fontId="5" fillId="4" borderId="0" xfId="0" quotePrefix="1" applyFont="1" applyFill="1" applyAlignment="1">
      <alignment horizontal="left" vertical="center"/>
    </xf>
    <xf numFmtId="170" fontId="25" fillId="0" borderId="0" xfId="0" applyNumberFormat="1" applyFont="1" applyFill="1" applyBorder="1" applyAlignment="1" applyProtection="1">
      <alignment horizontal="center" vertical="center"/>
      <protection locked="0"/>
    </xf>
    <xf numFmtId="168" fontId="25" fillId="0" borderId="0" xfId="0" applyNumberFormat="1" applyFont="1" applyFill="1" applyBorder="1" applyAlignment="1" applyProtection="1">
      <alignment horizontal="center" vertical="center"/>
      <protection locked="0"/>
    </xf>
    <xf numFmtId="165" fontId="25" fillId="0" borderId="0" xfId="0" applyNumberFormat="1" applyFont="1" applyFill="1" applyBorder="1" applyAlignment="1" applyProtection="1">
      <alignment horizontal="center" vertical="center"/>
      <protection locked="0"/>
    </xf>
    <xf numFmtId="0" fontId="32" fillId="4" borderId="0" xfId="0" applyFont="1" applyFill="1" applyAlignment="1">
      <alignment vertical="center"/>
    </xf>
    <xf numFmtId="0" fontId="22" fillId="4" borderId="0" xfId="0" quotePrefix="1" applyFont="1" applyFill="1" applyAlignment="1">
      <alignment horizontal="center" vertical="center"/>
    </xf>
    <xf numFmtId="168" fontId="33" fillId="27" borderId="18" xfId="0" applyNumberFormat="1" applyFont="1" applyFill="1" applyBorder="1" applyAlignment="1">
      <alignment horizontal="center" vertical="center"/>
    </xf>
    <xf numFmtId="0" fontId="25" fillId="0" borderId="0" xfId="0" quotePrefix="1" applyFont="1" applyFill="1" applyBorder="1" applyAlignment="1" applyProtection="1">
      <alignment horizontal="left"/>
      <protection locked="0"/>
    </xf>
    <xf numFmtId="22" fontId="32" fillId="4" borderId="0" xfId="0" applyNumberFormat="1" applyFont="1" applyFill="1" applyAlignment="1">
      <alignment vertical="center"/>
    </xf>
    <xf numFmtId="168" fontId="34" fillId="4" borderId="19" xfId="0" applyNumberFormat="1" applyFont="1" applyFill="1" applyBorder="1" applyAlignment="1">
      <alignment vertical="center"/>
    </xf>
    <xf numFmtId="169" fontId="35" fillId="3" borderId="3" xfId="0" applyNumberFormat="1" applyFont="1" applyFill="1" applyBorder="1" applyAlignment="1" applyProtection="1">
      <alignment horizontal="center" vertical="center"/>
      <protection locked="0"/>
    </xf>
    <xf numFmtId="168" fontId="36" fillId="19" borderId="5" xfId="0" applyNumberFormat="1" applyFont="1" applyFill="1" applyBorder="1" applyAlignment="1">
      <alignment horizontal="center" vertical="center"/>
    </xf>
    <xf numFmtId="164" fontId="37" fillId="3" borderId="11" xfId="0" applyNumberFormat="1" applyFont="1" applyFill="1" applyBorder="1" applyAlignment="1">
      <alignment horizontal="center" vertical="center"/>
    </xf>
    <xf numFmtId="0" fontId="26" fillId="5" borderId="11" xfId="0" applyFont="1" applyFill="1" applyBorder="1" applyAlignment="1">
      <alignment horizontal="center" vertical="center"/>
    </xf>
    <xf numFmtId="0" fontId="28" fillId="0" borderId="0" xfId="0" quotePrefix="1" applyFont="1" applyAlignment="1">
      <alignment horizontal="right"/>
    </xf>
    <xf numFmtId="164" fontId="4" fillId="3" borderId="9" xfId="0" quotePrefix="1" applyNumberFormat="1" applyFont="1" applyFill="1" applyBorder="1" applyAlignment="1">
      <alignment horizontal="left" vertical="center"/>
    </xf>
    <xf numFmtId="165" fontId="38" fillId="3" borderId="19" xfId="0" quotePrefix="1" applyNumberFormat="1" applyFont="1" applyFill="1" applyBorder="1" applyAlignment="1" applyProtection="1">
      <alignment horizontal="center" vertical="center"/>
      <protection locked="0"/>
    </xf>
    <xf numFmtId="170" fontId="5" fillId="4" borderId="0" xfId="0" applyNumberFormat="1" applyFont="1" applyFill="1" applyAlignment="1">
      <alignment vertical="center"/>
    </xf>
    <xf numFmtId="168" fontId="5" fillId="4" borderId="0" xfId="0" applyNumberFormat="1" applyFont="1" applyFill="1" applyAlignment="1">
      <alignment vertical="center"/>
    </xf>
    <xf numFmtId="165" fontId="5" fillId="4" borderId="0" xfId="0" applyNumberFormat="1" applyFont="1" applyFill="1" applyAlignment="1">
      <alignment vertical="center"/>
    </xf>
    <xf numFmtId="169" fontId="10" fillId="0" borderId="0" xfId="0" applyNumberFormat="1" applyFont="1" applyAlignment="1">
      <alignment horizontal="center"/>
    </xf>
    <xf numFmtId="0" fontId="17" fillId="0" borderId="0" xfId="0" applyFont="1" applyFill="1" applyBorder="1"/>
    <xf numFmtId="0" fontId="10" fillId="0" borderId="0" xfId="0" applyFont="1" applyFill="1" applyBorder="1"/>
    <xf numFmtId="169" fontId="10" fillId="14" borderId="0" xfId="0" applyNumberFormat="1" applyFont="1" applyFill="1"/>
    <xf numFmtId="169" fontId="10" fillId="14" borderId="0" xfId="0" applyNumberFormat="1" applyFont="1" applyFill="1" applyAlignment="1">
      <alignment horizontal="center"/>
    </xf>
    <xf numFmtId="169" fontId="10" fillId="0" borderId="0" xfId="0" applyNumberFormat="1" applyFont="1" applyFill="1"/>
    <xf numFmtId="0" fontId="5" fillId="28" borderId="0" xfId="0" applyFont="1" applyFill="1" applyAlignment="1">
      <alignment vertical="center"/>
    </xf>
    <xf numFmtId="168" fontId="5" fillId="28" borderId="0" xfId="0" applyNumberFormat="1" applyFont="1" applyFill="1" applyAlignment="1">
      <alignment vertical="center"/>
    </xf>
    <xf numFmtId="0" fontId="7" fillId="4" borderId="0" xfId="0" applyFont="1" applyFill="1" applyAlignment="1">
      <alignment horizontal="left" vertical="center"/>
    </xf>
    <xf numFmtId="164" fontId="14" fillId="10" borderId="0" xfId="0" applyNumberFormat="1" applyFont="1" applyFill="1" applyAlignment="1">
      <alignment horizontal="center" vertical="center" wrapText="1"/>
    </xf>
    <xf numFmtId="164" fontId="14" fillId="10" borderId="13" xfId="0" applyNumberFormat="1" applyFont="1" applyFill="1" applyBorder="1" applyAlignment="1">
      <alignment horizontal="center" vertical="center"/>
    </xf>
    <xf numFmtId="0" fontId="14" fillId="10" borderId="14" xfId="0" applyFont="1" applyFill="1" applyBorder="1" applyAlignment="1">
      <alignment horizontal="center" vertical="center"/>
    </xf>
    <xf numFmtId="0" fontId="14" fillId="10" borderId="15" xfId="0" applyFont="1" applyFill="1" applyBorder="1" applyAlignment="1">
      <alignment horizontal="center" vertical="center"/>
    </xf>
  </cellXfs>
  <cellStyles count="6">
    <cellStyle name="Lien hypertexte" xfId="1" builtinId="8"/>
    <cellStyle name="Monétaire" xfId="2" builtinId="4"/>
    <cellStyle name="Monétaire 2" xfId="5"/>
    <cellStyle name="Normal" xfId="0" builtinId="0"/>
    <cellStyle name="Normal 2" xfId="4"/>
    <cellStyle name="Normal 3" xfId="3"/>
  </cellStyles>
  <dxfs count="2">
    <dxf>
      <font>
        <color rgb="FFFF00FF"/>
      </font>
    </dxf>
    <dxf>
      <font>
        <color rgb="FFFF00FF"/>
      </font>
    </dxf>
  </dxfs>
  <tableStyles count="0" defaultTableStyle="TableStyleMedium9" defaultPivotStyle="PivotStyleLight16"/>
  <colors>
    <mruColors>
      <color rgb="FF808080"/>
      <color rgb="FF4D4D4D"/>
      <color rgb="FFFF0066"/>
      <color rgb="FFFF00FF"/>
      <color rgb="FF82828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24147572178477691"/>
          <c:y val="7.5857392825896763E-2"/>
          <c:w val="0.5585669291338583"/>
          <c:h val="0.82371172353455813"/>
        </c:manualLayout>
      </c:layout>
      <c:bar3DChart>
        <c:barDir val="bar"/>
        <c:grouping val="clustered"/>
        <c:varyColors val="0"/>
        <c:ser>
          <c:idx val="0"/>
          <c:order val="0"/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grapphique!$L$2:$L$38</c:f>
              <c:strCache>
                <c:ptCount val="37"/>
                <c:pt idx="0">
                  <c:v>Vin Rouge</c:v>
                </c:pt>
                <c:pt idx="1">
                  <c:v>Vin Blanc</c:v>
                </c:pt>
                <c:pt idx="2">
                  <c:v>Trojska</c:v>
                </c:pt>
                <c:pt idx="3">
                  <c:v>Tango</c:v>
                </c:pt>
                <c:pt idx="4">
                  <c:v>Scotch</c:v>
                </c:pt>
                <c:pt idx="5">
                  <c:v>Rouge Coca</c:v>
                </c:pt>
                <c:pt idx="6">
                  <c:v>Ricard</c:v>
                </c:pt>
                <c:pt idx="7">
                  <c:v>Red Bull</c:v>
                </c:pt>
                <c:pt idx="8">
                  <c:v>Pizza</c:v>
                </c:pt>
                <c:pt idx="9">
                  <c:v>Panaché</c:v>
                </c:pt>
                <c:pt idx="10">
                  <c:v>Orangeade</c:v>
                </c:pt>
                <c:pt idx="11">
                  <c:v>Muscadet</c:v>
                </c:pt>
                <c:pt idx="12">
                  <c:v>Mazout</c:v>
                </c:pt>
                <c:pt idx="13">
                  <c:v>Limoncello</c:v>
                </c:pt>
                <c:pt idx="14">
                  <c:v>Limonade</c:v>
                </c:pt>
                <c:pt idx="15">
                  <c:v>Krieg</c:v>
                </c:pt>
                <c:pt idx="16">
                  <c:v>Kitkat</c:v>
                </c:pt>
                <c:pt idx="17">
                  <c:v>Jus d'orange</c:v>
                </c:pt>
                <c:pt idx="18">
                  <c:v>Hamburger</c:v>
                </c:pt>
                <c:pt idx="19">
                  <c:v>Grappa</c:v>
                </c:pt>
                <c:pt idx="20">
                  <c:v>Croque - Monsieur</c:v>
                </c:pt>
                <c:pt idx="21">
                  <c:v>Coca Light</c:v>
                </c:pt>
                <c:pt idx="22">
                  <c:v>Coca Cola</c:v>
                </c:pt>
                <c:pt idx="23">
                  <c:v>Coca Breizh</c:v>
                </c:pt>
                <c:pt idx="24">
                  <c:v>Chips Sel</c:v>
                </c:pt>
                <c:pt idx="25">
                  <c:v>Chips Praprika</c:v>
                </c:pt>
                <c:pt idx="26">
                  <c:v>Cervelas</c:v>
                </c:pt>
                <c:pt idx="27">
                  <c:v>Calsberg</c:v>
                </c:pt>
                <c:pt idx="28">
                  <c:v>Boulette</c:v>
                </c:pt>
                <c:pt idx="29">
                  <c:v>Blanche Rosé</c:v>
                </c:pt>
                <c:pt idx="30">
                  <c:v>Blanc - Orange</c:v>
                </c:pt>
                <c:pt idx="31">
                  <c:v>Blanc - Fraise</c:v>
                </c:pt>
                <c:pt idx="32">
                  <c:v>Blanc - Coca </c:v>
                </c:pt>
                <c:pt idx="33">
                  <c:v>Blanc - Cerise</c:v>
                </c:pt>
                <c:pt idx="34">
                  <c:v>Blanc</c:v>
                </c:pt>
                <c:pt idx="35">
                  <c:v>Bière</c:v>
                </c:pt>
                <c:pt idx="36">
                  <c:v>Amaretto</c:v>
                </c:pt>
              </c:strCache>
            </c:strRef>
          </c:cat>
          <c:val>
            <c:numRef>
              <c:f>grapphique!$M$2:$M$38</c:f>
              <c:numCache>
                <c:formatCode>0</c:formatCode>
                <c:ptCount val="37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85</c:v>
                </c:pt>
                <c:pt idx="4">
                  <c:v>100</c:v>
                </c:pt>
                <c:pt idx="5">
                  <c:v>100</c:v>
                </c:pt>
                <c:pt idx="6">
                  <c:v>98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98</c:v>
                </c:pt>
                <c:pt idx="16">
                  <c:v>9</c:v>
                </c:pt>
                <c:pt idx="17">
                  <c:v>98</c:v>
                </c:pt>
                <c:pt idx="18">
                  <c:v>90</c:v>
                </c:pt>
                <c:pt idx="19">
                  <c:v>100</c:v>
                </c:pt>
                <c:pt idx="20">
                  <c:v>88</c:v>
                </c:pt>
                <c:pt idx="21">
                  <c:v>100</c:v>
                </c:pt>
                <c:pt idx="22">
                  <c:v>94</c:v>
                </c:pt>
                <c:pt idx="23">
                  <c:v>100</c:v>
                </c:pt>
                <c:pt idx="24">
                  <c:v>100</c:v>
                </c:pt>
                <c:pt idx="25">
                  <c:v>98</c:v>
                </c:pt>
                <c:pt idx="26">
                  <c:v>96</c:v>
                </c:pt>
                <c:pt idx="27">
                  <c:v>86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  <c:pt idx="31">
                  <c:v>100</c:v>
                </c:pt>
                <c:pt idx="32">
                  <c:v>100</c:v>
                </c:pt>
                <c:pt idx="33">
                  <c:v>100</c:v>
                </c:pt>
                <c:pt idx="34">
                  <c:v>100</c:v>
                </c:pt>
                <c:pt idx="35">
                  <c:v>84</c:v>
                </c:pt>
                <c:pt idx="36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75408000"/>
        <c:axId val="275409536"/>
        <c:axId val="0"/>
      </c:bar3DChart>
      <c:catAx>
        <c:axId val="275408000"/>
        <c:scaling>
          <c:orientation val="minMax"/>
        </c:scaling>
        <c:delete val="0"/>
        <c:axPos val="l"/>
        <c:majorTickMark val="out"/>
        <c:minorTickMark val="none"/>
        <c:tickLblPos val="nextTo"/>
        <c:crossAx val="275409536"/>
        <c:crosses val="autoZero"/>
        <c:auto val="1"/>
        <c:lblAlgn val="ctr"/>
        <c:lblOffset val="100"/>
        <c:noMultiLvlLbl val="0"/>
      </c:catAx>
      <c:valAx>
        <c:axId val="275409536"/>
        <c:scaling>
          <c:orientation val="minMax"/>
        </c:scaling>
        <c:delete val="0"/>
        <c:axPos val="b"/>
        <c:majorGridlines/>
        <c:numFmt formatCode="0" sourceLinked="1"/>
        <c:majorTickMark val="out"/>
        <c:minorTickMark val="none"/>
        <c:tickLblPos val="nextTo"/>
        <c:crossAx val="2754080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129116</xdr:colOff>
      <xdr:row>6</xdr:row>
      <xdr:rowOff>285749</xdr:rowOff>
    </xdr:from>
    <xdr:to>
      <xdr:col>7</xdr:col>
      <xdr:colOff>208137</xdr:colOff>
      <xdr:row>8</xdr:row>
      <xdr:rowOff>105832</xdr:rowOff>
    </xdr:to>
    <xdr:sp macro="" textlink="">
      <xdr:nvSpPr>
        <xdr:cNvPr id="2" name="Left Arrow 1"/>
        <xdr:cNvSpPr/>
      </xdr:nvSpPr>
      <xdr:spPr>
        <a:xfrm>
          <a:off x="6225116" y="2614082"/>
          <a:ext cx="3052938" cy="560917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400" b="1">
              <a:solidFill>
                <a:srgbClr val="002060"/>
              </a:solidFill>
            </a:rPr>
            <a:t>Montant Reçu</a:t>
          </a:r>
        </a:p>
      </xdr:txBody>
    </xdr:sp>
    <xdr:clientData/>
  </xdr:twoCellAnchor>
  <xdr:twoCellAnchor>
    <xdr:from>
      <xdr:col>5</xdr:col>
      <xdr:colOff>7057</xdr:colOff>
      <xdr:row>0</xdr:row>
      <xdr:rowOff>31749</xdr:rowOff>
    </xdr:from>
    <xdr:to>
      <xdr:col>6</xdr:col>
      <xdr:colOff>1566335</xdr:colOff>
      <xdr:row>1</xdr:row>
      <xdr:rowOff>332317</xdr:rowOff>
    </xdr:to>
    <xdr:sp macro="[0]!Copier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6759224" y="31749"/>
          <a:ext cx="3485444" cy="649818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Sauver Fichier</a:t>
          </a:r>
        </a:p>
      </xdr:txBody>
    </xdr:sp>
    <xdr:clientData/>
  </xdr:twoCellAnchor>
  <xdr:twoCellAnchor>
    <xdr:from>
      <xdr:col>7</xdr:col>
      <xdr:colOff>522112</xdr:colOff>
      <xdr:row>3</xdr:row>
      <xdr:rowOff>127000</xdr:rowOff>
    </xdr:from>
    <xdr:to>
      <xdr:col>8</xdr:col>
      <xdr:colOff>839610</xdr:colOff>
      <xdr:row>6</xdr:row>
      <xdr:rowOff>264584</xdr:rowOff>
    </xdr:to>
    <xdr:sp macro="[0]!Fermeture" textlink="">
      <xdr:nvSpPr>
        <xdr:cNvPr id="6" name="Flowchart: Alternate Process 5"/>
        <xdr:cNvSpPr/>
      </xdr:nvSpPr>
      <xdr:spPr>
        <a:xfrm>
          <a:off x="9719029" y="1312333"/>
          <a:ext cx="2296581" cy="1280584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="1"/>
            <a:t>fermeture</a:t>
          </a:r>
          <a:r>
            <a:rPr lang="fr-BE" sz="2800" b="1" baseline="0"/>
            <a:t> caisse</a:t>
          </a:r>
          <a:endParaRPr lang="fr-BE" sz="2800" b="1"/>
        </a:p>
      </xdr:txBody>
    </xdr:sp>
    <xdr:clientData/>
  </xdr:twoCellAnchor>
  <xdr:twoCellAnchor>
    <xdr:from>
      <xdr:col>8</xdr:col>
      <xdr:colOff>1121833</xdr:colOff>
      <xdr:row>3</xdr:row>
      <xdr:rowOff>357717</xdr:rowOff>
    </xdr:from>
    <xdr:to>
      <xdr:col>9</xdr:col>
      <xdr:colOff>626533</xdr:colOff>
      <xdr:row>5</xdr:row>
      <xdr:rowOff>173567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1800416" y="1543050"/>
          <a:ext cx="1081617" cy="831850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annul</a:t>
          </a: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 </a:t>
          </a: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saisie</a:t>
          </a:r>
        </a:p>
      </xdr:txBody>
    </xdr:sp>
    <xdr:clientData/>
  </xdr:twoCellAnchor>
  <xdr:twoCellAnchor>
    <xdr:from>
      <xdr:col>7</xdr:col>
      <xdr:colOff>493886</xdr:colOff>
      <xdr:row>6</xdr:row>
      <xdr:rowOff>423333</xdr:rowOff>
    </xdr:from>
    <xdr:to>
      <xdr:col>9</xdr:col>
      <xdr:colOff>931332</xdr:colOff>
      <xdr:row>13</xdr:row>
      <xdr:rowOff>84666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219969" y="2751666"/>
          <a:ext cx="3993446" cy="264583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7</xdr:col>
      <xdr:colOff>155222</xdr:colOff>
      <xdr:row>9</xdr:row>
      <xdr:rowOff>96577</xdr:rowOff>
    </xdr:to>
    <xdr:sp macro="" textlink="">
      <xdr:nvSpPr>
        <xdr:cNvPr id="9" name="Flèche gauche 8"/>
        <xdr:cNvSpPr/>
      </xdr:nvSpPr>
      <xdr:spPr>
        <a:xfrm>
          <a:off x="7429499" y="4303889"/>
          <a:ext cx="1397001" cy="484632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Moyen Paiement</a:t>
          </a:r>
        </a:p>
      </xdr:txBody>
    </xdr:sp>
    <xdr:clientData/>
  </xdr:twoCellAnchor>
  <xdr:twoCellAnchor>
    <xdr:from>
      <xdr:col>5</xdr:col>
      <xdr:colOff>52919</xdr:colOff>
      <xdr:row>2</xdr:row>
      <xdr:rowOff>10585</xdr:rowOff>
    </xdr:from>
    <xdr:to>
      <xdr:col>6</xdr:col>
      <xdr:colOff>1612197</xdr:colOff>
      <xdr:row>3</xdr:row>
      <xdr:rowOff>148168</xdr:rowOff>
    </xdr:to>
    <xdr:sp macro="[0]!Impression" textlink="">
      <xdr:nvSpPr>
        <xdr:cNvPr id="16" name="Flowchart: Alternate Process 4"/>
        <xdr:cNvSpPr>
          <a:spLocks noChangeArrowheads="1"/>
        </xdr:cNvSpPr>
      </xdr:nvSpPr>
      <xdr:spPr bwMode="auto">
        <a:xfrm flipV="1">
          <a:off x="6805086" y="772585"/>
          <a:ext cx="3485444" cy="560916"/>
        </a:xfrm>
        <a:prstGeom prst="flowChartAlternateProcess">
          <a:avLst/>
        </a:prstGeom>
        <a:solidFill>
          <a:srgbClr val="FF00FF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C000"/>
              </a:solidFill>
              <a:latin typeface="Calibri"/>
            </a:rPr>
            <a:t>Imprimer Fichier</a:t>
          </a:r>
        </a:p>
      </xdr:txBody>
    </xdr:sp>
    <xdr:clientData/>
  </xdr:twoCellAnchor>
  <xdr:twoCellAnchor>
    <xdr:from>
      <xdr:col>8</xdr:col>
      <xdr:colOff>1142999</xdr:colOff>
      <xdr:row>8</xdr:row>
      <xdr:rowOff>137583</xdr:rowOff>
    </xdr:from>
    <xdr:to>
      <xdr:col>9</xdr:col>
      <xdr:colOff>712611</xdr:colOff>
      <xdr:row>9</xdr:row>
      <xdr:rowOff>388055</xdr:rowOff>
    </xdr:to>
    <xdr:sp macro="[0]!verst" textlink="">
      <xdr:nvSpPr>
        <xdr:cNvPr id="15" name="Rectangle à coins arrondis 14"/>
        <xdr:cNvSpPr/>
      </xdr:nvSpPr>
      <xdr:spPr>
        <a:xfrm>
          <a:off x="12318999" y="3386666"/>
          <a:ext cx="1146529" cy="631472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1005415</xdr:colOff>
      <xdr:row>10</xdr:row>
      <xdr:rowOff>204613</xdr:rowOff>
    </xdr:from>
    <xdr:to>
      <xdr:col>9</xdr:col>
      <xdr:colOff>814916</xdr:colOff>
      <xdr:row>12</xdr:row>
      <xdr:rowOff>201084</xdr:rowOff>
    </xdr:to>
    <xdr:sp macro="[0]!Chgt_Mois" textlink="">
      <xdr:nvSpPr>
        <xdr:cNvPr id="17" name="Rectangle à coins arrondis 16"/>
        <xdr:cNvSpPr/>
      </xdr:nvSpPr>
      <xdr:spPr>
        <a:xfrm>
          <a:off x="13345582" y="4332113"/>
          <a:ext cx="1386417" cy="85372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70C0"/>
              </a:solidFill>
            </a:rPr>
            <a:t>Changement de mois</a:t>
          </a:r>
        </a:p>
      </xdr:txBody>
    </xdr:sp>
    <xdr:clientData/>
  </xdr:twoCellAnchor>
  <xdr:twoCellAnchor>
    <xdr:from>
      <xdr:col>7</xdr:col>
      <xdr:colOff>874888</xdr:colOff>
      <xdr:row>10</xdr:row>
      <xdr:rowOff>63501</xdr:rowOff>
    </xdr:from>
    <xdr:to>
      <xdr:col>8</xdr:col>
      <xdr:colOff>634999</xdr:colOff>
      <xdr:row>12</xdr:row>
      <xdr:rowOff>116417</xdr:rowOff>
    </xdr:to>
    <xdr:sp macro="[0]!Changer_A" textlink="">
      <xdr:nvSpPr>
        <xdr:cNvPr id="18" name="Rectangle à coins arrondis 17"/>
        <xdr:cNvSpPr/>
      </xdr:nvSpPr>
      <xdr:spPr>
        <a:xfrm>
          <a:off x="11235971" y="4191001"/>
          <a:ext cx="1739195" cy="910166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  <xdr:twoCellAnchor>
    <xdr:from>
      <xdr:col>7</xdr:col>
      <xdr:colOff>666751</xdr:colOff>
      <xdr:row>8</xdr:row>
      <xdr:rowOff>21166</xdr:rowOff>
    </xdr:from>
    <xdr:to>
      <xdr:col>8</xdr:col>
      <xdr:colOff>889000</xdr:colOff>
      <xdr:row>9</xdr:row>
      <xdr:rowOff>349250</xdr:rowOff>
    </xdr:to>
    <xdr:sp macro="[0]!gestion" textlink="">
      <xdr:nvSpPr>
        <xdr:cNvPr id="19" name="Rectangle à coins arrondis 18"/>
        <xdr:cNvSpPr/>
      </xdr:nvSpPr>
      <xdr:spPr>
        <a:xfrm>
          <a:off x="9863668" y="3270249"/>
          <a:ext cx="2201332" cy="70908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MAJ  Articles</a:t>
          </a:r>
        </a:p>
        <a:p>
          <a:pPr algn="ctr"/>
          <a:r>
            <a:rPr lang="fr-FR" sz="1600"/>
            <a:t> (</a:t>
          </a:r>
          <a:r>
            <a:rPr lang="fr-FR" sz="1600" b="1"/>
            <a:t>Ajout-Modif</a:t>
          </a:r>
          <a:r>
            <a:rPr lang="fr-FR" sz="1600"/>
            <a:t>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180973</xdr:colOff>
      <xdr:row>0</xdr:row>
      <xdr:rowOff>285750</xdr:rowOff>
    </xdr:from>
    <xdr:to>
      <xdr:col>9</xdr:col>
      <xdr:colOff>123824</xdr:colOff>
      <xdr:row>26</xdr:row>
      <xdr:rowOff>85725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0</xdr:row>
      <xdr:rowOff>180977</xdr:rowOff>
    </xdr:from>
    <xdr:to>
      <xdr:col>5</xdr:col>
      <xdr:colOff>2181225</xdr:colOff>
      <xdr:row>2</xdr:row>
      <xdr:rowOff>0</xdr:rowOff>
    </xdr:to>
    <xdr:sp macro="[0]!RechercheN°TK" textlink="">
      <xdr:nvSpPr>
        <xdr:cNvPr id="5" name="Flèche gauche 4"/>
        <xdr:cNvSpPr/>
      </xdr:nvSpPr>
      <xdr:spPr>
        <a:xfrm>
          <a:off x="6172200" y="180977"/>
          <a:ext cx="1971675" cy="657224"/>
        </a:xfrm>
        <a:prstGeom prst="leftArrow">
          <a:avLst/>
        </a:prstGeom>
        <a:solidFill>
          <a:srgbClr val="FF00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200" b="1">
              <a:solidFill>
                <a:srgbClr val="FFC000"/>
              </a:solidFill>
            </a:rPr>
            <a:t>Entrez</a:t>
          </a:r>
          <a:r>
            <a:rPr lang="fr-BE" sz="1200" b="1" baseline="0">
              <a:solidFill>
                <a:srgbClr val="FFC000"/>
              </a:solidFill>
            </a:rPr>
            <a:t> le N° Ticket en E 2</a:t>
          </a:r>
          <a:endParaRPr lang="fr-BE" sz="1200" b="1">
            <a:solidFill>
              <a:srgbClr val="FFC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acro-pour-un-bouton-reset-et-print-t36829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1"/>
  <dimension ref="A1"/>
  <sheetViews>
    <sheetView showZeros="0"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1">
    <tabColor rgb="FF0000FF"/>
    <outlinePr showOutlineSymbols="0"/>
    <pageSetUpPr autoPageBreaks="0"/>
  </sheetPr>
  <dimension ref="A1:N45"/>
  <sheetViews>
    <sheetView showZeros="0" tabSelected="1" showOutlineSymbols="0" zoomScale="90" zoomScaleNormal="90" workbookViewId="0">
      <selection activeCell="A2" sqref="A2"/>
    </sheetView>
  </sheetViews>
  <sheetFormatPr baseColWidth="10" defaultColWidth="23.7109375" defaultRowHeight="25.5" customHeight="1" x14ac:dyDescent="0.25"/>
  <cols>
    <col min="1" max="1" width="24.7109375" style="2" customWidth="1"/>
    <col min="2" max="2" width="9.7109375" style="2" customWidth="1"/>
    <col min="3" max="3" width="18" style="17" customWidth="1"/>
    <col min="4" max="4" width="13.85546875" style="23" customWidth="1"/>
    <col min="5" max="5" width="35" style="43" customWidth="1"/>
    <col min="6" max="6" width="28.85546875" style="2" customWidth="1"/>
    <col min="7" max="7" width="25.28515625" style="2" customWidth="1"/>
    <col min="8" max="8" width="29.7109375" style="2" customWidth="1"/>
    <col min="9" max="16384" width="23.7109375" style="2"/>
  </cols>
  <sheetData>
    <row r="1" spans="1:14" ht="27.75" customHeight="1" thickBot="1" x14ac:dyDescent="0.3">
      <c r="A1" s="49" t="s">
        <v>1</v>
      </c>
      <c r="B1" s="1" t="s">
        <v>32</v>
      </c>
      <c r="C1" s="15" t="s">
        <v>0</v>
      </c>
      <c r="D1" s="21" t="s">
        <v>45</v>
      </c>
      <c r="E1" s="42" t="s">
        <v>2</v>
      </c>
      <c r="F1" s="65">
        <v>1</v>
      </c>
      <c r="H1" s="63"/>
      <c r="J1" s="11" t="s">
        <v>29</v>
      </c>
      <c r="M1" s="2">
        <v>2013</v>
      </c>
      <c r="N1" s="30" t="s">
        <v>63</v>
      </c>
    </row>
    <row r="2" spans="1:14" ht="32.25" customHeight="1" thickBot="1" x14ac:dyDescent="0.3">
      <c r="A2" s="8"/>
      <c r="B2" s="3"/>
      <c r="C2" s="82" t="str">
        <f>IF(A2="","",VLOOKUP(A2,Articles!A2:B45,2,FALSE)*B2)</f>
        <v/>
      </c>
      <c r="D2" s="22" t="str">
        <f>IF(A2="","",VLOOKUP(A2,Articles!$A$2:$C$44,3,FALSE)-B2)</f>
        <v/>
      </c>
      <c r="E2" s="64">
        <f ca="1">NOW()</f>
        <v>42501.377902777778</v>
      </c>
      <c r="H2" s="63"/>
      <c r="N2" s="2" t="s">
        <v>49</v>
      </c>
    </row>
    <row r="3" spans="1:14" ht="33" customHeight="1" thickBot="1" x14ac:dyDescent="0.3">
      <c r="A3" s="9"/>
      <c r="B3" s="4"/>
      <c r="C3" s="16" t="str">
        <f>IF(A3="","",VLOOKUP(A3,Articles!A2:B45,2,FALSE)*B3)</f>
        <v/>
      </c>
      <c r="D3" s="22" t="str">
        <f>IF(A3="","",VLOOKUP(A3,Articles!$A$2:$C$44,3,FALSE)-B3)</f>
        <v/>
      </c>
      <c r="E3" s="66" t="s">
        <v>148</v>
      </c>
      <c r="H3" s="76">
        <v>36</v>
      </c>
      <c r="J3" s="67"/>
      <c r="K3" s="84"/>
      <c r="N3" s="2" t="s">
        <v>50</v>
      </c>
    </row>
    <row r="4" spans="1:14" ht="28.5" customHeight="1" thickBot="1" x14ac:dyDescent="0.3">
      <c r="A4" s="9"/>
      <c r="B4" s="4"/>
      <c r="C4" s="16" t="str">
        <f>IF(A4="","",VLOOKUP(A4,Articles!A3:B46,2,FALSE)*B4)</f>
        <v/>
      </c>
      <c r="D4" s="22" t="str">
        <f>IF(A4="","",VLOOKUP(A4,Articles!$A$2:$C$44,3,FALSE)-B4)</f>
        <v/>
      </c>
      <c r="E4" s="78" t="str">
        <f>IF(A2&lt;&gt;"",$H$3+1,"")</f>
        <v/>
      </c>
      <c r="H4" s="63"/>
      <c r="N4" s="2" t="s">
        <v>51</v>
      </c>
    </row>
    <row r="5" spans="1:14" ht="29.25" customHeight="1" thickBot="1" x14ac:dyDescent="0.3">
      <c r="A5" s="9"/>
      <c r="B5" s="4"/>
      <c r="C5" s="16" t="str">
        <f>IF(A5="","",VLOOKUP(A5,Articles!A4:B47,2,FALSE)*B5)</f>
        <v/>
      </c>
      <c r="D5" s="22" t="str">
        <f>IF(A5="","",VLOOKUP(A5,Articles!$A$2:$C$44,3,FALSE)-B5)</f>
        <v/>
      </c>
      <c r="E5" s="83">
        <f ca="1">NOW()</f>
        <v>42501.377902777778</v>
      </c>
      <c r="H5" s="75"/>
      <c r="K5" s="85"/>
    </row>
    <row r="6" spans="1:14" ht="32.25" customHeight="1" x14ac:dyDescent="0.25">
      <c r="A6" s="8"/>
      <c r="B6" s="4"/>
      <c r="C6" s="16" t="str">
        <f>IF(A6="","",VLOOKUP(A6,Articles!A5:B48,2,FALSE)*B6)</f>
        <v/>
      </c>
      <c r="D6" s="22" t="str">
        <f>IF(A6="","",VLOOKUP(A6,Articles!$A$2:$C$44,3,FALSE)-B6)</f>
        <v/>
      </c>
      <c r="E6" s="44" t="str">
        <f>IF(SUM(C2:C11)=0,"",SUM(C2:C11))</f>
        <v/>
      </c>
      <c r="K6" s="86"/>
    </row>
    <row r="7" spans="1:14" ht="36.75" customHeight="1" x14ac:dyDescent="0.25">
      <c r="A7" s="9"/>
      <c r="B7" s="4"/>
      <c r="C7" s="16" t="str">
        <f>IF(A7="","",VLOOKUP(A7,Articles!A6:B49,2,FALSE)*B7)</f>
        <v/>
      </c>
      <c r="D7" s="22" t="str">
        <f>IF(A7="","",VLOOKUP(A7,Articles!$A$2:$C$44,3,FALSE)-B7)</f>
        <v/>
      </c>
      <c r="E7" s="45" t="s">
        <v>3</v>
      </c>
    </row>
    <row r="8" spans="1:14" ht="36" customHeight="1" thickBot="1" x14ac:dyDescent="0.3">
      <c r="A8" s="9"/>
      <c r="B8" s="4"/>
      <c r="C8" s="16" t="str">
        <f>IF(A8="","",VLOOKUP(A8,Articles!A7:B50,2,FALSE)*B8)</f>
        <v/>
      </c>
      <c r="D8" s="22" t="str">
        <f>IF(A8="","",VLOOKUP(A8,Articles!$A$2:$C$44,3,FALSE)-B8)</f>
        <v/>
      </c>
      <c r="E8" s="77"/>
      <c r="H8" s="95"/>
      <c r="I8" s="95"/>
    </row>
    <row r="9" spans="1:14" ht="30" customHeight="1" thickBot="1" x14ac:dyDescent="0.3">
      <c r="A9" s="9"/>
      <c r="B9" s="4"/>
      <c r="C9" s="16" t="str">
        <f>IF(A9="","",VLOOKUP(A9,Articles!A8:B51,2,FALSE)*B9)</f>
        <v/>
      </c>
      <c r="D9" s="22" t="str">
        <f>IF(A9="","",VLOOKUP(A9,Articles!$A$2:$C$44,3,FALSE)-B9)</f>
        <v/>
      </c>
      <c r="E9" s="46" t="s">
        <v>49</v>
      </c>
    </row>
    <row r="10" spans="1:14" ht="39" customHeight="1" thickBot="1" x14ac:dyDescent="0.3">
      <c r="A10" s="9"/>
      <c r="B10" s="4"/>
      <c r="C10" s="16" t="str">
        <f>IF(A10="","",VLOOKUP(A10,Articles!A9:B52,2,FALSE)*B10)</f>
        <v/>
      </c>
      <c r="D10" s="22" t="str">
        <f>IF(A10="","",VLOOKUP(A10,Articles!$A$2:$C$44,3,FALSE)-B10)</f>
        <v/>
      </c>
      <c r="E10" s="80" t="s">
        <v>4</v>
      </c>
      <c r="I10" s="24"/>
    </row>
    <row r="11" spans="1:14" ht="42" customHeight="1" x14ac:dyDescent="0.25">
      <c r="A11" s="9"/>
      <c r="B11" s="4"/>
      <c r="C11" s="16" t="str">
        <f>IF(A11="","",VLOOKUP(A11,Articles!A10:B53,2,FALSE)*B11)</f>
        <v/>
      </c>
      <c r="D11" s="22" t="str">
        <f>IF(A11="","",VLOOKUP(A11,Articles!$A$2:$C$44,3,FALSE)-B11)</f>
        <v/>
      </c>
      <c r="E11" s="79" t="str">
        <f>IF(E8&gt;0,E6-E8,"")</f>
        <v/>
      </c>
      <c r="F11" s="6"/>
      <c r="G11" s="10"/>
      <c r="H11" s="5"/>
      <c r="I11" s="5"/>
    </row>
    <row r="12" spans="1:14" ht="25.5" customHeight="1" x14ac:dyDescent="0.25">
      <c r="A12" s="9"/>
      <c r="B12" s="4"/>
      <c r="C12" s="16" t="str">
        <f>IF(A12="","",VLOOKUP(A12,Articles!A11:B54,2,FALSE)*B12)</f>
        <v/>
      </c>
      <c r="D12" s="22" t="str">
        <f>IF(A12="","",VLOOKUP(A12,Articles!$A$2:$C$44,3,FALSE)-B12)</f>
        <v/>
      </c>
      <c r="E12" s="71"/>
    </row>
    <row r="13" spans="1:14" ht="25.5" customHeight="1" x14ac:dyDescent="0.25">
      <c r="A13" s="9"/>
      <c r="B13" s="4"/>
      <c r="C13" s="16" t="str">
        <f>IF(A13="","",VLOOKUP(A13,Articles!A12:B55,2,FALSE)*B13)</f>
        <v/>
      </c>
      <c r="D13" s="22" t="str">
        <f>IF(A13="","",VLOOKUP(A13,Articles!$A$2:$C$44,3,FALSE)-B13)</f>
        <v/>
      </c>
      <c r="E13" s="71"/>
    </row>
    <row r="14" spans="1:14" ht="25.5" customHeight="1" x14ac:dyDescent="0.25">
      <c r="A14" s="9"/>
      <c r="B14" s="4"/>
      <c r="C14" s="16" t="str">
        <f>IF(A14="","",VLOOKUP(A14,Articles!A13:B56,2,FALSE)*B14)</f>
        <v/>
      </c>
      <c r="D14" s="22" t="str">
        <f>IF(A14="","",VLOOKUP(A14,Articles!$A$2:$C$44,3,FALSE)-B14)</f>
        <v/>
      </c>
      <c r="E14" s="71"/>
    </row>
    <row r="15" spans="1:14" ht="25.5" customHeight="1" x14ac:dyDescent="0.25">
      <c r="A15" s="9"/>
      <c r="B15" s="4"/>
      <c r="C15" s="16" t="str">
        <f>IF(A15="","",VLOOKUP(A15,Articles!A14:B57,2,FALSE)*B15)</f>
        <v/>
      </c>
      <c r="D15" s="22" t="str">
        <f>IF(A15="","",VLOOKUP(A15,Articles!$A$2:$C$44,3,FALSE)-B15)</f>
        <v/>
      </c>
      <c r="E15" s="71"/>
    </row>
    <row r="16" spans="1:14" ht="25.5" customHeight="1" x14ac:dyDescent="0.25">
      <c r="A16" s="9"/>
      <c r="B16" s="4"/>
      <c r="C16" s="16" t="str">
        <f>IF(A16="","",VLOOKUP(A16,Articles!A15:B58,2,FALSE)*B16)</f>
        <v/>
      </c>
      <c r="D16" s="22" t="str">
        <f>IF(A16="","",VLOOKUP(A16,Articles!$A$2:$C$44,3,FALSE)-B16)</f>
        <v/>
      </c>
      <c r="E16" s="71"/>
    </row>
    <row r="17" spans="1:10" ht="25.5" customHeight="1" x14ac:dyDescent="0.25">
      <c r="A17" s="9"/>
      <c r="B17" s="4"/>
      <c r="C17" s="16" t="str">
        <f>IF(A17="","",VLOOKUP(A17,Articles!A16:B59,2,FALSE)*B17)</f>
        <v/>
      </c>
      <c r="D17" s="22" t="str">
        <f>IF(A17="","",VLOOKUP(A17,Articles!$A$2:$C$44,3,FALSE)-B17)</f>
        <v/>
      </c>
    </row>
    <row r="18" spans="1:10" ht="25.5" customHeight="1" x14ac:dyDescent="0.25">
      <c r="A18" s="9"/>
      <c r="B18" s="4"/>
      <c r="C18" s="16" t="str">
        <f>IF(A18="","",VLOOKUP(A18,Articles!A17:B60,2,FALSE)*B18)</f>
        <v/>
      </c>
      <c r="D18" s="22" t="str">
        <f>IF(A18="","",VLOOKUP(A18,Articles!$A$2:$C$44,3,FALSE)-B18)</f>
        <v/>
      </c>
    </row>
    <row r="19" spans="1:10" ht="25.5" customHeight="1" x14ac:dyDescent="0.25">
      <c r="A19" s="9"/>
      <c r="B19" s="4"/>
      <c r="C19" s="16" t="str">
        <f>IF(A19="","",VLOOKUP(A19,Articles!A18:B61,2,FALSE)*B19)</f>
        <v/>
      </c>
      <c r="D19" s="22" t="str">
        <f>IF(A19="","",VLOOKUP(A19,Articles!$A$2:$C$44,3,FALSE)-B19)</f>
        <v/>
      </c>
    </row>
    <row r="20" spans="1:10" ht="25.5" customHeight="1" x14ac:dyDescent="0.25">
      <c r="A20" s="9"/>
      <c r="B20" s="4"/>
      <c r="C20" s="16" t="str">
        <f>IF(A20="","",VLOOKUP(A20,Articles!A19:B62,2,FALSE)*B20)</f>
        <v/>
      </c>
      <c r="D20" s="22" t="str">
        <f>IF(A20="","",VLOOKUP(A20,Articles!$A$2:$C$44,3,FALSE)-B20)</f>
        <v/>
      </c>
    </row>
    <row r="21" spans="1:10" ht="25.5" customHeight="1" x14ac:dyDescent="0.25">
      <c r="A21" s="9"/>
      <c r="B21" s="4"/>
      <c r="C21" s="16" t="str">
        <f>IF(A21="","",VLOOKUP(A21,Articles!A20:B63,2,FALSE)*B21)</f>
        <v/>
      </c>
      <c r="D21" s="22" t="str">
        <f>IF(A21="","",VLOOKUP(A21,Articles!$A$2:$C$44,3,FALSE)-B21)</f>
        <v/>
      </c>
    </row>
    <row r="22" spans="1:10" ht="25.5" customHeight="1" x14ac:dyDescent="0.25">
      <c r="A22" s="9"/>
      <c r="B22" s="4"/>
      <c r="C22" s="16" t="str">
        <f>IF(A22="","",VLOOKUP(A22,Articles!A21:B64,2,FALSE)*B22)</f>
        <v/>
      </c>
      <c r="D22" s="22" t="str">
        <f>IF(A22="","",VLOOKUP(A22,Articles!$A$2:$C$44,3,FALSE)-B22)</f>
        <v/>
      </c>
    </row>
    <row r="23" spans="1:10" ht="25.5" customHeight="1" x14ac:dyDescent="0.25">
      <c r="A23" s="9"/>
      <c r="B23" s="4"/>
      <c r="C23" s="16" t="str">
        <f>IF(A23="","",VLOOKUP(A23,Articles!A22:B65,2,FALSE)*B23)</f>
        <v/>
      </c>
      <c r="D23" s="22" t="str">
        <f>IF(A23="","",VLOOKUP(A23,Articles!$A$2:$C$44,3,FALSE)-B23)</f>
        <v/>
      </c>
    </row>
    <row r="24" spans="1:10" ht="25.5" customHeight="1" x14ac:dyDescent="0.25">
      <c r="A24" s="9"/>
      <c r="B24" s="4"/>
      <c r="C24" s="16" t="str">
        <f>IF(A24="","",VLOOKUP(A24,Articles!A23:B66,2,FALSE)*B24)</f>
        <v/>
      </c>
      <c r="D24" s="22" t="str">
        <f>IF(A24="","",VLOOKUP(A24,Articles!$A$2:$C$44,3,FALSE)-B24)</f>
        <v/>
      </c>
    </row>
    <row r="25" spans="1:10" ht="25.5" customHeight="1" x14ac:dyDescent="0.25">
      <c r="A25" s="9"/>
      <c r="B25" s="4"/>
      <c r="C25" s="16" t="str">
        <f>IF(A25="","",VLOOKUP(A25,Articles!A24:B67,2,FALSE)*B25)</f>
        <v/>
      </c>
      <c r="D25" s="22" t="str">
        <f>IF(A25="","",VLOOKUP(A25,Articles!$A$2:$C$44,3,FALSE)-B25)</f>
        <v/>
      </c>
    </row>
    <row r="26" spans="1:10" ht="25.5" customHeight="1" x14ac:dyDescent="0.25">
      <c r="A26" s="71" t="s">
        <v>808</v>
      </c>
      <c r="B26" s="71" t="s">
        <v>808</v>
      </c>
      <c r="C26" s="71" t="s">
        <v>808</v>
      </c>
      <c r="D26" s="71" t="s">
        <v>808</v>
      </c>
      <c r="E26" s="71" t="s">
        <v>808</v>
      </c>
    </row>
    <row r="27" spans="1:10" ht="25.5" customHeight="1" x14ac:dyDescent="0.25">
      <c r="F27" s="93" t="s">
        <v>824</v>
      </c>
      <c r="G27" s="93">
        <f>SUM(G$3:G26)</f>
        <v>0</v>
      </c>
      <c r="H27" s="94">
        <f>SUM(H$3:H26)</f>
        <v>36</v>
      </c>
      <c r="I27" s="93">
        <f>SUM(I$3:I26)</f>
        <v>0</v>
      </c>
      <c r="J27" s="93">
        <f>SUM(J$3:J26)</f>
        <v>0</v>
      </c>
    </row>
    <row r="32" spans="1:10" ht="25.5" customHeight="1" x14ac:dyDescent="0.25">
      <c r="E32" s="43" t="s">
        <v>822</v>
      </c>
    </row>
    <row r="35" spans="5:5" ht="25.5" customHeight="1" x14ac:dyDescent="0.25">
      <c r="E35" s="2" t="s">
        <v>811</v>
      </c>
    </row>
    <row r="36" spans="5:5" ht="25.5" customHeight="1" x14ac:dyDescent="0.25">
      <c r="E36" s="2" t="s">
        <v>812</v>
      </c>
    </row>
    <row r="37" spans="5:5" ht="25.5" customHeight="1" x14ac:dyDescent="0.25">
      <c r="E37" s="2" t="s">
        <v>813</v>
      </c>
    </row>
    <row r="38" spans="5:5" ht="25.5" customHeight="1" x14ac:dyDescent="0.25">
      <c r="E38" s="2" t="s">
        <v>814</v>
      </c>
    </row>
    <row r="39" spans="5:5" ht="25.5" customHeight="1" x14ac:dyDescent="0.25">
      <c r="E39" s="2" t="s">
        <v>815</v>
      </c>
    </row>
    <row r="40" spans="5:5" ht="25.5" customHeight="1" x14ac:dyDescent="0.25">
      <c r="E40" s="2" t="s">
        <v>816</v>
      </c>
    </row>
    <row r="41" spans="5:5" ht="25.5" customHeight="1" x14ac:dyDescent="0.25">
      <c r="E41" s="2" t="s">
        <v>817</v>
      </c>
    </row>
    <row r="42" spans="5:5" ht="25.5" customHeight="1" x14ac:dyDescent="0.25">
      <c r="E42" s="2" t="s">
        <v>818</v>
      </c>
    </row>
    <row r="43" spans="5:5" ht="25.5" customHeight="1" x14ac:dyDescent="0.25">
      <c r="E43" s="2" t="s">
        <v>819</v>
      </c>
    </row>
    <row r="44" spans="5:5" ht="25.5" customHeight="1" x14ac:dyDescent="0.25">
      <c r="E44" s="2" t="s">
        <v>820</v>
      </c>
    </row>
    <row r="45" spans="5:5" ht="25.5" customHeight="1" x14ac:dyDescent="0.25">
      <c r="E45" s="2" t="s">
        <v>821</v>
      </c>
    </row>
  </sheetData>
  <sheetProtection selectLockedCells="1"/>
  <mergeCells count="1">
    <mergeCell ref="H8:I8"/>
  </mergeCells>
  <phoneticPr fontId="12" type="noConversion"/>
  <conditionalFormatting sqref="F1">
    <cfRule type="containsText" dxfId="1" priority="7" operator="containsText" text="FAUX">
      <formula>NOT(ISERROR(SEARCH("FAUX",F1)))</formula>
    </cfRule>
    <cfRule type="containsErrors" dxfId="0" priority="8">
      <formula>ISERROR(F1)</formula>
    </cfRule>
  </conditionalFormatting>
  <dataValidations count="2">
    <dataValidation type="list" allowBlank="1" showInputMessage="1" showErrorMessage="1" sqref="E9">
      <formula1>Moyen_paiement</formula1>
    </dataValidation>
    <dataValidation type="list" allowBlank="1" showInputMessage="1" showErrorMessage="1" sqref="A2:A25">
      <formula1>OFFSET(épicerie,0,0,COUNTA(épicerie))</formula1>
    </dataValidation>
  </dataValidations>
  <hyperlinks>
    <hyperlink ref="J1" r:id="rId1"/>
  </hyperlinks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4294967293" verticalDpi="4294967293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8"/>
  <sheetViews>
    <sheetView workbookViewId="0">
      <selection activeCell="K8" sqref="K8"/>
    </sheetView>
  </sheetViews>
  <sheetFormatPr baseColWidth="10" defaultRowHeight="15" x14ac:dyDescent="0.25"/>
  <cols>
    <col min="12" max="12" width="34.5703125" bestFit="1" customWidth="1"/>
    <col min="14" max="14" width="11.42578125" customWidth="1"/>
  </cols>
  <sheetData>
    <row r="1" spans="1:13" ht="26.25" x14ac:dyDescent="0.4">
      <c r="A1" t="s">
        <v>147</v>
      </c>
      <c r="L1" s="7" t="s">
        <v>30</v>
      </c>
      <c r="M1" s="7" t="s">
        <v>58</v>
      </c>
    </row>
    <row r="2" spans="1:13" ht="26.25" x14ac:dyDescent="0.4">
      <c r="L2" s="7" t="s">
        <v>10</v>
      </c>
      <c r="M2" s="25">
        <v>100</v>
      </c>
    </row>
    <row r="3" spans="1:13" ht="26.25" x14ac:dyDescent="0.4">
      <c r="L3" s="7" t="s">
        <v>11</v>
      </c>
      <c r="M3" s="25">
        <v>100</v>
      </c>
    </row>
    <row r="4" spans="1:13" ht="26.25" x14ac:dyDescent="0.4">
      <c r="L4" s="7" t="s">
        <v>35</v>
      </c>
      <c r="M4" s="25">
        <v>100</v>
      </c>
    </row>
    <row r="5" spans="1:13" ht="26.25" x14ac:dyDescent="0.4">
      <c r="L5" s="7" t="s">
        <v>6</v>
      </c>
      <c r="M5" s="25">
        <v>85</v>
      </c>
    </row>
    <row r="6" spans="1:13" ht="26.25" x14ac:dyDescent="0.4">
      <c r="L6" s="7" t="s">
        <v>9</v>
      </c>
      <c r="M6" s="25">
        <v>100</v>
      </c>
    </row>
    <row r="7" spans="1:13" ht="26.25" x14ac:dyDescent="0.4">
      <c r="L7" s="7" t="s">
        <v>48</v>
      </c>
      <c r="M7" s="25">
        <v>100</v>
      </c>
    </row>
    <row r="8" spans="1:13" ht="26.25" x14ac:dyDescent="0.4">
      <c r="L8" s="7" t="s">
        <v>12</v>
      </c>
      <c r="M8" s="25">
        <v>98</v>
      </c>
    </row>
    <row r="9" spans="1:13" ht="26.25" x14ac:dyDescent="0.4">
      <c r="L9" s="7" t="s">
        <v>22</v>
      </c>
      <c r="M9" s="25">
        <v>100</v>
      </c>
    </row>
    <row r="10" spans="1:13" ht="26.25" x14ac:dyDescent="0.4">
      <c r="L10" s="7" t="s">
        <v>26</v>
      </c>
      <c r="M10" s="25">
        <v>100</v>
      </c>
    </row>
    <row r="11" spans="1:13" ht="26.25" x14ac:dyDescent="0.4">
      <c r="L11" s="7" t="s">
        <v>46</v>
      </c>
      <c r="M11" s="25">
        <v>100</v>
      </c>
    </row>
    <row r="12" spans="1:13" ht="26.25" x14ac:dyDescent="0.4">
      <c r="L12" s="7" t="s">
        <v>33</v>
      </c>
      <c r="M12" s="25">
        <v>100</v>
      </c>
    </row>
    <row r="13" spans="1:13" ht="26.25" x14ac:dyDescent="0.4">
      <c r="L13" s="7" t="s">
        <v>62</v>
      </c>
      <c r="M13" s="25">
        <v>100</v>
      </c>
    </row>
    <row r="14" spans="1:13" ht="26.25" x14ac:dyDescent="0.4">
      <c r="L14" s="7" t="s">
        <v>7</v>
      </c>
      <c r="M14" s="25">
        <v>100</v>
      </c>
    </row>
    <row r="15" spans="1:13" ht="26.25" x14ac:dyDescent="0.4">
      <c r="L15" s="7" t="s">
        <v>15</v>
      </c>
      <c r="M15" s="25">
        <v>100</v>
      </c>
    </row>
    <row r="16" spans="1:13" ht="26.25" x14ac:dyDescent="0.4">
      <c r="L16" s="7" t="s">
        <v>20</v>
      </c>
      <c r="M16" s="25">
        <v>100</v>
      </c>
    </row>
    <row r="17" spans="12:13" ht="26.25" x14ac:dyDescent="0.4">
      <c r="L17" s="7" t="s">
        <v>36</v>
      </c>
      <c r="M17" s="25">
        <v>98</v>
      </c>
    </row>
    <row r="18" spans="12:13" ht="26.25" x14ac:dyDescent="0.4">
      <c r="L18" s="7" t="s">
        <v>65</v>
      </c>
      <c r="M18" s="25">
        <v>9</v>
      </c>
    </row>
    <row r="19" spans="12:13" ht="26.25" x14ac:dyDescent="0.4">
      <c r="L19" s="7" t="s">
        <v>21</v>
      </c>
      <c r="M19" s="25">
        <v>98</v>
      </c>
    </row>
    <row r="20" spans="12:13" ht="26.25" x14ac:dyDescent="0.4">
      <c r="L20" s="7" t="s">
        <v>27</v>
      </c>
      <c r="M20" s="25">
        <v>90</v>
      </c>
    </row>
    <row r="21" spans="12:13" ht="26.25" x14ac:dyDescent="0.4">
      <c r="L21" s="7" t="s">
        <v>14</v>
      </c>
      <c r="M21" s="25">
        <v>100</v>
      </c>
    </row>
    <row r="22" spans="12:13" ht="26.25" x14ac:dyDescent="0.4">
      <c r="L22" s="7" t="s">
        <v>28</v>
      </c>
      <c r="M22" s="25">
        <v>88</v>
      </c>
    </row>
    <row r="23" spans="12:13" ht="26.25" x14ac:dyDescent="0.4">
      <c r="L23" s="7" t="s">
        <v>47</v>
      </c>
      <c r="M23" s="25">
        <v>100</v>
      </c>
    </row>
    <row r="24" spans="12:13" ht="26.25" x14ac:dyDescent="0.4">
      <c r="L24" s="7" t="s">
        <v>61</v>
      </c>
      <c r="M24" s="25">
        <v>94</v>
      </c>
    </row>
    <row r="25" spans="12:13" ht="26.25" x14ac:dyDescent="0.4">
      <c r="L25" s="7" t="s">
        <v>59</v>
      </c>
      <c r="M25" s="25">
        <v>100</v>
      </c>
    </row>
    <row r="26" spans="12:13" ht="26.25" x14ac:dyDescent="0.4">
      <c r="L26" s="7" t="s">
        <v>24</v>
      </c>
      <c r="M26" s="25">
        <v>100</v>
      </c>
    </row>
    <row r="27" spans="12:13" ht="26.25" x14ac:dyDescent="0.4">
      <c r="L27" s="7" t="s">
        <v>23</v>
      </c>
      <c r="M27" s="25">
        <v>98</v>
      </c>
    </row>
    <row r="28" spans="12:13" ht="26.25" x14ac:dyDescent="0.4">
      <c r="L28" s="7" t="s">
        <v>37</v>
      </c>
      <c r="M28" s="25">
        <v>96</v>
      </c>
    </row>
    <row r="29" spans="12:13" ht="26.25" x14ac:dyDescent="0.4">
      <c r="L29" s="7" t="s">
        <v>34</v>
      </c>
      <c r="M29" s="25">
        <v>86</v>
      </c>
    </row>
    <row r="30" spans="12:13" ht="26.25" x14ac:dyDescent="0.4">
      <c r="L30" s="7" t="s">
        <v>25</v>
      </c>
      <c r="M30" s="25">
        <v>100</v>
      </c>
    </row>
    <row r="31" spans="12:13" ht="26.25" x14ac:dyDescent="0.4">
      <c r="L31" s="7" t="s">
        <v>8</v>
      </c>
      <c r="M31" s="25">
        <v>100</v>
      </c>
    </row>
    <row r="32" spans="12:13" ht="26.25" x14ac:dyDescent="0.4">
      <c r="L32" s="7" t="s">
        <v>16</v>
      </c>
      <c r="M32" s="25">
        <v>100</v>
      </c>
    </row>
    <row r="33" spans="12:13" ht="26.25" x14ac:dyDescent="0.4">
      <c r="L33" s="7" t="s">
        <v>18</v>
      </c>
      <c r="M33" s="25">
        <v>100</v>
      </c>
    </row>
    <row r="34" spans="12:13" ht="26.25" x14ac:dyDescent="0.4">
      <c r="L34" s="7" t="s">
        <v>60</v>
      </c>
      <c r="M34" s="25">
        <v>100</v>
      </c>
    </row>
    <row r="35" spans="12:13" ht="26.25" x14ac:dyDescent="0.4">
      <c r="L35" s="7" t="s">
        <v>19</v>
      </c>
      <c r="M35" s="25">
        <v>100</v>
      </c>
    </row>
    <row r="36" spans="12:13" ht="26.25" x14ac:dyDescent="0.4">
      <c r="L36" s="7" t="s">
        <v>17</v>
      </c>
      <c r="M36" s="25">
        <v>100</v>
      </c>
    </row>
    <row r="37" spans="12:13" ht="26.25" x14ac:dyDescent="0.4">
      <c r="L37" s="7" t="s">
        <v>5</v>
      </c>
      <c r="M37" s="25">
        <v>84</v>
      </c>
    </row>
    <row r="38" spans="12:13" ht="26.25" x14ac:dyDescent="0.4">
      <c r="L38" s="7" t="s">
        <v>13</v>
      </c>
      <c r="M38" s="25">
        <v>90</v>
      </c>
    </row>
  </sheetData>
  <sortState ref="L2:M38">
    <sortCondition descending="1" ref="L2:L38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6"/>
  <dimension ref="A1:U436"/>
  <sheetViews>
    <sheetView workbookViewId="0">
      <selection activeCell="E21" sqref="E21"/>
    </sheetView>
  </sheetViews>
  <sheetFormatPr baseColWidth="10" defaultRowHeight="15" x14ac:dyDescent="0.25"/>
  <cols>
    <col min="7" max="7" width="11.5703125" customWidth="1"/>
  </cols>
  <sheetData>
    <row r="1" spans="1:21" ht="25.5" x14ac:dyDescent="0.25">
      <c r="A1" t="s">
        <v>38</v>
      </c>
      <c r="B1" t="s">
        <v>71</v>
      </c>
      <c r="C1" t="s">
        <v>72</v>
      </c>
      <c r="D1" t="s">
        <v>73</v>
      </c>
      <c r="E1" t="s">
        <v>74</v>
      </c>
      <c r="F1" t="s">
        <v>75</v>
      </c>
      <c r="G1" t="s">
        <v>76</v>
      </c>
      <c r="H1" s="52" t="s">
        <v>150</v>
      </c>
      <c r="I1" s="35" t="s">
        <v>77</v>
      </c>
      <c r="J1" s="35" t="s">
        <v>78</v>
      </c>
      <c r="K1" s="35" t="s">
        <v>79</v>
      </c>
      <c r="L1" s="35" t="s">
        <v>80</v>
      </c>
      <c r="M1" s="35" t="s">
        <v>81</v>
      </c>
      <c r="N1" s="35" t="s">
        <v>82</v>
      </c>
      <c r="O1" s="35" t="s">
        <v>83</v>
      </c>
      <c r="P1" s="35" t="s">
        <v>84</v>
      </c>
      <c r="Q1" s="35" t="s">
        <v>85</v>
      </c>
      <c r="R1" s="35" t="s">
        <v>86</v>
      </c>
      <c r="S1" s="35" t="s">
        <v>87</v>
      </c>
      <c r="T1" s="35" t="s">
        <v>88</v>
      </c>
      <c r="U1" s="35" t="s">
        <v>89</v>
      </c>
    </row>
    <row r="2" spans="1:21" x14ac:dyDescent="0.25">
      <c r="G2" t="s">
        <v>140</v>
      </c>
      <c r="H2" s="39" t="s">
        <v>139</v>
      </c>
      <c r="I2" s="36" t="s">
        <v>90</v>
      </c>
      <c r="J2" s="36" t="s">
        <v>91</v>
      </c>
      <c r="K2" s="36" t="s">
        <v>92</v>
      </c>
      <c r="L2" s="36" t="s">
        <v>93</v>
      </c>
      <c r="M2" s="36" t="s">
        <v>93</v>
      </c>
      <c r="N2" s="36" t="s">
        <v>94</v>
      </c>
      <c r="O2" s="37">
        <v>39992</v>
      </c>
      <c r="P2" s="36" t="s">
        <v>95</v>
      </c>
      <c r="Q2" s="38">
        <v>42242</v>
      </c>
      <c r="R2" s="38">
        <v>42608</v>
      </c>
      <c r="S2" s="36"/>
      <c r="T2" s="36"/>
      <c r="U2" s="36" t="s">
        <v>93</v>
      </c>
    </row>
    <row r="3" spans="1:21" x14ac:dyDescent="0.25">
      <c r="G3" t="s">
        <v>141</v>
      </c>
      <c r="H3" s="39" t="s">
        <v>139</v>
      </c>
      <c r="I3" s="36" t="s">
        <v>96</v>
      </c>
      <c r="J3" s="36" t="s">
        <v>97</v>
      </c>
      <c r="K3" s="36" t="s">
        <v>92</v>
      </c>
      <c r="L3" s="36" t="s">
        <v>93</v>
      </c>
      <c r="M3" s="36" t="s">
        <v>93</v>
      </c>
      <c r="N3" s="36" t="s">
        <v>94</v>
      </c>
      <c r="O3" s="37">
        <v>40479</v>
      </c>
      <c r="P3" s="36" t="s">
        <v>98</v>
      </c>
      <c r="Q3" s="38">
        <v>42242</v>
      </c>
      <c r="R3" s="38">
        <v>42608</v>
      </c>
      <c r="S3" s="36"/>
      <c r="T3" s="36"/>
      <c r="U3" s="36" t="s">
        <v>93</v>
      </c>
    </row>
    <row r="4" spans="1:21" x14ac:dyDescent="0.25">
      <c r="G4" t="s">
        <v>142</v>
      </c>
      <c r="H4" s="39" t="s">
        <v>139</v>
      </c>
      <c r="I4" s="36" t="s">
        <v>99</v>
      </c>
      <c r="J4" s="36" t="s">
        <v>100</v>
      </c>
      <c r="K4" s="36" t="s">
        <v>92</v>
      </c>
      <c r="L4" s="36" t="s">
        <v>93</v>
      </c>
      <c r="M4" s="36" t="s">
        <v>93</v>
      </c>
      <c r="N4" s="36" t="s">
        <v>94</v>
      </c>
      <c r="O4" s="37">
        <v>40371</v>
      </c>
      <c r="P4" s="36" t="s">
        <v>95</v>
      </c>
      <c r="Q4" s="38">
        <v>42242</v>
      </c>
      <c r="R4" s="38">
        <v>42608</v>
      </c>
      <c r="S4" s="36"/>
      <c r="T4" s="36"/>
      <c r="U4" s="36" t="s">
        <v>93</v>
      </c>
    </row>
    <row r="5" spans="1:21" x14ac:dyDescent="0.25">
      <c r="G5" t="s">
        <v>143</v>
      </c>
      <c r="H5" s="39" t="s">
        <v>139</v>
      </c>
      <c r="I5" s="36" t="s">
        <v>101</v>
      </c>
      <c r="J5" s="36" t="s">
        <v>102</v>
      </c>
      <c r="K5" s="36" t="s">
        <v>92</v>
      </c>
      <c r="L5" s="36" t="s">
        <v>93</v>
      </c>
      <c r="M5" s="36" t="s">
        <v>93</v>
      </c>
      <c r="N5" s="36" t="s">
        <v>94</v>
      </c>
      <c r="O5" s="37">
        <v>39358</v>
      </c>
      <c r="P5" s="36" t="s">
        <v>95</v>
      </c>
      <c r="Q5" s="38">
        <v>42242</v>
      </c>
      <c r="R5" s="38">
        <v>42608</v>
      </c>
      <c r="S5" s="36"/>
      <c r="T5" s="36"/>
      <c r="U5" s="36" t="s">
        <v>93</v>
      </c>
    </row>
    <row r="6" spans="1:21" ht="25.5" x14ac:dyDescent="0.25">
      <c r="G6" t="s">
        <v>144</v>
      </c>
      <c r="H6" s="39" t="s">
        <v>139</v>
      </c>
      <c r="I6" s="36" t="s">
        <v>103</v>
      </c>
      <c r="J6" s="36" t="s">
        <v>104</v>
      </c>
      <c r="K6" s="36" t="s">
        <v>92</v>
      </c>
      <c r="L6" s="36" t="s">
        <v>93</v>
      </c>
      <c r="M6" s="36" t="s">
        <v>93</v>
      </c>
      <c r="N6" s="36" t="s">
        <v>94</v>
      </c>
      <c r="O6" s="37">
        <v>40178</v>
      </c>
      <c r="P6" s="36" t="s">
        <v>98</v>
      </c>
      <c r="Q6" s="38">
        <v>42434</v>
      </c>
      <c r="R6" s="38">
        <v>42608</v>
      </c>
      <c r="S6" s="36"/>
      <c r="T6" s="36"/>
      <c r="U6" s="36" t="s">
        <v>93</v>
      </c>
    </row>
    <row r="7" spans="1:21" x14ac:dyDescent="0.25">
      <c r="G7" t="s">
        <v>145</v>
      </c>
      <c r="H7" s="39" t="s">
        <v>139</v>
      </c>
      <c r="I7" s="36" t="s">
        <v>105</v>
      </c>
      <c r="J7" s="36" t="s">
        <v>106</v>
      </c>
      <c r="K7" s="36" t="s">
        <v>92</v>
      </c>
      <c r="L7" s="36" t="s">
        <v>93</v>
      </c>
      <c r="M7" s="36" t="s">
        <v>93</v>
      </c>
      <c r="N7" s="36" t="s">
        <v>94</v>
      </c>
      <c r="O7" s="37">
        <v>40187</v>
      </c>
      <c r="P7" s="36" t="s">
        <v>95</v>
      </c>
      <c r="Q7" s="38">
        <v>42242</v>
      </c>
      <c r="R7" s="38">
        <v>42608</v>
      </c>
      <c r="S7" s="36"/>
      <c r="T7" s="36"/>
      <c r="U7" s="36" t="s">
        <v>93</v>
      </c>
    </row>
    <row r="8" spans="1:21" x14ac:dyDescent="0.25">
      <c r="H8" s="39" t="s">
        <v>139</v>
      </c>
      <c r="I8" s="36" t="s">
        <v>107</v>
      </c>
      <c r="J8" s="36" t="s">
        <v>108</v>
      </c>
      <c r="K8" s="36" t="s">
        <v>92</v>
      </c>
      <c r="L8" s="36" t="s">
        <v>93</v>
      </c>
      <c r="M8" s="36" t="s">
        <v>93</v>
      </c>
      <c r="N8" s="36" t="s">
        <v>94</v>
      </c>
      <c r="O8" s="37">
        <v>40596</v>
      </c>
      <c r="P8" s="36" t="s">
        <v>95</v>
      </c>
      <c r="Q8" s="38">
        <v>42242</v>
      </c>
      <c r="R8" s="38">
        <v>42608</v>
      </c>
      <c r="S8" s="36"/>
      <c r="T8" s="36"/>
      <c r="U8" s="36" t="s">
        <v>93</v>
      </c>
    </row>
    <row r="9" spans="1:21" ht="25.5" x14ac:dyDescent="0.25">
      <c r="H9" s="39" t="s">
        <v>139</v>
      </c>
      <c r="I9" s="36" t="s">
        <v>109</v>
      </c>
      <c r="J9" s="36" t="s">
        <v>110</v>
      </c>
      <c r="K9" s="36" t="s">
        <v>92</v>
      </c>
      <c r="L9" s="36" t="s">
        <v>93</v>
      </c>
      <c r="M9" s="36" t="s">
        <v>93</v>
      </c>
      <c r="N9" s="36" t="s">
        <v>94</v>
      </c>
      <c r="O9" s="37">
        <v>40401</v>
      </c>
      <c r="P9" s="36" t="s">
        <v>98</v>
      </c>
      <c r="Q9" s="38">
        <v>42242</v>
      </c>
      <c r="R9" s="38">
        <v>42608</v>
      </c>
      <c r="S9" s="36"/>
      <c r="T9" s="36"/>
      <c r="U9" s="36" t="s">
        <v>93</v>
      </c>
    </row>
    <row r="10" spans="1:21" x14ac:dyDescent="0.25">
      <c r="H10" s="39" t="s">
        <v>139</v>
      </c>
      <c r="I10" s="36" t="s">
        <v>111</v>
      </c>
      <c r="J10" s="36" t="s">
        <v>112</v>
      </c>
      <c r="K10" s="36" t="s">
        <v>92</v>
      </c>
      <c r="L10" s="36" t="s">
        <v>93</v>
      </c>
      <c r="M10" s="36" t="s">
        <v>93</v>
      </c>
      <c r="N10" s="36" t="s">
        <v>94</v>
      </c>
      <c r="O10" s="37">
        <v>40784</v>
      </c>
      <c r="P10" s="36" t="s">
        <v>95</v>
      </c>
      <c r="Q10" s="38">
        <v>42242</v>
      </c>
      <c r="R10" s="38">
        <v>42608</v>
      </c>
      <c r="S10" s="36"/>
      <c r="T10" s="36"/>
      <c r="U10" s="36" t="s">
        <v>93</v>
      </c>
    </row>
    <row r="11" spans="1:21" x14ac:dyDescent="0.25">
      <c r="H11" s="39" t="s">
        <v>139</v>
      </c>
      <c r="I11" s="36" t="s">
        <v>113</v>
      </c>
      <c r="J11" s="36" t="s">
        <v>114</v>
      </c>
      <c r="K11" s="36" t="s">
        <v>92</v>
      </c>
      <c r="L11" s="36" t="s">
        <v>93</v>
      </c>
      <c r="M11" s="36" t="s">
        <v>93</v>
      </c>
      <c r="N11" s="36" t="s">
        <v>94</v>
      </c>
      <c r="O11" s="37">
        <v>40299</v>
      </c>
      <c r="P11" s="36" t="s">
        <v>98</v>
      </c>
      <c r="Q11" s="38">
        <v>42242</v>
      </c>
      <c r="R11" s="38">
        <v>42608</v>
      </c>
      <c r="S11" s="36"/>
      <c r="T11" s="36"/>
      <c r="U11" s="36" t="s">
        <v>93</v>
      </c>
    </row>
    <row r="12" spans="1:21" x14ac:dyDescent="0.25">
      <c r="H12" s="39" t="s">
        <v>139</v>
      </c>
      <c r="I12" s="36" t="s">
        <v>115</v>
      </c>
      <c r="J12" s="36" t="s">
        <v>116</v>
      </c>
      <c r="K12" s="36" t="s">
        <v>92</v>
      </c>
      <c r="L12" s="36" t="s">
        <v>93</v>
      </c>
      <c r="M12" s="36" t="s">
        <v>93</v>
      </c>
      <c r="N12" s="36" t="s">
        <v>94</v>
      </c>
      <c r="O12" s="37">
        <v>40481</v>
      </c>
      <c r="P12" s="36" t="s">
        <v>95</v>
      </c>
      <c r="Q12" s="38">
        <v>42242</v>
      </c>
      <c r="R12" s="38">
        <v>42608</v>
      </c>
      <c r="S12" s="36"/>
      <c r="T12" s="36"/>
      <c r="U12" s="36" t="s">
        <v>93</v>
      </c>
    </row>
    <row r="13" spans="1:21" x14ac:dyDescent="0.25">
      <c r="H13" s="39" t="s">
        <v>139</v>
      </c>
      <c r="I13" s="36" t="s">
        <v>117</v>
      </c>
      <c r="J13" s="36" t="s">
        <v>118</v>
      </c>
      <c r="K13" s="36" t="s">
        <v>92</v>
      </c>
      <c r="L13" s="36" t="s">
        <v>93</v>
      </c>
      <c r="M13" s="36" t="s">
        <v>93</v>
      </c>
      <c r="N13" s="36" t="s">
        <v>94</v>
      </c>
      <c r="O13" s="37">
        <v>40257</v>
      </c>
      <c r="P13" s="36" t="s">
        <v>95</v>
      </c>
      <c r="Q13" s="38">
        <v>42242</v>
      </c>
      <c r="R13" s="38">
        <v>42608</v>
      </c>
      <c r="S13" s="36"/>
      <c r="T13" s="36"/>
      <c r="U13" s="36" t="s">
        <v>93</v>
      </c>
    </row>
    <row r="14" spans="1:21" ht="25.5" x14ac:dyDescent="0.25">
      <c r="H14" s="39" t="s">
        <v>139</v>
      </c>
      <c r="I14" s="36" t="s">
        <v>119</v>
      </c>
      <c r="J14" s="36" t="s">
        <v>120</v>
      </c>
      <c r="K14" s="36" t="s">
        <v>92</v>
      </c>
      <c r="L14" s="36" t="s">
        <v>93</v>
      </c>
      <c r="M14" s="36" t="s">
        <v>93</v>
      </c>
      <c r="N14" s="36" t="s">
        <v>94</v>
      </c>
      <c r="O14" s="37">
        <v>39858</v>
      </c>
      <c r="P14" s="36" t="s">
        <v>95</v>
      </c>
      <c r="Q14" s="38">
        <v>42242</v>
      </c>
      <c r="R14" s="38">
        <v>42608</v>
      </c>
      <c r="S14" s="36"/>
      <c r="T14" s="36"/>
      <c r="U14" s="36" t="s">
        <v>93</v>
      </c>
    </row>
    <row r="15" spans="1:21" x14ac:dyDescent="0.25">
      <c r="H15" s="39" t="s">
        <v>139</v>
      </c>
      <c r="I15" s="36" t="s">
        <v>121</v>
      </c>
      <c r="J15" s="36" t="s">
        <v>122</v>
      </c>
      <c r="K15" s="36" t="s">
        <v>92</v>
      </c>
      <c r="L15" s="36" t="s">
        <v>93</v>
      </c>
      <c r="M15" s="36" t="s">
        <v>93</v>
      </c>
      <c r="N15" s="36" t="s">
        <v>94</v>
      </c>
      <c r="O15" s="37">
        <v>39730</v>
      </c>
      <c r="P15" s="36" t="s">
        <v>98</v>
      </c>
      <c r="Q15" s="38">
        <v>42242</v>
      </c>
      <c r="R15" s="38">
        <v>42608</v>
      </c>
      <c r="S15" s="36"/>
      <c r="T15" s="36"/>
      <c r="U15" s="36" t="s">
        <v>93</v>
      </c>
    </row>
    <row r="16" spans="1:21" x14ac:dyDescent="0.25">
      <c r="H16" s="39" t="s">
        <v>139</v>
      </c>
      <c r="I16" s="36" t="s">
        <v>123</v>
      </c>
      <c r="J16" s="36" t="s">
        <v>124</v>
      </c>
      <c r="K16" s="36" t="s">
        <v>92</v>
      </c>
      <c r="L16" s="36" t="s">
        <v>93</v>
      </c>
      <c r="M16" s="36" t="s">
        <v>93</v>
      </c>
      <c r="N16" s="36" t="s">
        <v>94</v>
      </c>
      <c r="O16" s="37">
        <v>40390</v>
      </c>
      <c r="P16" s="36" t="s">
        <v>95</v>
      </c>
      <c r="Q16" s="38">
        <v>42242</v>
      </c>
      <c r="R16" s="38">
        <v>42608</v>
      </c>
      <c r="S16" s="36"/>
      <c r="T16" s="36"/>
      <c r="U16" s="36" t="s">
        <v>93</v>
      </c>
    </row>
    <row r="17" spans="3:21" x14ac:dyDescent="0.25">
      <c r="H17" s="39" t="s">
        <v>139</v>
      </c>
      <c r="I17" s="36" t="s">
        <v>125</v>
      </c>
      <c r="J17" s="36" t="s">
        <v>126</v>
      </c>
      <c r="K17" s="36" t="s">
        <v>92</v>
      </c>
      <c r="L17" s="36" t="s">
        <v>93</v>
      </c>
      <c r="M17" s="36" t="s">
        <v>93</v>
      </c>
      <c r="N17" s="36" t="s">
        <v>94</v>
      </c>
      <c r="O17" s="37">
        <v>40194</v>
      </c>
      <c r="P17" s="36" t="s">
        <v>98</v>
      </c>
      <c r="Q17" s="38">
        <v>42242</v>
      </c>
      <c r="R17" s="38">
        <v>42608</v>
      </c>
      <c r="S17" s="36"/>
      <c r="T17" s="36"/>
      <c r="U17" s="36" t="s">
        <v>93</v>
      </c>
    </row>
    <row r="18" spans="3:21" x14ac:dyDescent="0.25">
      <c r="H18" s="39" t="s">
        <v>139</v>
      </c>
      <c r="I18" s="36" t="s">
        <v>127</v>
      </c>
      <c r="J18" s="36" t="s">
        <v>128</v>
      </c>
      <c r="K18" s="36" t="s">
        <v>92</v>
      </c>
      <c r="L18" s="36" t="s">
        <v>93</v>
      </c>
      <c r="M18" s="36" t="s">
        <v>93</v>
      </c>
      <c r="N18" s="36" t="s">
        <v>94</v>
      </c>
      <c r="O18" s="37">
        <v>39819</v>
      </c>
      <c r="P18" s="36" t="s">
        <v>98</v>
      </c>
      <c r="Q18" s="38">
        <v>42242</v>
      </c>
      <c r="R18" s="38">
        <v>42608</v>
      </c>
      <c r="S18" s="36"/>
      <c r="T18" s="36"/>
      <c r="U18" s="36" t="s">
        <v>93</v>
      </c>
    </row>
    <row r="19" spans="3:21" x14ac:dyDescent="0.25">
      <c r="H19" s="39" t="s">
        <v>139</v>
      </c>
      <c r="I19" s="36" t="s">
        <v>127</v>
      </c>
      <c r="J19" s="36" t="s">
        <v>128</v>
      </c>
      <c r="K19" s="36" t="s">
        <v>92</v>
      </c>
      <c r="L19" s="36" t="s">
        <v>93</v>
      </c>
      <c r="M19" s="36" t="s">
        <v>93</v>
      </c>
      <c r="N19" s="36" t="s">
        <v>94</v>
      </c>
      <c r="O19" s="37">
        <v>39819</v>
      </c>
      <c r="P19" s="36" t="s">
        <v>98</v>
      </c>
      <c r="Q19" s="38">
        <v>42242</v>
      </c>
      <c r="R19" s="38">
        <v>42608</v>
      </c>
      <c r="S19" s="36"/>
      <c r="T19" s="36"/>
      <c r="U19" s="36" t="s">
        <v>93</v>
      </c>
    </row>
    <row r="20" spans="3:21" x14ac:dyDescent="0.25">
      <c r="H20" s="39" t="s">
        <v>139</v>
      </c>
      <c r="I20" s="36" t="s">
        <v>129</v>
      </c>
      <c r="J20" s="36" t="s">
        <v>130</v>
      </c>
      <c r="K20" s="36" t="s">
        <v>92</v>
      </c>
      <c r="L20" s="36" t="s">
        <v>131</v>
      </c>
      <c r="M20" s="36" t="s">
        <v>93</v>
      </c>
      <c r="N20" s="36" t="s">
        <v>94</v>
      </c>
      <c r="O20" s="37">
        <v>39948</v>
      </c>
      <c r="P20" s="36" t="s">
        <v>98</v>
      </c>
      <c r="Q20" s="38">
        <v>42242</v>
      </c>
      <c r="R20" s="38">
        <v>42608</v>
      </c>
      <c r="S20" s="36"/>
      <c r="T20" s="36"/>
      <c r="U20" s="36" t="s">
        <v>93</v>
      </c>
    </row>
    <row r="21" spans="3:21" x14ac:dyDescent="0.25">
      <c r="H21" s="39" t="s">
        <v>139</v>
      </c>
      <c r="I21" s="36" t="s">
        <v>132</v>
      </c>
      <c r="J21" s="36" t="s">
        <v>133</v>
      </c>
      <c r="K21" s="36" t="s">
        <v>92</v>
      </c>
      <c r="L21" s="36" t="s">
        <v>93</v>
      </c>
      <c r="M21" s="36" t="s">
        <v>93</v>
      </c>
      <c r="N21" s="36" t="s">
        <v>94</v>
      </c>
      <c r="O21" s="37">
        <v>40404</v>
      </c>
      <c r="P21" s="36" t="s">
        <v>95</v>
      </c>
      <c r="Q21" s="38">
        <v>42242</v>
      </c>
      <c r="R21" s="38">
        <v>42608</v>
      </c>
      <c r="S21" s="36"/>
      <c r="T21" s="36"/>
      <c r="U21" s="36" t="s">
        <v>93</v>
      </c>
    </row>
    <row r="22" spans="3:21" ht="25.5" x14ac:dyDescent="0.25">
      <c r="H22" s="39" t="s">
        <v>139</v>
      </c>
      <c r="I22" s="36" t="s">
        <v>134</v>
      </c>
      <c r="J22" s="36" t="s">
        <v>135</v>
      </c>
      <c r="K22" s="36" t="s">
        <v>92</v>
      </c>
      <c r="L22" s="36" t="s">
        <v>93</v>
      </c>
      <c r="M22" s="36" t="s">
        <v>93</v>
      </c>
      <c r="N22" s="36" t="s">
        <v>94</v>
      </c>
      <c r="O22" s="37">
        <v>40178</v>
      </c>
      <c r="P22" s="36" t="s">
        <v>95</v>
      </c>
      <c r="Q22" s="38">
        <v>42242</v>
      </c>
      <c r="R22" s="38">
        <v>42608</v>
      </c>
      <c r="S22" s="36"/>
      <c r="T22" s="36"/>
      <c r="U22" s="36" t="s">
        <v>93</v>
      </c>
    </row>
    <row r="23" spans="3:21" ht="25.5" x14ac:dyDescent="0.25">
      <c r="H23" s="39" t="s">
        <v>139</v>
      </c>
      <c r="I23" s="36" t="s">
        <v>136</v>
      </c>
      <c r="J23" s="36" t="s">
        <v>112</v>
      </c>
      <c r="K23" s="36" t="s">
        <v>92</v>
      </c>
      <c r="L23" s="36" t="s">
        <v>93</v>
      </c>
      <c r="M23" s="36" t="s">
        <v>93</v>
      </c>
      <c r="N23" s="36" t="s">
        <v>94</v>
      </c>
      <c r="O23" s="37">
        <v>40072</v>
      </c>
      <c r="P23" s="36" t="s">
        <v>95</v>
      </c>
      <c r="Q23" s="38">
        <v>42242</v>
      </c>
      <c r="R23" s="38">
        <v>42608</v>
      </c>
      <c r="S23" s="36"/>
      <c r="T23" s="36"/>
      <c r="U23" s="36" t="s">
        <v>93</v>
      </c>
    </row>
    <row r="24" spans="3:21" ht="25.5" x14ac:dyDescent="0.25">
      <c r="H24" s="39" t="s">
        <v>139</v>
      </c>
      <c r="I24" s="36" t="s">
        <v>137</v>
      </c>
      <c r="J24" s="36" t="s">
        <v>138</v>
      </c>
      <c r="K24" s="36" t="s">
        <v>92</v>
      </c>
      <c r="L24" s="36" t="s">
        <v>93</v>
      </c>
      <c r="M24" s="36" t="s">
        <v>93</v>
      </c>
      <c r="N24" s="36" t="s">
        <v>94</v>
      </c>
      <c r="O24" s="37">
        <v>40526</v>
      </c>
      <c r="P24" s="36" t="s">
        <v>95</v>
      </c>
      <c r="Q24" s="38">
        <v>42242</v>
      </c>
      <c r="R24" s="38">
        <v>42608</v>
      </c>
      <c r="S24" s="36"/>
      <c r="T24" s="36"/>
      <c r="U24" s="36" t="s">
        <v>93</v>
      </c>
    </row>
    <row r="25" spans="3:21" x14ac:dyDescent="0.25">
      <c r="C25" t="s">
        <v>146</v>
      </c>
      <c r="H25" s="39" t="s">
        <v>151</v>
      </c>
      <c r="I25" s="36" t="s">
        <v>162</v>
      </c>
      <c r="J25" s="36" t="s">
        <v>163</v>
      </c>
      <c r="K25" s="36" t="s">
        <v>164</v>
      </c>
      <c r="L25" s="36" t="s">
        <v>93</v>
      </c>
    </row>
    <row r="26" spans="3:21" x14ac:dyDescent="0.25">
      <c r="H26" s="39" t="s">
        <v>151</v>
      </c>
      <c r="I26" s="36" t="s">
        <v>162</v>
      </c>
      <c r="J26" s="36" t="s">
        <v>165</v>
      </c>
      <c r="K26" s="36" t="s">
        <v>164</v>
      </c>
      <c r="L26" s="36" t="s">
        <v>93</v>
      </c>
    </row>
    <row r="27" spans="3:21" x14ac:dyDescent="0.25">
      <c r="H27" s="39" t="s">
        <v>151</v>
      </c>
      <c r="I27" s="36" t="s">
        <v>166</v>
      </c>
      <c r="J27" s="36" t="s">
        <v>91</v>
      </c>
      <c r="K27" s="36" t="s">
        <v>92</v>
      </c>
      <c r="L27" s="36" t="s">
        <v>93</v>
      </c>
    </row>
    <row r="28" spans="3:21" x14ac:dyDescent="0.25">
      <c r="H28" s="39" t="s">
        <v>151</v>
      </c>
      <c r="I28" s="36" t="s">
        <v>167</v>
      </c>
      <c r="J28" s="36" t="s">
        <v>168</v>
      </c>
      <c r="K28" s="36" t="s">
        <v>92</v>
      </c>
      <c r="L28" s="36" t="s">
        <v>93</v>
      </c>
    </row>
    <row r="29" spans="3:21" ht="25.5" x14ac:dyDescent="0.25">
      <c r="H29" s="39" t="s">
        <v>151</v>
      </c>
      <c r="I29" s="36" t="s">
        <v>169</v>
      </c>
      <c r="J29" s="36" t="s">
        <v>170</v>
      </c>
      <c r="K29" s="36" t="s">
        <v>92</v>
      </c>
      <c r="L29" s="36" t="s">
        <v>93</v>
      </c>
    </row>
    <row r="30" spans="3:21" x14ac:dyDescent="0.25">
      <c r="H30" s="39" t="s">
        <v>151</v>
      </c>
      <c r="I30" s="36" t="s">
        <v>171</v>
      </c>
      <c r="J30" s="36" t="s">
        <v>172</v>
      </c>
      <c r="K30" s="36" t="s">
        <v>92</v>
      </c>
      <c r="L30" s="36" t="s">
        <v>93</v>
      </c>
    </row>
    <row r="31" spans="3:21" x14ac:dyDescent="0.25">
      <c r="H31" s="39" t="s">
        <v>151</v>
      </c>
      <c r="I31" s="36" t="s">
        <v>173</v>
      </c>
      <c r="J31" s="36" t="s">
        <v>174</v>
      </c>
      <c r="K31" s="36" t="s">
        <v>92</v>
      </c>
      <c r="L31" s="36" t="s">
        <v>93</v>
      </c>
    </row>
    <row r="32" spans="3:21" x14ac:dyDescent="0.25">
      <c r="H32" s="39" t="s">
        <v>151</v>
      </c>
      <c r="I32" s="36" t="s">
        <v>175</v>
      </c>
      <c r="J32" s="36" t="s">
        <v>176</v>
      </c>
      <c r="K32" s="36" t="s">
        <v>92</v>
      </c>
      <c r="L32" s="36" t="s">
        <v>93</v>
      </c>
    </row>
    <row r="33" spans="8:12" x14ac:dyDescent="0.25">
      <c r="H33" s="39" t="s">
        <v>151</v>
      </c>
      <c r="I33" s="36" t="s">
        <v>177</v>
      </c>
      <c r="J33" s="36" t="s">
        <v>178</v>
      </c>
      <c r="K33" s="36" t="s">
        <v>92</v>
      </c>
      <c r="L33" s="36" t="s">
        <v>93</v>
      </c>
    </row>
    <row r="34" spans="8:12" x14ac:dyDescent="0.25">
      <c r="H34" s="39" t="s">
        <v>151</v>
      </c>
      <c r="I34" s="36" t="s">
        <v>179</v>
      </c>
      <c r="J34" s="36" t="s">
        <v>180</v>
      </c>
      <c r="K34" s="36" t="s">
        <v>92</v>
      </c>
      <c r="L34" s="36" t="s">
        <v>93</v>
      </c>
    </row>
    <row r="35" spans="8:12" ht="25.5" x14ac:dyDescent="0.25">
      <c r="H35" s="39" t="s">
        <v>151</v>
      </c>
      <c r="I35" s="36" t="s">
        <v>181</v>
      </c>
      <c r="J35" s="36" t="s">
        <v>182</v>
      </c>
      <c r="K35" s="36" t="s">
        <v>164</v>
      </c>
      <c r="L35" s="36" t="s">
        <v>93</v>
      </c>
    </row>
    <row r="36" spans="8:12" x14ac:dyDescent="0.25">
      <c r="H36" s="39" t="s">
        <v>151</v>
      </c>
      <c r="I36" s="36" t="s">
        <v>183</v>
      </c>
      <c r="J36" s="36" t="s">
        <v>184</v>
      </c>
      <c r="K36" s="36" t="s">
        <v>92</v>
      </c>
      <c r="L36" s="36" t="s">
        <v>93</v>
      </c>
    </row>
    <row r="37" spans="8:12" x14ac:dyDescent="0.25">
      <c r="H37" s="39" t="s">
        <v>151</v>
      </c>
      <c r="I37" s="36" t="s">
        <v>185</v>
      </c>
      <c r="J37" s="36" t="s">
        <v>186</v>
      </c>
      <c r="K37" s="36" t="s">
        <v>92</v>
      </c>
      <c r="L37" s="36" t="s">
        <v>93</v>
      </c>
    </row>
    <row r="38" spans="8:12" ht="25.5" x14ac:dyDescent="0.25">
      <c r="H38" s="39" t="s">
        <v>151</v>
      </c>
      <c r="I38" s="36" t="s">
        <v>185</v>
      </c>
      <c r="J38" s="36" t="s">
        <v>187</v>
      </c>
      <c r="K38" s="36" t="s">
        <v>92</v>
      </c>
      <c r="L38" s="36" t="s">
        <v>93</v>
      </c>
    </row>
    <row r="39" spans="8:12" x14ac:dyDescent="0.25">
      <c r="H39" s="39" t="s">
        <v>151</v>
      </c>
      <c r="I39" s="36" t="s">
        <v>185</v>
      </c>
      <c r="J39" s="36" t="s">
        <v>188</v>
      </c>
      <c r="K39" s="36" t="s">
        <v>92</v>
      </c>
      <c r="L39" s="36" t="s">
        <v>93</v>
      </c>
    </row>
    <row r="40" spans="8:12" x14ac:dyDescent="0.25">
      <c r="H40" s="39" t="s">
        <v>151</v>
      </c>
      <c r="I40" s="36" t="s">
        <v>185</v>
      </c>
      <c r="J40" s="36" t="s">
        <v>189</v>
      </c>
      <c r="K40" s="36" t="s">
        <v>92</v>
      </c>
      <c r="L40" s="36" t="s">
        <v>93</v>
      </c>
    </row>
    <row r="41" spans="8:12" x14ac:dyDescent="0.25">
      <c r="H41" s="39" t="s">
        <v>151</v>
      </c>
      <c r="I41" s="36" t="s">
        <v>190</v>
      </c>
      <c r="J41" s="36" t="s">
        <v>191</v>
      </c>
      <c r="K41" s="36" t="s">
        <v>92</v>
      </c>
      <c r="L41" s="36" t="s">
        <v>93</v>
      </c>
    </row>
    <row r="42" spans="8:12" x14ac:dyDescent="0.25">
      <c r="H42" s="39" t="s">
        <v>151</v>
      </c>
      <c r="I42" s="36" t="s">
        <v>192</v>
      </c>
      <c r="J42" s="36" t="s">
        <v>193</v>
      </c>
      <c r="K42" s="36" t="s">
        <v>92</v>
      </c>
      <c r="L42" s="36" t="s">
        <v>93</v>
      </c>
    </row>
    <row r="43" spans="8:12" x14ac:dyDescent="0.25">
      <c r="H43" s="39" t="s">
        <v>151</v>
      </c>
      <c r="I43" s="36" t="s">
        <v>194</v>
      </c>
      <c r="J43" s="36" t="s">
        <v>195</v>
      </c>
      <c r="K43" s="36" t="s">
        <v>92</v>
      </c>
      <c r="L43" s="36" t="s">
        <v>93</v>
      </c>
    </row>
    <row r="44" spans="8:12" x14ac:dyDescent="0.25">
      <c r="H44" s="39" t="s">
        <v>151</v>
      </c>
      <c r="I44" s="36" t="s">
        <v>196</v>
      </c>
      <c r="J44" s="36" t="s">
        <v>197</v>
      </c>
      <c r="K44" s="36" t="s">
        <v>92</v>
      </c>
      <c r="L44" s="36" t="s">
        <v>93</v>
      </c>
    </row>
    <row r="45" spans="8:12" ht="25.5" x14ac:dyDescent="0.25">
      <c r="H45" s="39" t="s">
        <v>151</v>
      </c>
      <c r="I45" s="36" t="s">
        <v>196</v>
      </c>
      <c r="J45" s="36" t="s">
        <v>198</v>
      </c>
      <c r="K45" s="36" t="s">
        <v>92</v>
      </c>
      <c r="L45" s="36" t="s">
        <v>93</v>
      </c>
    </row>
    <row r="46" spans="8:12" ht="38.25" x14ac:dyDescent="0.25">
      <c r="H46" s="39" t="s">
        <v>151</v>
      </c>
      <c r="I46" s="36" t="s">
        <v>199</v>
      </c>
      <c r="J46" s="36" t="s">
        <v>200</v>
      </c>
      <c r="K46" s="36" t="s">
        <v>92</v>
      </c>
      <c r="L46" s="36" t="s">
        <v>93</v>
      </c>
    </row>
    <row r="47" spans="8:12" ht="25.5" x14ac:dyDescent="0.25">
      <c r="H47" s="39" t="s">
        <v>151</v>
      </c>
      <c r="I47" s="36" t="s">
        <v>201</v>
      </c>
      <c r="J47" s="36" t="s">
        <v>202</v>
      </c>
      <c r="K47" s="36" t="s">
        <v>92</v>
      </c>
      <c r="L47" s="36" t="s">
        <v>203</v>
      </c>
    </row>
    <row r="48" spans="8:12" ht="25.5" x14ac:dyDescent="0.25">
      <c r="H48" s="39" t="s">
        <v>151</v>
      </c>
      <c r="I48" s="36" t="s">
        <v>204</v>
      </c>
      <c r="J48" s="36" t="s">
        <v>205</v>
      </c>
      <c r="K48" s="36" t="s">
        <v>92</v>
      </c>
      <c r="L48" s="36" t="s">
        <v>93</v>
      </c>
    </row>
    <row r="49" spans="8:12" ht="25.5" x14ac:dyDescent="0.25">
      <c r="H49" s="39" t="s">
        <v>151</v>
      </c>
      <c r="I49" s="36" t="s">
        <v>206</v>
      </c>
      <c r="J49" s="36" t="s">
        <v>207</v>
      </c>
      <c r="K49" s="36" t="s">
        <v>92</v>
      </c>
      <c r="L49" s="36" t="s">
        <v>208</v>
      </c>
    </row>
    <row r="50" spans="8:12" x14ac:dyDescent="0.25">
      <c r="H50" s="39" t="s">
        <v>151</v>
      </c>
      <c r="I50" s="36" t="s">
        <v>209</v>
      </c>
      <c r="J50" s="36" t="s">
        <v>210</v>
      </c>
      <c r="K50" s="36" t="s">
        <v>92</v>
      </c>
      <c r="L50" s="36" t="s">
        <v>93</v>
      </c>
    </row>
    <row r="51" spans="8:12" x14ac:dyDescent="0.25">
      <c r="H51" s="39" t="s">
        <v>151</v>
      </c>
      <c r="I51" s="36" t="s">
        <v>211</v>
      </c>
      <c r="J51" s="36" t="s">
        <v>212</v>
      </c>
      <c r="K51" s="36" t="s">
        <v>92</v>
      </c>
      <c r="L51" s="36" t="s">
        <v>93</v>
      </c>
    </row>
    <row r="52" spans="8:12" x14ac:dyDescent="0.25">
      <c r="H52" s="39" t="s">
        <v>151</v>
      </c>
      <c r="I52" s="36" t="s">
        <v>213</v>
      </c>
      <c r="J52" s="36" t="s">
        <v>214</v>
      </c>
      <c r="K52" s="36" t="s">
        <v>92</v>
      </c>
      <c r="L52" s="36" t="s">
        <v>93</v>
      </c>
    </row>
    <row r="53" spans="8:12" x14ac:dyDescent="0.25">
      <c r="H53" s="39" t="s">
        <v>151</v>
      </c>
      <c r="I53" s="36" t="s">
        <v>213</v>
      </c>
      <c r="J53" s="36" t="s">
        <v>215</v>
      </c>
      <c r="K53" s="36" t="s">
        <v>92</v>
      </c>
      <c r="L53" s="36" t="s">
        <v>93</v>
      </c>
    </row>
    <row r="54" spans="8:12" ht="25.5" x14ac:dyDescent="0.25">
      <c r="H54" s="39" t="s">
        <v>151</v>
      </c>
      <c r="I54" s="36" t="s">
        <v>216</v>
      </c>
      <c r="J54" s="36" t="s">
        <v>217</v>
      </c>
      <c r="K54" s="36" t="s">
        <v>92</v>
      </c>
      <c r="L54" s="36" t="s">
        <v>208</v>
      </c>
    </row>
    <row r="55" spans="8:12" ht="25.5" x14ac:dyDescent="0.25">
      <c r="H55" s="39" t="s">
        <v>151</v>
      </c>
      <c r="I55" s="36" t="s">
        <v>218</v>
      </c>
      <c r="J55" s="36" t="s">
        <v>219</v>
      </c>
      <c r="K55" s="36" t="s">
        <v>220</v>
      </c>
      <c r="L55" s="36" t="s">
        <v>208</v>
      </c>
    </row>
    <row r="56" spans="8:12" x14ac:dyDescent="0.25">
      <c r="H56" s="39" t="s">
        <v>151</v>
      </c>
      <c r="I56" s="36" t="s">
        <v>221</v>
      </c>
      <c r="J56" s="36" t="s">
        <v>222</v>
      </c>
      <c r="K56" s="36" t="s">
        <v>92</v>
      </c>
      <c r="L56" s="36" t="s">
        <v>93</v>
      </c>
    </row>
    <row r="57" spans="8:12" x14ac:dyDescent="0.25">
      <c r="H57" s="39" t="s">
        <v>151</v>
      </c>
      <c r="I57" s="36" t="s">
        <v>223</v>
      </c>
      <c r="J57" s="36" t="s">
        <v>224</v>
      </c>
      <c r="K57" s="36" t="s">
        <v>92</v>
      </c>
      <c r="L57" s="36" t="s">
        <v>93</v>
      </c>
    </row>
    <row r="58" spans="8:12" ht="38.25" x14ac:dyDescent="0.25">
      <c r="H58" s="39" t="s">
        <v>151</v>
      </c>
      <c r="I58" s="36" t="s">
        <v>225</v>
      </c>
      <c r="J58" s="36" t="s">
        <v>226</v>
      </c>
      <c r="K58" s="36" t="s">
        <v>92</v>
      </c>
      <c r="L58" s="36" t="s">
        <v>93</v>
      </c>
    </row>
    <row r="59" spans="8:12" ht="25.5" x14ac:dyDescent="0.25">
      <c r="H59" s="39" t="s">
        <v>151</v>
      </c>
      <c r="I59" s="36" t="s">
        <v>227</v>
      </c>
      <c r="J59" s="36" t="s">
        <v>228</v>
      </c>
      <c r="K59" s="36" t="s">
        <v>92</v>
      </c>
      <c r="L59" s="36" t="s">
        <v>208</v>
      </c>
    </row>
    <row r="60" spans="8:12" x14ac:dyDescent="0.25">
      <c r="H60" s="39" t="s">
        <v>151</v>
      </c>
      <c r="I60" s="36" t="s">
        <v>229</v>
      </c>
      <c r="J60" s="36" t="s">
        <v>230</v>
      </c>
      <c r="K60" s="36" t="s">
        <v>92</v>
      </c>
      <c r="L60" s="36" t="s">
        <v>93</v>
      </c>
    </row>
    <row r="61" spans="8:12" ht="25.5" x14ac:dyDescent="0.25">
      <c r="H61" s="39" t="s">
        <v>151</v>
      </c>
      <c r="I61" s="36" t="s">
        <v>231</v>
      </c>
      <c r="J61" s="36" t="s">
        <v>232</v>
      </c>
      <c r="K61" s="36" t="s">
        <v>92</v>
      </c>
      <c r="L61" s="36" t="s">
        <v>93</v>
      </c>
    </row>
    <row r="62" spans="8:12" x14ac:dyDescent="0.25">
      <c r="H62" s="39" t="s">
        <v>151</v>
      </c>
      <c r="I62" s="36" t="s">
        <v>233</v>
      </c>
      <c r="J62" s="36" t="s">
        <v>100</v>
      </c>
      <c r="K62" s="36" t="s">
        <v>234</v>
      </c>
      <c r="L62" s="36" t="s">
        <v>93</v>
      </c>
    </row>
    <row r="63" spans="8:12" x14ac:dyDescent="0.25">
      <c r="H63" s="39" t="s">
        <v>151</v>
      </c>
      <c r="I63" s="36" t="s">
        <v>235</v>
      </c>
      <c r="J63" s="36" t="s">
        <v>236</v>
      </c>
      <c r="K63" s="36" t="s">
        <v>92</v>
      </c>
      <c r="L63" s="36" t="s">
        <v>93</v>
      </c>
    </row>
    <row r="64" spans="8:12" ht="25.5" x14ac:dyDescent="0.25">
      <c r="H64" s="39" t="s">
        <v>151</v>
      </c>
      <c r="I64" s="36" t="s">
        <v>237</v>
      </c>
      <c r="J64" s="36" t="s">
        <v>238</v>
      </c>
      <c r="K64" s="36" t="s">
        <v>92</v>
      </c>
      <c r="L64" s="36" t="s">
        <v>93</v>
      </c>
    </row>
    <row r="65" spans="8:12" x14ac:dyDescent="0.25">
      <c r="H65" s="39" t="s">
        <v>151</v>
      </c>
      <c r="I65" s="36" t="s">
        <v>239</v>
      </c>
      <c r="J65" s="36" t="s">
        <v>240</v>
      </c>
      <c r="K65" s="36" t="s">
        <v>92</v>
      </c>
      <c r="L65" s="36" t="s">
        <v>93</v>
      </c>
    </row>
    <row r="66" spans="8:12" x14ac:dyDescent="0.25">
      <c r="H66" s="39" t="s">
        <v>151</v>
      </c>
      <c r="I66" s="36" t="s">
        <v>239</v>
      </c>
      <c r="J66" s="36" t="s">
        <v>241</v>
      </c>
      <c r="K66" s="36" t="s">
        <v>92</v>
      </c>
      <c r="L66" s="36" t="s">
        <v>93</v>
      </c>
    </row>
    <row r="67" spans="8:12" ht="25.5" x14ac:dyDescent="0.25">
      <c r="H67" s="39" t="s">
        <v>151</v>
      </c>
      <c r="I67" s="36" t="s">
        <v>242</v>
      </c>
      <c r="J67" s="36" t="s">
        <v>243</v>
      </c>
      <c r="K67" s="36" t="s">
        <v>92</v>
      </c>
      <c r="L67" s="36" t="s">
        <v>93</v>
      </c>
    </row>
    <row r="68" spans="8:12" ht="25.5" x14ac:dyDescent="0.25">
      <c r="H68" s="39" t="s">
        <v>151</v>
      </c>
      <c r="I68" s="36" t="s">
        <v>244</v>
      </c>
      <c r="J68" s="36" t="s">
        <v>245</v>
      </c>
      <c r="K68" s="36" t="s">
        <v>92</v>
      </c>
      <c r="L68" s="36" t="s">
        <v>208</v>
      </c>
    </row>
    <row r="69" spans="8:12" ht="25.5" x14ac:dyDescent="0.25">
      <c r="H69" s="39" t="s">
        <v>151</v>
      </c>
      <c r="I69" s="36" t="s">
        <v>244</v>
      </c>
      <c r="J69" s="36" t="s">
        <v>246</v>
      </c>
      <c r="K69" s="36" t="s">
        <v>92</v>
      </c>
      <c r="L69" s="36" t="s">
        <v>93</v>
      </c>
    </row>
    <row r="70" spans="8:12" x14ac:dyDescent="0.25">
      <c r="H70" s="39" t="s">
        <v>151</v>
      </c>
      <c r="I70" s="36" t="s">
        <v>247</v>
      </c>
      <c r="J70" s="36" t="s">
        <v>248</v>
      </c>
      <c r="K70" s="36" t="s">
        <v>92</v>
      </c>
      <c r="L70" s="36" t="s">
        <v>93</v>
      </c>
    </row>
    <row r="71" spans="8:12" ht="25.5" x14ac:dyDescent="0.25">
      <c r="H71" s="39" t="s">
        <v>151</v>
      </c>
      <c r="I71" s="36" t="s">
        <v>249</v>
      </c>
      <c r="J71" s="36" t="s">
        <v>250</v>
      </c>
      <c r="K71" s="36" t="s">
        <v>92</v>
      </c>
      <c r="L71" s="36" t="s">
        <v>93</v>
      </c>
    </row>
    <row r="72" spans="8:12" x14ac:dyDescent="0.25">
      <c r="H72" s="39" t="s">
        <v>151</v>
      </c>
      <c r="I72" s="36" t="s">
        <v>251</v>
      </c>
      <c r="J72" s="36" t="s">
        <v>252</v>
      </c>
      <c r="K72" s="36" t="s">
        <v>92</v>
      </c>
      <c r="L72" s="36" t="s">
        <v>93</v>
      </c>
    </row>
    <row r="73" spans="8:12" x14ac:dyDescent="0.25">
      <c r="H73" s="39" t="s">
        <v>151</v>
      </c>
      <c r="I73" s="36" t="s">
        <v>253</v>
      </c>
      <c r="J73" s="36" t="s">
        <v>116</v>
      </c>
      <c r="K73" s="36" t="s">
        <v>92</v>
      </c>
      <c r="L73" s="36" t="s">
        <v>93</v>
      </c>
    </row>
    <row r="74" spans="8:12" x14ac:dyDescent="0.25">
      <c r="H74" s="39" t="s">
        <v>151</v>
      </c>
      <c r="I74" s="36" t="s">
        <v>254</v>
      </c>
      <c r="J74" s="36" t="s">
        <v>255</v>
      </c>
      <c r="K74" s="36" t="s">
        <v>92</v>
      </c>
      <c r="L74" s="36" t="s">
        <v>93</v>
      </c>
    </row>
    <row r="75" spans="8:12" ht="25.5" x14ac:dyDescent="0.25">
      <c r="H75" s="39" t="s">
        <v>151</v>
      </c>
      <c r="I75" s="36" t="s">
        <v>256</v>
      </c>
      <c r="J75" s="36" t="s">
        <v>257</v>
      </c>
      <c r="K75" s="36" t="s">
        <v>92</v>
      </c>
      <c r="L75" s="36" t="s">
        <v>93</v>
      </c>
    </row>
    <row r="76" spans="8:12" x14ac:dyDescent="0.25">
      <c r="H76" s="39" t="s">
        <v>151</v>
      </c>
      <c r="I76" s="36" t="s">
        <v>258</v>
      </c>
      <c r="J76" s="36" t="s">
        <v>259</v>
      </c>
      <c r="K76" s="36" t="s">
        <v>92</v>
      </c>
      <c r="L76" s="36" t="s">
        <v>93</v>
      </c>
    </row>
    <row r="77" spans="8:12" ht="25.5" x14ac:dyDescent="0.25">
      <c r="H77" s="39" t="s">
        <v>151</v>
      </c>
      <c r="I77" s="36" t="s">
        <v>109</v>
      </c>
      <c r="J77" s="36" t="s">
        <v>260</v>
      </c>
      <c r="K77" s="36" t="s">
        <v>92</v>
      </c>
      <c r="L77" s="36" t="s">
        <v>93</v>
      </c>
    </row>
    <row r="78" spans="8:12" x14ac:dyDescent="0.25">
      <c r="H78" s="39" t="s">
        <v>151</v>
      </c>
      <c r="I78" s="36" t="s">
        <v>261</v>
      </c>
      <c r="J78" s="36" t="s">
        <v>262</v>
      </c>
      <c r="K78" s="36" t="s">
        <v>92</v>
      </c>
      <c r="L78" s="36" t="s">
        <v>93</v>
      </c>
    </row>
    <row r="79" spans="8:12" x14ac:dyDescent="0.25">
      <c r="H79" s="39" t="s">
        <v>151</v>
      </c>
      <c r="I79" s="36" t="s">
        <v>263</v>
      </c>
      <c r="J79" s="36" t="s">
        <v>264</v>
      </c>
      <c r="K79" s="36" t="s">
        <v>92</v>
      </c>
      <c r="L79" s="36" t="s">
        <v>93</v>
      </c>
    </row>
    <row r="80" spans="8:12" ht="25.5" x14ac:dyDescent="0.25">
      <c r="H80" s="39" t="s">
        <v>151</v>
      </c>
      <c r="I80" s="36" t="s">
        <v>263</v>
      </c>
      <c r="J80" s="36" t="s">
        <v>265</v>
      </c>
      <c r="K80" s="36" t="s">
        <v>92</v>
      </c>
      <c r="L80" s="36" t="s">
        <v>208</v>
      </c>
    </row>
    <row r="81" spans="8:12" ht="25.5" x14ac:dyDescent="0.25">
      <c r="H81" s="39" t="s">
        <v>151</v>
      </c>
      <c r="I81" s="36" t="s">
        <v>263</v>
      </c>
      <c r="J81" s="36" t="s">
        <v>266</v>
      </c>
      <c r="K81" s="36" t="s">
        <v>92</v>
      </c>
      <c r="L81" s="36" t="s">
        <v>208</v>
      </c>
    </row>
    <row r="82" spans="8:12" ht="25.5" x14ac:dyDescent="0.25">
      <c r="H82" s="39" t="s">
        <v>151</v>
      </c>
      <c r="I82" s="36" t="s">
        <v>267</v>
      </c>
      <c r="J82" s="36" t="s">
        <v>268</v>
      </c>
      <c r="K82" s="36" t="s">
        <v>92</v>
      </c>
      <c r="L82" s="36" t="s">
        <v>208</v>
      </c>
    </row>
    <row r="83" spans="8:12" x14ac:dyDescent="0.25">
      <c r="H83" s="39" t="s">
        <v>151</v>
      </c>
      <c r="I83" s="36" t="s">
        <v>269</v>
      </c>
      <c r="J83" s="36" t="s">
        <v>270</v>
      </c>
      <c r="K83" s="36" t="s">
        <v>92</v>
      </c>
      <c r="L83" s="36" t="s">
        <v>131</v>
      </c>
    </row>
    <row r="84" spans="8:12" x14ac:dyDescent="0.25">
      <c r="H84" s="39" t="s">
        <v>151</v>
      </c>
      <c r="I84" s="36" t="s">
        <v>271</v>
      </c>
      <c r="J84" s="36" t="s">
        <v>272</v>
      </c>
      <c r="K84" s="36" t="s">
        <v>92</v>
      </c>
      <c r="L84" s="36" t="s">
        <v>93</v>
      </c>
    </row>
    <row r="85" spans="8:12" ht="25.5" x14ac:dyDescent="0.25">
      <c r="H85" s="39" t="s">
        <v>151</v>
      </c>
      <c r="I85" s="36" t="s">
        <v>271</v>
      </c>
      <c r="J85" s="36" t="s">
        <v>273</v>
      </c>
      <c r="K85" s="36" t="s">
        <v>92</v>
      </c>
      <c r="L85" s="36" t="s">
        <v>208</v>
      </c>
    </row>
    <row r="86" spans="8:12" ht="25.5" x14ac:dyDescent="0.25">
      <c r="H86" s="39" t="s">
        <v>151</v>
      </c>
      <c r="I86" s="36" t="s">
        <v>271</v>
      </c>
      <c r="J86" s="36" t="s">
        <v>274</v>
      </c>
      <c r="K86" s="36" t="s">
        <v>92</v>
      </c>
      <c r="L86" s="36" t="s">
        <v>208</v>
      </c>
    </row>
    <row r="87" spans="8:12" ht="25.5" x14ac:dyDescent="0.25">
      <c r="H87" s="39" t="s">
        <v>151</v>
      </c>
      <c r="I87" s="36" t="s">
        <v>275</v>
      </c>
      <c r="J87" s="36" t="s">
        <v>276</v>
      </c>
      <c r="K87" s="36" t="s">
        <v>92</v>
      </c>
      <c r="L87" s="36" t="s">
        <v>93</v>
      </c>
    </row>
    <row r="88" spans="8:12" x14ac:dyDescent="0.25">
      <c r="H88" s="39" t="s">
        <v>151</v>
      </c>
      <c r="I88" s="36" t="s">
        <v>277</v>
      </c>
      <c r="J88" s="36" t="s">
        <v>278</v>
      </c>
      <c r="K88" s="36" t="s">
        <v>92</v>
      </c>
      <c r="L88" s="36" t="s">
        <v>93</v>
      </c>
    </row>
    <row r="89" spans="8:12" x14ac:dyDescent="0.25">
      <c r="H89" s="39" t="s">
        <v>151</v>
      </c>
      <c r="I89" s="36" t="s">
        <v>277</v>
      </c>
      <c r="J89" s="36" t="s">
        <v>279</v>
      </c>
      <c r="K89" s="36" t="s">
        <v>92</v>
      </c>
      <c r="L89" s="36" t="s">
        <v>93</v>
      </c>
    </row>
    <row r="90" spans="8:12" x14ac:dyDescent="0.25">
      <c r="H90" s="39" t="s">
        <v>151</v>
      </c>
      <c r="I90" s="36" t="s">
        <v>280</v>
      </c>
      <c r="J90" s="36" t="s">
        <v>281</v>
      </c>
      <c r="K90" s="36" t="s">
        <v>92</v>
      </c>
      <c r="L90" s="36" t="s">
        <v>93</v>
      </c>
    </row>
    <row r="91" spans="8:12" x14ac:dyDescent="0.25">
      <c r="H91" s="39" t="s">
        <v>151</v>
      </c>
      <c r="I91" s="36" t="s">
        <v>280</v>
      </c>
      <c r="J91" s="36" t="s">
        <v>282</v>
      </c>
      <c r="K91" s="36" t="s">
        <v>92</v>
      </c>
      <c r="L91" s="36" t="s">
        <v>93</v>
      </c>
    </row>
    <row r="92" spans="8:12" x14ac:dyDescent="0.25">
      <c r="H92" s="39" t="s">
        <v>151</v>
      </c>
      <c r="I92" s="36" t="s">
        <v>283</v>
      </c>
      <c r="J92" s="36" t="s">
        <v>284</v>
      </c>
      <c r="K92" s="36" t="s">
        <v>92</v>
      </c>
      <c r="L92" s="36" t="s">
        <v>93</v>
      </c>
    </row>
    <row r="93" spans="8:12" x14ac:dyDescent="0.25">
      <c r="H93" s="39" t="s">
        <v>151</v>
      </c>
      <c r="I93" s="36" t="s">
        <v>285</v>
      </c>
      <c r="J93" s="36" t="s">
        <v>286</v>
      </c>
      <c r="K93" s="36" t="s">
        <v>92</v>
      </c>
      <c r="L93" s="36" t="s">
        <v>93</v>
      </c>
    </row>
    <row r="94" spans="8:12" x14ac:dyDescent="0.25">
      <c r="H94" s="39" t="s">
        <v>151</v>
      </c>
      <c r="I94" s="36" t="s">
        <v>287</v>
      </c>
      <c r="J94" s="36" t="s">
        <v>288</v>
      </c>
      <c r="K94" s="36" t="s">
        <v>289</v>
      </c>
      <c r="L94" s="36" t="s">
        <v>93</v>
      </c>
    </row>
    <row r="95" spans="8:12" x14ac:dyDescent="0.25">
      <c r="H95" s="39" t="s">
        <v>151</v>
      </c>
      <c r="I95" s="36" t="s">
        <v>290</v>
      </c>
      <c r="J95" s="36" t="s">
        <v>291</v>
      </c>
      <c r="K95" s="36" t="s">
        <v>92</v>
      </c>
      <c r="L95" s="36" t="s">
        <v>93</v>
      </c>
    </row>
    <row r="96" spans="8:12" x14ac:dyDescent="0.25">
      <c r="H96" s="39" t="s">
        <v>151</v>
      </c>
      <c r="I96" s="36" t="s">
        <v>292</v>
      </c>
      <c r="J96" s="36" t="s">
        <v>293</v>
      </c>
      <c r="K96" s="36" t="s">
        <v>92</v>
      </c>
      <c r="L96" s="36" t="s">
        <v>93</v>
      </c>
    </row>
    <row r="97" spans="8:12" ht="25.5" x14ac:dyDescent="0.25">
      <c r="H97" s="39" t="s">
        <v>151</v>
      </c>
      <c r="I97" s="36" t="s">
        <v>294</v>
      </c>
      <c r="J97" s="36" t="s">
        <v>295</v>
      </c>
      <c r="K97" s="36" t="s">
        <v>92</v>
      </c>
      <c r="L97" s="36" t="s">
        <v>208</v>
      </c>
    </row>
    <row r="98" spans="8:12" x14ac:dyDescent="0.25">
      <c r="H98" s="39" t="s">
        <v>151</v>
      </c>
      <c r="I98" s="36" t="s">
        <v>296</v>
      </c>
      <c r="J98" s="36" t="s">
        <v>297</v>
      </c>
      <c r="K98" s="36" t="s">
        <v>92</v>
      </c>
      <c r="L98" s="36" t="s">
        <v>93</v>
      </c>
    </row>
    <row r="99" spans="8:12" x14ac:dyDescent="0.25">
      <c r="H99" s="39" t="s">
        <v>151</v>
      </c>
      <c r="I99" s="36" t="s">
        <v>113</v>
      </c>
      <c r="J99" s="36" t="s">
        <v>298</v>
      </c>
      <c r="K99" s="36" t="s">
        <v>92</v>
      </c>
      <c r="L99" s="36" t="s">
        <v>93</v>
      </c>
    </row>
    <row r="100" spans="8:12" x14ac:dyDescent="0.25">
      <c r="H100" s="39" t="s">
        <v>151</v>
      </c>
      <c r="I100" s="36" t="s">
        <v>113</v>
      </c>
      <c r="J100" s="36" t="s">
        <v>299</v>
      </c>
      <c r="K100" s="36" t="s">
        <v>92</v>
      </c>
      <c r="L100" s="36" t="s">
        <v>93</v>
      </c>
    </row>
    <row r="101" spans="8:12" x14ac:dyDescent="0.25">
      <c r="H101" s="39" t="s">
        <v>151</v>
      </c>
      <c r="I101" s="36" t="s">
        <v>300</v>
      </c>
      <c r="J101" s="36" t="s">
        <v>301</v>
      </c>
      <c r="K101" s="36" t="s">
        <v>92</v>
      </c>
      <c r="L101" s="36" t="s">
        <v>93</v>
      </c>
    </row>
    <row r="102" spans="8:12" x14ac:dyDescent="0.25">
      <c r="H102" s="39" t="s">
        <v>151</v>
      </c>
      <c r="I102" s="36" t="s">
        <v>302</v>
      </c>
      <c r="J102" s="36" t="s">
        <v>303</v>
      </c>
      <c r="K102" s="36" t="s">
        <v>92</v>
      </c>
      <c r="L102" s="36" t="s">
        <v>93</v>
      </c>
    </row>
    <row r="103" spans="8:12" x14ac:dyDescent="0.25">
      <c r="H103" s="39" t="s">
        <v>151</v>
      </c>
      <c r="I103" s="36" t="s">
        <v>304</v>
      </c>
      <c r="J103" s="36" t="s">
        <v>305</v>
      </c>
      <c r="K103" s="36" t="s">
        <v>92</v>
      </c>
      <c r="L103" s="36" t="s">
        <v>93</v>
      </c>
    </row>
    <row r="104" spans="8:12" x14ac:dyDescent="0.25">
      <c r="H104" s="39" t="s">
        <v>151</v>
      </c>
      <c r="I104" s="36" t="s">
        <v>306</v>
      </c>
      <c r="J104" s="36" t="s">
        <v>124</v>
      </c>
      <c r="K104" s="36" t="s">
        <v>92</v>
      </c>
      <c r="L104" s="36" t="s">
        <v>93</v>
      </c>
    </row>
    <row r="105" spans="8:12" x14ac:dyDescent="0.25">
      <c r="H105" s="39" t="s">
        <v>151</v>
      </c>
      <c r="I105" s="36" t="s">
        <v>307</v>
      </c>
      <c r="J105" s="36" t="s">
        <v>308</v>
      </c>
      <c r="K105" s="36" t="s">
        <v>92</v>
      </c>
      <c r="L105" s="36" t="s">
        <v>93</v>
      </c>
    </row>
    <row r="106" spans="8:12" ht="25.5" x14ac:dyDescent="0.25">
      <c r="H106" s="39" t="s">
        <v>151</v>
      </c>
      <c r="I106" s="36" t="s">
        <v>309</v>
      </c>
      <c r="J106" s="36" t="s">
        <v>310</v>
      </c>
      <c r="K106" s="36" t="s">
        <v>92</v>
      </c>
      <c r="L106" s="36" t="s">
        <v>208</v>
      </c>
    </row>
    <row r="107" spans="8:12" ht="25.5" x14ac:dyDescent="0.25">
      <c r="H107" s="39" t="s">
        <v>151</v>
      </c>
      <c r="I107" s="36" t="s">
        <v>311</v>
      </c>
      <c r="J107" s="36" t="s">
        <v>312</v>
      </c>
      <c r="K107" s="36" t="s">
        <v>92</v>
      </c>
      <c r="L107" s="36" t="s">
        <v>93</v>
      </c>
    </row>
    <row r="108" spans="8:12" x14ac:dyDescent="0.25">
      <c r="H108" s="39" t="s">
        <v>151</v>
      </c>
      <c r="I108" s="36" t="s">
        <v>313</v>
      </c>
      <c r="J108" s="36" t="s">
        <v>314</v>
      </c>
      <c r="K108" s="36" t="s">
        <v>92</v>
      </c>
      <c r="L108" s="36" t="s">
        <v>93</v>
      </c>
    </row>
    <row r="109" spans="8:12" x14ac:dyDescent="0.25">
      <c r="H109" s="39" t="s">
        <v>151</v>
      </c>
      <c r="I109" s="36" t="s">
        <v>315</v>
      </c>
      <c r="J109" s="36" t="s">
        <v>316</v>
      </c>
      <c r="K109" s="36" t="s">
        <v>92</v>
      </c>
      <c r="L109" s="36" t="s">
        <v>93</v>
      </c>
    </row>
    <row r="110" spans="8:12" x14ac:dyDescent="0.25">
      <c r="H110" s="39" t="s">
        <v>151</v>
      </c>
      <c r="I110" s="36" t="s">
        <v>115</v>
      </c>
      <c r="J110" s="36" t="s">
        <v>317</v>
      </c>
      <c r="K110" s="36" t="s">
        <v>92</v>
      </c>
      <c r="L110" s="36" t="s">
        <v>93</v>
      </c>
    </row>
    <row r="111" spans="8:12" x14ac:dyDescent="0.25">
      <c r="H111" s="39" t="s">
        <v>151</v>
      </c>
      <c r="I111" s="36" t="s">
        <v>318</v>
      </c>
      <c r="J111" s="36" t="s">
        <v>319</v>
      </c>
      <c r="K111" s="36" t="s">
        <v>92</v>
      </c>
      <c r="L111" s="36" t="s">
        <v>93</v>
      </c>
    </row>
    <row r="112" spans="8:12" x14ac:dyDescent="0.25">
      <c r="H112" s="39" t="s">
        <v>151</v>
      </c>
      <c r="I112" s="36" t="s">
        <v>320</v>
      </c>
      <c r="J112" s="36" t="s">
        <v>91</v>
      </c>
      <c r="K112" s="36" t="s">
        <v>92</v>
      </c>
      <c r="L112" s="36" t="s">
        <v>93</v>
      </c>
    </row>
    <row r="113" spans="8:12" x14ac:dyDescent="0.25">
      <c r="H113" s="39" t="s">
        <v>151</v>
      </c>
      <c r="I113" s="36" t="s">
        <v>321</v>
      </c>
      <c r="J113" s="36" t="s">
        <v>322</v>
      </c>
      <c r="K113" s="36" t="s">
        <v>92</v>
      </c>
      <c r="L113" s="36" t="s">
        <v>93</v>
      </c>
    </row>
    <row r="114" spans="8:12" ht="25.5" x14ac:dyDescent="0.25">
      <c r="H114" s="39" t="s">
        <v>151</v>
      </c>
      <c r="I114" s="36" t="s">
        <v>119</v>
      </c>
      <c r="J114" s="36" t="s">
        <v>323</v>
      </c>
      <c r="K114" s="36" t="s">
        <v>92</v>
      </c>
      <c r="L114" s="36" t="s">
        <v>93</v>
      </c>
    </row>
    <row r="115" spans="8:12" ht="25.5" x14ac:dyDescent="0.25">
      <c r="H115" s="39" t="s">
        <v>151</v>
      </c>
      <c r="I115" s="36" t="s">
        <v>324</v>
      </c>
      <c r="J115" s="36" t="s">
        <v>325</v>
      </c>
      <c r="K115" s="36" t="s">
        <v>92</v>
      </c>
      <c r="L115" s="36" t="s">
        <v>208</v>
      </c>
    </row>
    <row r="116" spans="8:12" ht="25.5" x14ac:dyDescent="0.25">
      <c r="H116" s="39" t="s">
        <v>151</v>
      </c>
      <c r="I116" s="36" t="s">
        <v>326</v>
      </c>
      <c r="J116" s="36" t="s">
        <v>327</v>
      </c>
      <c r="K116" s="36" t="s">
        <v>92</v>
      </c>
      <c r="L116" s="36" t="s">
        <v>208</v>
      </c>
    </row>
    <row r="117" spans="8:12" ht="25.5" x14ac:dyDescent="0.25">
      <c r="H117" s="39" t="s">
        <v>151</v>
      </c>
      <c r="I117" s="36" t="s">
        <v>328</v>
      </c>
      <c r="J117" s="36" t="s">
        <v>329</v>
      </c>
      <c r="K117" s="36" t="s">
        <v>92</v>
      </c>
      <c r="L117" s="36" t="s">
        <v>208</v>
      </c>
    </row>
    <row r="118" spans="8:12" x14ac:dyDescent="0.25">
      <c r="H118" s="39" t="s">
        <v>151</v>
      </c>
      <c r="I118" s="36" t="s">
        <v>330</v>
      </c>
      <c r="J118" s="36" t="s">
        <v>331</v>
      </c>
      <c r="K118" s="36" t="s">
        <v>92</v>
      </c>
      <c r="L118" s="36" t="s">
        <v>93</v>
      </c>
    </row>
    <row r="119" spans="8:12" x14ac:dyDescent="0.25">
      <c r="H119" s="39" t="s">
        <v>151</v>
      </c>
      <c r="I119" s="36" t="s">
        <v>332</v>
      </c>
      <c r="J119" s="36" t="s">
        <v>333</v>
      </c>
      <c r="K119" s="36" t="s">
        <v>92</v>
      </c>
      <c r="L119" s="36" t="s">
        <v>93</v>
      </c>
    </row>
    <row r="120" spans="8:12" ht="25.5" x14ac:dyDescent="0.25">
      <c r="H120" s="39" t="s">
        <v>151</v>
      </c>
      <c r="I120" s="36" t="s">
        <v>334</v>
      </c>
      <c r="J120" s="36" t="s">
        <v>335</v>
      </c>
      <c r="K120" s="36" t="s">
        <v>92</v>
      </c>
      <c r="L120" s="36" t="s">
        <v>93</v>
      </c>
    </row>
    <row r="121" spans="8:12" x14ac:dyDescent="0.25">
      <c r="H121" s="39" t="s">
        <v>151</v>
      </c>
      <c r="I121" s="36" t="s">
        <v>336</v>
      </c>
      <c r="J121" s="36" t="s">
        <v>337</v>
      </c>
      <c r="K121" s="36" t="s">
        <v>92</v>
      </c>
      <c r="L121" s="36" t="s">
        <v>93</v>
      </c>
    </row>
    <row r="122" spans="8:12" x14ac:dyDescent="0.25">
      <c r="H122" s="39" t="s">
        <v>151</v>
      </c>
      <c r="I122" s="36" t="s">
        <v>338</v>
      </c>
      <c r="J122" s="36" t="s">
        <v>339</v>
      </c>
      <c r="K122" s="36" t="s">
        <v>92</v>
      </c>
      <c r="L122" s="36" t="s">
        <v>93</v>
      </c>
    </row>
    <row r="123" spans="8:12" x14ac:dyDescent="0.25">
      <c r="H123" s="39" t="s">
        <v>151</v>
      </c>
      <c r="I123" s="36" t="s">
        <v>340</v>
      </c>
      <c r="J123" s="36" t="s">
        <v>279</v>
      </c>
      <c r="K123" s="36" t="s">
        <v>92</v>
      </c>
      <c r="L123" s="36" t="s">
        <v>93</v>
      </c>
    </row>
    <row r="124" spans="8:12" ht="25.5" x14ac:dyDescent="0.25">
      <c r="H124" s="39" t="s">
        <v>151</v>
      </c>
      <c r="I124" s="36" t="s">
        <v>341</v>
      </c>
      <c r="J124" s="36" t="s">
        <v>299</v>
      </c>
      <c r="K124" s="36" t="s">
        <v>92</v>
      </c>
      <c r="L124" s="36" t="s">
        <v>93</v>
      </c>
    </row>
    <row r="125" spans="8:12" ht="25.5" x14ac:dyDescent="0.25">
      <c r="H125" s="39" t="s">
        <v>151</v>
      </c>
      <c r="I125" s="36" t="s">
        <v>342</v>
      </c>
      <c r="J125" s="36" t="s">
        <v>343</v>
      </c>
      <c r="K125" s="36" t="s">
        <v>92</v>
      </c>
      <c r="L125" s="36" t="s">
        <v>208</v>
      </c>
    </row>
    <row r="126" spans="8:12" ht="25.5" x14ac:dyDescent="0.25">
      <c r="H126" s="39" t="s">
        <v>151</v>
      </c>
      <c r="I126" s="36" t="s">
        <v>344</v>
      </c>
      <c r="J126" s="36" t="s">
        <v>345</v>
      </c>
      <c r="K126" s="36" t="s">
        <v>289</v>
      </c>
      <c r="L126" s="36" t="s">
        <v>93</v>
      </c>
    </row>
    <row r="127" spans="8:12" x14ac:dyDescent="0.25">
      <c r="H127" s="39" t="s">
        <v>151</v>
      </c>
      <c r="I127" s="36" t="s">
        <v>346</v>
      </c>
      <c r="J127" s="36" t="s">
        <v>347</v>
      </c>
      <c r="K127" s="36" t="s">
        <v>92</v>
      </c>
      <c r="L127" s="36" t="s">
        <v>93</v>
      </c>
    </row>
    <row r="128" spans="8:12" x14ac:dyDescent="0.25">
      <c r="H128" s="39" t="s">
        <v>151</v>
      </c>
      <c r="I128" s="36" t="s">
        <v>348</v>
      </c>
      <c r="J128" s="36" t="s">
        <v>124</v>
      </c>
      <c r="K128" s="36" t="s">
        <v>92</v>
      </c>
      <c r="L128" s="36" t="s">
        <v>93</v>
      </c>
    </row>
    <row r="129" spans="8:12" x14ac:dyDescent="0.25">
      <c r="H129" s="39" t="s">
        <v>151</v>
      </c>
      <c r="I129" s="36" t="s">
        <v>349</v>
      </c>
      <c r="J129" s="36" t="s">
        <v>350</v>
      </c>
      <c r="K129" s="36" t="s">
        <v>92</v>
      </c>
      <c r="L129" s="36" t="s">
        <v>93</v>
      </c>
    </row>
    <row r="130" spans="8:12" x14ac:dyDescent="0.25">
      <c r="H130" s="39" t="s">
        <v>151</v>
      </c>
      <c r="I130" s="36" t="s">
        <v>349</v>
      </c>
      <c r="J130" s="36" t="s">
        <v>351</v>
      </c>
      <c r="K130" s="36" t="s">
        <v>92</v>
      </c>
      <c r="L130" s="36" t="s">
        <v>93</v>
      </c>
    </row>
    <row r="131" spans="8:12" x14ac:dyDescent="0.25">
      <c r="H131" s="39" t="s">
        <v>151</v>
      </c>
      <c r="I131" s="36" t="s">
        <v>352</v>
      </c>
      <c r="J131" s="36" t="s">
        <v>230</v>
      </c>
      <c r="K131" s="36" t="s">
        <v>92</v>
      </c>
      <c r="L131" s="36" t="s">
        <v>93</v>
      </c>
    </row>
    <row r="132" spans="8:12" x14ac:dyDescent="0.25">
      <c r="H132" s="39" t="s">
        <v>151</v>
      </c>
      <c r="I132" s="36" t="s">
        <v>353</v>
      </c>
      <c r="J132" s="36" t="s">
        <v>354</v>
      </c>
      <c r="K132" s="36" t="s">
        <v>92</v>
      </c>
      <c r="L132" s="36" t="s">
        <v>93</v>
      </c>
    </row>
    <row r="133" spans="8:12" x14ac:dyDescent="0.25">
      <c r="H133" s="39" t="s">
        <v>151</v>
      </c>
      <c r="I133" s="36" t="s">
        <v>355</v>
      </c>
      <c r="J133" s="36" t="s">
        <v>356</v>
      </c>
      <c r="K133" s="36" t="s">
        <v>92</v>
      </c>
      <c r="L133" s="36" t="s">
        <v>93</v>
      </c>
    </row>
    <row r="134" spans="8:12" x14ac:dyDescent="0.25">
      <c r="H134" s="39" t="s">
        <v>151</v>
      </c>
      <c r="I134" s="36" t="s">
        <v>357</v>
      </c>
      <c r="J134" s="36" t="s">
        <v>358</v>
      </c>
      <c r="K134" s="36" t="s">
        <v>92</v>
      </c>
      <c r="L134" s="36" t="s">
        <v>93</v>
      </c>
    </row>
    <row r="135" spans="8:12" ht="25.5" x14ac:dyDescent="0.25">
      <c r="H135" s="39" t="s">
        <v>151</v>
      </c>
      <c r="I135" s="36" t="s">
        <v>359</v>
      </c>
      <c r="J135" s="36" t="s">
        <v>360</v>
      </c>
      <c r="K135" s="36" t="s">
        <v>289</v>
      </c>
      <c r="L135" s="36" t="s">
        <v>203</v>
      </c>
    </row>
    <row r="136" spans="8:12" ht="25.5" x14ac:dyDescent="0.25">
      <c r="H136" s="39" t="s">
        <v>151</v>
      </c>
      <c r="I136" s="36" t="s">
        <v>359</v>
      </c>
      <c r="J136" s="36" t="s">
        <v>351</v>
      </c>
      <c r="K136" s="36" t="s">
        <v>92</v>
      </c>
      <c r="L136" s="36" t="s">
        <v>203</v>
      </c>
    </row>
    <row r="137" spans="8:12" x14ac:dyDescent="0.25">
      <c r="H137" s="39" t="s">
        <v>151</v>
      </c>
      <c r="I137" s="36" t="s">
        <v>361</v>
      </c>
      <c r="J137" s="36" t="s">
        <v>362</v>
      </c>
      <c r="K137" s="36" t="s">
        <v>92</v>
      </c>
      <c r="L137" s="36" t="s">
        <v>93</v>
      </c>
    </row>
    <row r="138" spans="8:12" x14ac:dyDescent="0.25">
      <c r="H138" s="39" t="s">
        <v>151</v>
      </c>
      <c r="I138" s="36" t="s">
        <v>363</v>
      </c>
      <c r="J138" s="36" t="s">
        <v>364</v>
      </c>
      <c r="K138" s="36" t="s">
        <v>92</v>
      </c>
      <c r="L138" s="36" t="s">
        <v>93</v>
      </c>
    </row>
    <row r="139" spans="8:12" x14ac:dyDescent="0.25">
      <c r="H139" s="39" t="s">
        <v>151</v>
      </c>
      <c r="I139" s="36" t="s">
        <v>365</v>
      </c>
      <c r="J139" s="36" t="s">
        <v>366</v>
      </c>
      <c r="K139" s="36" t="s">
        <v>220</v>
      </c>
      <c r="L139" s="36" t="s">
        <v>93</v>
      </c>
    </row>
    <row r="140" spans="8:12" ht="25.5" x14ac:dyDescent="0.25">
      <c r="H140" s="39" t="s">
        <v>151</v>
      </c>
      <c r="I140" s="36" t="s">
        <v>367</v>
      </c>
      <c r="J140" s="36" t="s">
        <v>368</v>
      </c>
      <c r="K140" s="36" t="s">
        <v>92</v>
      </c>
      <c r="L140" s="36" t="s">
        <v>93</v>
      </c>
    </row>
    <row r="141" spans="8:12" x14ac:dyDescent="0.25">
      <c r="H141" s="39" t="s">
        <v>151</v>
      </c>
      <c r="I141" s="36" t="s">
        <v>369</v>
      </c>
      <c r="J141" s="36" t="s">
        <v>197</v>
      </c>
      <c r="K141" s="36" t="s">
        <v>92</v>
      </c>
      <c r="L141" s="36" t="s">
        <v>93</v>
      </c>
    </row>
    <row r="142" spans="8:12" x14ac:dyDescent="0.25">
      <c r="H142" s="39" t="s">
        <v>151</v>
      </c>
      <c r="I142" s="36" t="s">
        <v>370</v>
      </c>
      <c r="J142" s="36" t="s">
        <v>371</v>
      </c>
      <c r="K142" s="36" t="s">
        <v>92</v>
      </c>
      <c r="L142" s="36" t="s">
        <v>93</v>
      </c>
    </row>
    <row r="143" spans="8:12" x14ac:dyDescent="0.25">
      <c r="H143" s="39" t="s">
        <v>151</v>
      </c>
      <c r="I143" s="36" t="s">
        <v>372</v>
      </c>
      <c r="J143" s="36" t="s">
        <v>373</v>
      </c>
      <c r="K143" s="36" t="s">
        <v>92</v>
      </c>
      <c r="L143" s="36" t="s">
        <v>93</v>
      </c>
    </row>
    <row r="144" spans="8:12" x14ac:dyDescent="0.25">
      <c r="H144" s="39" t="s">
        <v>151</v>
      </c>
      <c r="I144" s="36" t="s">
        <v>374</v>
      </c>
      <c r="J144" s="36" t="s">
        <v>375</v>
      </c>
      <c r="K144" s="36" t="s">
        <v>92</v>
      </c>
      <c r="L144" s="36" t="s">
        <v>93</v>
      </c>
    </row>
    <row r="145" spans="8:12" ht="25.5" x14ac:dyDescent="0.25">
      <c r="H145" s="39" t="s">
        <v>151</v>
      </c>
      <c r="I145" s="36" t="s">
        <v>376</v>
      </c>
      <c r="J145" s="36" t="s">
        <v>377</v>
      </c>
      <c r="K145" s="36" t="s">
        <v>92</v>
      </c>
      <c r="L145" s="36" t="s">
        <v>208</v>
      </c>
    </row>
    <row r="146" spans="8:12" x14ac:dyDescent="0.25">
      <c r="H146" s="39" t="s">
        <v>151</v>
      </c>
      <c r="I146" s="36" t="s">
        <v>378</v>
      </c>
      <c r="J146" s="36" t="s">
        <v>379</v>
      </c>
      <c r="K146" s="36" t="s">
        <v>92</v>
      </c>
      <c r="L146" s="36" t="s">
        <v>93</v>
      </c>
    </row>
    <row r="147" spans="8:12" x14ac:dyDescent="0.25">
      <c r="H147" s="39" t="s">
        <v>151</v>
      </c>
      <c r="I147" s="36" t="s">
        <v>378</v>
      </c>
      <c r="J147" s="36" t="s">
        <v>379</v>
      </c>
      <c r="K147" s="36" t="s">
        <v>92</v>
      </c>
      <c r="L147" s="36" t="s">
        <v>93</v>
      </c>
    </row>
    <row r="148" spans="8:12" x14ac:dyDescent="0.25">
      <c r="H148" s="39" t="s">
        <v>151</v>
      </c>
      <c r="I148" s="36" t="s">
        <v>380</v>
      </c>
      <c r="J148" s="36" t="s">
        <v>381</v>
      </c>
      <c r="K148" s="36" t="s">
        <v>92</v>
      </c>
      <c r="L148" s="36" t="s">
        <v>93</v>
      </c>
    </row>
    <row r="149" spans="8:12" x14ac:dyDescent="0.25">
      <c r="H149" s="39" t="s">
        <v>151</v>
      </c>
      <c r="I149" s="36" t="s">
        <v>382</v>
      </c>
      <c r="J149" s="36" t="s">
        <v>243</v>
      </c>
      <c r="K149" s="36" t="s">
        <v>92</v>
      </c>
      <c r="L149" s="36" t="s">
        <v>93</v>
      </c>
    </row>
    <row r="150" spans="8:12" x14ac:dyDescent="0.25">
      <c r="H150" s="39" t="s">
        <v>151</v>
      </c>
      <c r="I150" s="36" t="s">
        <v>383</v>
      </c>
      <c r="J150" s="36" t="s">
        <v>384</v>
      </c>
      <c r="K150" s="36" t="s">
        <v>92</v>
      </c>
      <c r="L150" s="36" t="s">
        <v>93</v>
      </c>
    </row>
    <row r="151" spans="8:12" ht="25.5" x14ac:dyDescent="0.25">
      <c r="H151" s="39" t="s">
        <v>151</v>
      </c>
      <c r="I151" s="36" t="s">
        <v>385</v>
      </c>
      <c r="J151" s="36" t="s">
        <v>386</v>
      </c>
      <c r="K151" s="36" t="s">
        <v>92</v>
      </c>
      <c r="L151" s="36" t="s">
        <v>93</v>
      </c>
    </row>
    <row r="152" spans="8:12" ht="25.5" x14ac:dyDescent="0.25">
      <c r="H152" s="39" t="s">
        <v>151</v>
      </c>
      <c r="I152" s="36" t="s">
        <v>385</v>
      </c>
      <c r="J152" s="36" t="s">
        <v>387</v>
      </c>
      <c r="K152" s="36" t="s">
        <v>92</v>
      </c>
      <c r="L152" s="36" t="s">
        <v>93</v>
      </c>
    </row>
    <row r="153" spans="8:12" x14ac:dyDescent="0.25">
      <c r="H153" s="39" t="s">
        <v>151</v>
      </c>
      <c r="I153" s="36" t="s">
        <v>127</v>
      </c>
      <c r="J153" s="36" t="s">
        <v>388</v>
      </c>
      <c r="K153" s="36" t="s">
        <v>92</v>
      </c>
      <c r="L153" s="36" t="s">
        <v>93</v>
      </c>
    </row>
    <row r="154" spans="8:12" ht="25.5" x14ac:dyDescent="0.25">
      <c r="H154" s="39" t="s">
        <v>151</v>
      </c>
      <c r="I154" s="36" t="s">
        <v>389</v>
      </c>
      <c r="J154" s="36" t="s">
        <v>390</v>
      </c>
      <c r="K154" s="36" t="s">
        <v>92</v>
      </c>
      <c r="L154" s="36" t="s">
        <v>208</v>
      </c>
    </row>
    <row r="155" spans="8:12" x14ac:dyDescent="0.25">
      <c r="H155" s="39" t="s">
        <v>151</v>
      </c>
      <c r="I155" s="36" t="s">
        <v>391</v>
      </c>
      <c r="J155" s="36" t="s">
        <v>392</v>
      </c>
      <c r="K155" s="36" t="s">
        <v>92</v>
      </c>
      <c r="L155" s="36" t="s">
        <v>93</v>
      </c>
    </row>
    <row r="156" spans="8:12" x14ac:dyDescent="0.25">
      <c r="H156" s="39" t="s">
        <v>151</v>
      </c>
      <c r="I156" s="36" t="s">
        <v>393</v>
      </c>
      <c r="J156" s="36" t="s">
        <v>394</v>
      </c>
      <c r="K156" s="36" t="s">
        <v>92</v>
      </c>
      <c r="L156" s="36" t="s">
        <v>93</v>
      </c>
    </row>
    <row r="157" spans="8:12" x14ac:dyDescent="0.25">
      <c r="H157" s="39" t="s">
        <v>151</v>
      </c>
      <c r="I157" s="36" t="s">
        <v>395</v>
      </c>
      <c r="J157" s="36" t="s">
        <v>298</v>
      </c>
      <c r="K157" s="36" t="s">
        <v>92</v>
      </c>
      <c r="L157" s="36" t="s">
        <v>93</v>
      </c>
    </row>
    <row r="158" spans="8:12" x14ac:dyDescent="0.25">
      <c r="H158" s="39" t="s">
        <v>151</v>
      </c>
      <c r="I158" s="36" t="s">
        <v>396</v>
      </c>
      <c r="J158" s="36" t="s">
        <v>368</v>
      </c>
      <c r="K158" s="36" t="s">
        <v>92</v>
      </c>
      <c r="L158" s="36" t="s">
        <v>93</v>
      </c>
    </row>
    <row r="159" spans="8:12" x14ac:dyDescent="0.25">
      <c r="H159" s="39" t="s">
        <v>151</v>
      </c>
      <c r="I159" s="36" t="s">
        <v>397</v>
      </c>
      <c r="J159" s="36" t="s">
        <v>259</v>
      </c>
      <c r="K159" s="36" t="s">
        <v>92</v>
      </c>
      <c r="L159" s="36" t="s">
        <v>93</v>
      </c>
    </row>
    <row r="160" spans="8:12" ht="25.5" x14ac:dyDescent="0.25">
      <c r="H160" s="39" t="s">
        <v>151</v>
      </c>
      <c r="I160" s="36" t="s">
        <v>398</v>
      </c>
      <c r="J160" s="36" t="s">
        <v>399</v>
      </c>
      <c r="K160" s="36" t="s">
        <v>92</v>
      </c>
      <c r="L160" s="36" t="s">
        <v>208</v>
      </c>
    </row>
    <row r="161" spans="8:12" x14ac:dyDescent="0.25">
      <c r="H161" s="39" t="s">
        <v>151</v>
      </c>
      <c r="I161" s="36" t="s">
        <v>400</v>
      </c>
      <c r="J161" s="36" t="s">
        <v>401</v>
      </c>
      <c r="K161" s="36" t="s">
        <v>92</v>
      </c>
      <c r="L161" s="36" t="s">
        <v>93</v>
      </c>
    </row>
    <row r="162" spans="8:12" ht="25.5" x14ac:dyDescent="0.25">
      <c r="H162" s="39" t="s">
        <v>151</v>
      </c>
      <c r="I162" s="36" t="s">
        <v>402</v>
      </c>
      <c r="J162" s="36" t="s">
        <v>403</v>
      </c>
      <c r="K162" s="36" t="s">
        <v>92</v>
      </c>
      <c r="L162" s="36" t="s">
        <v>208</v>
      </c>
    </row>
    <row r="163" spans="8:12" ht="25.5" x14ac:dyDescent="0.25">
      <c r="H163" s="39" t="s">
        <v>151</v>
      </c>
      <c r="I163" s="36" t="s">
        <v>402</v>
      </c>
      <c r="J163" s="36" t="s">
        <v>214</v>
      </c>
      <c r="K163" s="36" t="s">
        <v>92</v>
      </c>
      <c r="L163" s="36" t="s">
        <v>208</v>
      </c>
    </row>
    <row r="164" spans="8:12" x14ac:dyDescent="0.25">
      <c r="H164" s="39" t="s">
        <v>151</v>
      </c>
      <c r="I164" s="36" t="s">
        <v>404</v>
      </c>
      <c r="J164" s="36" t="s">
        <v>405</v>
      </c>
      <c r="K164" s="36" t="s">
        <v>92</v>
      </c>
      <c r="L164" s="36" t="s">
        <v>93</v>
      </c>
    </row>
    <row r="165" spans="8:12" x14ac:dyDescent="0.25">
      <c r="H165" s="39" t="s">
        <v>151</v>
      </c>
      <c r="I165" s="36" t="s">
        <v>406</v>
      </c>
      <c r="J165" s="36" t="s">
        <v>407</v>
      </c>
      <c r="K165" s="36" t="s">
        <v>92</v>
      </c>
      <c r="L165" s="36" t="s">
        <v>93</v>
      </c>
    </row>
    <row r="166" spans="8:12" x14ac:dyDescent="0.25">
      <c r="H166" s="39" t="s">
        <v>151</v>
      </c>
      <c r="I166" s="36" t="s">
        <v>408</v>
      </c>
      <c r="J166" s="36" t="s">
        <v>222</v>
      </c>
      <c r="K166" s="36" t="s">
        <v>92</v>
      </c>
      <c r="L166" s="36" t="s">
        <v>93</v>
      </c>
    </row>
    <row r="167" spans="8:12" x14ac:dyDescent="0.25">
      <c r="H167" s="39" t="s">
        <v>151</v>
      </c>
      <c r="I167" s="36" t="s">
        <v>409</v>
      </c>
      <c r="J167" s="36" t="s">
        <v>325</v>
      </c>
      <c r="K167" s="36" t="s">
        <v>92</v>
      </c>
      <c r="L167" s="36" t="s">
        <v>93</v>
      </c>
    </row>
    <row r="168" spans="8:12" x14ac:dyDescent="0.25">
      <c r="H168" s="39" t="s">
        <v>151</v>
      </c>
      <c r="I168" s="36" t="s">
        <v>410</v>
      </c>
      <c r="J168" s="36" t="s">
        <v>411</v>
      </c>
      <c r="K168" s="36" t="s">
        <v>92</v>
      </c>
      <c r="L168" s="36" t="s">
        <v>93</v>
      </c>
    </row>
    <row r="169" spans="8:12" x14ac:dyDescent="0.25">
      <c r="H169" s="39" t="s">
        <v>151</v>
      </c>
      <c r="I169" s="36" t="s">
        <v>412</v>
      </c>
      <c r="J169" s="36" t="s">
        <v>413</v>
      </c>
      <c r="K169" s="36" t="s">
        <v>92</v>
      </c>
      <c r="L169" s="36" t="s">
        <v>93</v>
      </c>
    </row>
    <row r="170" spans="8:12" x14ac:dyDescent="0.25">
      <c r="H170" s="39" t="s">
        <v>151</v>
      </c>
      <c r="I170" s="36" t="s">
        <v>414</v>
      </c>
      <c r="J170" s="36" t="s">
        <v>415</v>
      </c>
      <c r="K170" s="36" t="s">
        <v>92</v>
      </c>
      <c r="L170" s="36" t="s">
        <v>93</v>
      </c>
    </row>
    <row r="171" spans="8:12" x14ac:dyDescent="0.25">
      <c r="H171" s="39" t="s">
        <v>151</v>
      </c>
      <c r="I171" s="36" t="s">
        <v>416</v>
      </c>
      <c r="J171" s="36" t="s">
        <v>193</v>
      </c>
      <c r="K171" s="36" t="s">
        <v>92</v>
      </c>
      <c r="L171" s="36" t="s">
        <v>93</v>
      </c>
    </row>
    <row r="172" spans="8:12" ht="25.5" x14ac:dyDescent="0.25">
      <c r="H172" s="39" t="s">
        <v>151</v>
      </c>
      <c r="I172" s="36" t="s">
        <v>417</v>
      </c>
      <c r="J172" s="36" t="s">
        <v>418</v>
      </c>
      <c r="K172" s="36" t="s">
        <v>92</v>
      </c>
      <c r="L172" s="36" t="s">
        <v>93</v>
      </c>
    </row>
    <row r="173" spans="8:12" x14ac:dyDescent="0.25">
      <c r="H173" s="39" t="s">
        <v>151</v>
      </c>
      <c r="I173" s="36" t="s">
        <v>419</v>
      </c>
      <c r="J173" s="36" t="s">
        <v>420</v>
      </c>
      <c r="K173" s="36" t="s">
        <v>92</v>
      </c>
      <c r="L173" s="36" t="s">
        <v>93</v>
      </c>
    </row>
    <row r="174" spans="8:12" ht="25.5" x14ac:dyDescent="0.25">
      <c r="H174" s="39" t="s">
        <v>151</v>
      </c>
      <c r="I174" s="36" t="s">
        <v>421</v>
      </c>
      <c r="J174" s="36" t="s">
        <v>422</v>
      </c>
      <c r="K174" s="36" t="s">
        <v>92</v>
      </c>
      <c r="L174" s="36" t="s">
        <v>208</v>
      </c>
    </row>
    <row r="175" spans="8:12" ht="25.5" x14ac:dyDescent="0.25">
      <c r="H175" s="39" t="s">
        <v>151</v>
      </c>
      <c r="I175" s="36" t="s">
        <v>423</v>
      </c>
      <c r="J175" s="36" t="s">
        <v>424</v>
      </c>
      <c r="K175" s="36" t="s">
        <v>92</v>
      </c>
      <c r="L175" s="36" t="s">
        <v>208</v>
      </c>
    </row>
    <row r="176" spans="8:12" x14ac:dyDescent="0.25">
      <c r="H176" s="39" t="s">
        <v>151</v>
      </c>
      <c r="I176" s="36" t="s">
        <v>425</v>
      </c>
      <c r="J176" s="36" t="s">
        <v>241</v>
      </c>
      <c r="K176" s="36" t="s">
        <v>92</v>
      </c>
      <c r="L176" s="36" t="s">
        <v>93</v>
      </c>
    </row>
    <row r="177" spans="8:12" x14ac:dyDescent="0.25">
      <c r="H177" s="39" t="s">
        <v>151</v>
      </c>
      <c r="I177" s="36" t="s">
        <v>425</v>
      </c>
      <c r="J177" s="36" t="s">
        <v>426</v>
      </c>
      <c r="K177" s="36" t="s">
        <v>92</v>
      </c>
      <c r="L177" s="36" t="s">
        <v>93</v>
      </c>
    </row>
    <row r="178" spans="8:12" x14ac:dyDescent="0.25">
      <c r="H178" s="39" t="s">
        <v>151</v>
      </c>
      <c r="I178" s="36" t="s">
        <v>427</v>
      </c>
      <c r="J178" s="36" t="s">
        <v>428</v>
      </c>
      <c r="K178" s="36" t="s">
        <v>92</v>
      </c>
      <c r="L178" s="36" t="s">
        <v>93</v>
      </c>
    </row>
    <row r="179" spans="8:12" x14ac:dyDescent="0.25">
      <c r="H179" s="39" t="s">
        <v>151</v>
      </c>
      <c r="I179" s="36" t="s">
        <v>429</v>
      </c>
      <c r="J179" s="36" t="s">
        <v>430</v>
      </c>
      <c r="K179" s="36" t="s">
        <v>92</v>
      </c>
      <c r="L179" s="36" t="s">
        <v>93</v>
      </c>
    </row>
    <row r="180" spans="8:12" x14ac:dyDescent="0.25">
      <c r="H180" s="53" t="s">
        <v>152</v>
      </c>
      <c r="I180" s="36" t="s">
        <v>431</v>
      </c>
      <c r="J180" s="36" t="s">
        <v>432</v>
      </c>
      <c r="K180" s="36" t="s">
        <v>92</v>
      </c>
      <c r="L180" s="36" t="s">
        <v>93</v>
      </c>
    </row>
    <row r="181" spans="8:12" x14ac:dyDescent="0.25">
      <c r="H181" s="53" t="s">
        <v>152</v>
      </c>
      <c r="I181" s="36" t="s">
        <v>433</v>
      </c>
      <c r="J181" s="36" t="s">
        <v>434</v>
      </c>
      <c r="K181" s="36" t="s">
        <v>92</v>
      </c>
      <c r="L181" s="36" t="s">
        <v>93</v>
      </c>
    </row>
    <row r="182" spans="8:12" x14ac:dyDescent="0.25">
      <c r="H182" s="53" t="s">
        <v>152</v>
      </c>
      <c r="I182" s="36" t="s">
        <v>435</v>
      </c>
      <c r="J182" s="36" t="s">
        <v>436</v>
      </c>
      <c r="K182" s="36" t="s">
        <v>92</v>
      </c>
      <c r="L182" s="36" t="s">
        <v>93</v>
      </c>
    </row>
    <row r="183" spans="8:12" ht="25.5" x14ac:dyDescent="0.25">
      <c r="H183" s="53" t="s">
        <v>152</v>
      </c>
      <c r="I183" s="36" t="s">
        <v>437</v>
      </c>
      <c r="J183" s="36" t="s">
        <v>438</v>
      </c>
      <c r="K183" s="36" t="s">
        <v>92</v>
      </c>
      <c r="L183" s="36" t="s">
        <v>93</v>
      </c>
    </row>
    <row r="184" spans="8:12" x14ac:dyDescent="0.25">
      <c r="H184" s="53" t="s">
        <v>152</v>
      </c>
      <c r="I184" s="36" t="s">
        <v>439</v>
      </c>
      <c r="J184" s="36" t="s">
        <v>420</v>
      </c>
      <c r="K184" s="36" t="s">
        <v>92</v>
      </c>
      <c r="L184" s="36" t="s">
        <v>93</v>
      </c>
    </row>
    <row r="185" spans="8:12" ht="25.5" x14ac:dyDescent="0.25">
      <c r="H185" s="53" t="s">
        <v>152</v>
      </c>
      <c r="I185" s="36" t="s">
        <v>440</v>
      </c>
      <c r="J185" s="36" t="s">
        <v>441</v>
      </c>
      <c r="K185" s="36" t="s">
        <v>92</v>
      </c>
      <c r="L185" s="36" t="s">
        <v>208</v>
      </c>
    </row>
    <row r="186" spans="8:12" x14ac:dyDescent="0.25">
      <c r="H186" s="53" t="s">
        <v>152</v>
      </c>
      <c r="I186" s="36" t="s">
        <v>442</v>
      </c>
      <c r="J186" s="36" t="s">
        <v>443</v>
      </c>
      <c r="K186" s="36" t="s">
        <v>92</v>
      </c>
      <c r="L186" s="36" t="s">
        <v>93</v>
      </c>
    </row>
    <row r="187" spans="8:12" x14ac:dyDescent="0.25">
      <c r="H187" s="53" t="s">
        <v>152</v>
      </c>
      <c r="I187" s="36" t="s">
        <v>444</v>
      </c>
      <c r="J187" s="36" t="s">
        <v>441</v>
      </c>
      <c r="K187" s="36" t="s">
        <v>92</v>
      </c>
      <c r="L187" s="36" t="s">
        <v>93</v>
      </c>
    </row>
    <row r="188" spans="8:12" x14ac:dyDescent="0.25">
      <c r="H188" s="53" t="s">
        <v>152</v>
      </c>
      <c r="I188" s="36" t="s">
        <v>318</v>
      </c>
      <c r="J188" s="36" t="s">
        <v>441</v>
      </c>
      <c r="K188" s="36" t="s">
        <v>92</v>
      </c>
      <c r="L188" s="36" t="s">
        <v>93</v>
      </c>
    </row>
    <row r="189" spans="8:12" x14ac:dyDescent="0.25">
      <c r="H189" s="53" t="s">
        <v>152</v>
      </c>
      <c r="I189" s="36" t="s">
        <v>445</v>
      </c>
      <c r="J189" s="36" t="s">
        <v>441</v>
      </c>
      <c r="K189" s="36" t="s">
        <v>92</v>
      </c>
      <c r="L189" s="36" t="s">
        <v>93</v>
      </c>
    </row>
    <row r="190" spans="8:12" ht="25.5" x14ac:dyDescent="0.25">
      <c r="H190" s="53" t="s">
        <v>152</v>
      </c>
      <c r="I190" s="36" t="s">
        <v>446</v>
      </c>
      <c r="J190" s="36" t="s">
        <v>270</v>
      </c>
      <c r="K190" s="36" t="s">
        <v>92</v>
      </c>
      <c r="L190" s="36" t="s">
        <v>93</v>
      </c>
    </row>
    <row r="191" spans="8:12" ht="25.5" x14ac:dyDescent="0.25">
      <c r="H191" s="53" t="s">
        <v>152</v>
      </c>
      <c r="I191" s="36" t="s">
        <v>447</v>
      </c>
      <c r="J191" s="36" t="s">
        <v>448</v>
      </c>
      <c r="K191" s="36" t="s">
        <v>92</v>
      </c>
      <c r="L191" s="36" t="s">
        <v>93</v>
      </c>
    </row>
    <row r="192" spans="8:12" x14ac:dyDescent="0.25">
      <c r="H192" s="53" t="s">
        <v>152</v>
      </c>
      <c r="I192" s="36" t="s">
        <v>404</v>
      </c>
      <c r="J192" s="36" t="s">
        <v>449</v>
      </c>
      <c r="K192" s="36" t="s">
        <v>220</v>
      </c>
      <c r="L192" s="36" t="s">
        <v>450</v>
      </c>
    </row>
    <row r="193" spans="8:12" ht="25.5" x14ac:dyDescent="0.25">
      <c r="H193" s="53" t="s">
        <v>152</v>
      </c>
      <c r="I193" s="36" t="s">
        <v>451</v>
      </c>
      <c r="J193" s="36" t="s">
        <v>228</v>
      </c>
      <c r="K193" s="36" t="s">
        <v>92</v>
      </c>
      <c r="L193" s="36" t="s">
        <v>208</v>
      </c>
    </row>
    <row r="194" spans="8:12" x14ac:dyDescent="0.25">
      <c r="H194" s="53" t="s">
        <v>152</v>
      </c>
      <c r="I194" s="36" t="s">
        <v>452</v>
      </c>
      <c r="J194" s="36" t="s">
        <v>453</v>
      </c>
      <c r="K194" s="36" t="s">
        <v>234</v>
      </c>
      <c r="L194" s="36" t="s">
        <v>93</v>
      </c>
    </row>
    <row r="195" spans="8:12" ht="25.5" x14ac:dyDescent="0.25">
      <c r="H195" s="54" t="s">
        <v>153</v>
      </c>
      <c r="I195" s="36" t="s">
        <v>454</v>
      </c>
      <c r="J195" s="36" t="s">
        <v>455</v>
      </c>
      <c r="K195" s="36" t="s">
        <v>456</v>
      </c>
      <c r="L195" s="36" t="s">
        <v>93</v>
      </c>
    </row>
    <row r="196" spans="8:12" x14ac:dyDescent="0.25">
      <c r="H196" s="54" t="s">
        <v>153</v>
      </c>
      <c r="I196" s="36" t="s">
        <v>101</v>
      </c>
      <c r="J196" s="36" t="s">
        <v>102</v>
      </c>
      <c r="K196" s="36" t="s">
        <v>92</v>
      </c>
      <c r="L196" s="36" t="s">
        <v>93</v>
      </c>
    </row>
    <row r="197" spans="8:12" x14ac:dyDescent="0.25">
      <c r="H197" s="54" t="s">
        <v>153</v>
      </c>
      <c r="I197" s="36" t="s">
        <v>101</v>
      </c>
      <c r="J197" s="36" t="s">
        <v>457</v>
      </c>
      <c r="K197" s="36" t="s">
        <v>458</v>
      </c>
      <c r="L197" s="36" t="s">
        <v>93</v>
      </c>
    </row>
    <row r="198" spans="8:12" ht="25.5" x14ac:dyDescent="0.25">
      <c r="H198" s="54" t="s">
        <v>153</v>
      </c>
      <c r="I198" s="36" t="s">
        <v>459</v>
      </c>
      <c r="J198" s="36" t="s">
        <v>270</v>
      </c>
      <c r="K198" s="36" t="s">
        <v>164</v>
      </c>
      <c r="L198" s="36" t="s">
        <v>208</v>
      </c>
    </row>
    <row r="199" spans="8:12" x14ac:dyDescent="0.25">
      <c r="H199" s="54" t="s">
        <v>153</v>
      </c>
      <c r="I199" s="36" t="s">
        <v>435</v>
      </c>
      <c r="J199" s="36" t="s">
        <v>460</v>
      </c>
      <c r="K199" s="36" t="s">
        <v>164</v>
      </c>
      <c r="L199" s="36" t="s">
        <v>93</v>
      </c>
    </row>
    <row r="200" spans="8:12" x14ac:dyDescent="0.25">
      <c r="H200" s="54" t="s">
        <v>153</v>
      </c>
      <c r="I200" s="36" t="s">
        <v>461</v>
      </c>
      <c r="J200" s="36" t="s">
        <v>193</v>
      </c>
      <c r="K200" s="36" t="s">
        <v>462</v>
      </c>
      <c r="L200" s="36" t="s">
        <v>93</v>
      </c>
    </row>
    <row r="201" spans="8:12" x14ac:dyDescent="0.25">
      <c r="H201" s="54" t="s">
        <v>153</v>
      </c>
      <c r="I201" s="36" t="s">
        <v>463</v>
      </c>
      <c r="J201" s="36" t="s">
        <v>464</v>
      </c>
      <c r="K201" s="36" t="s">
        <v>164</v>
      </c>
      <c r="L201" s="36" t="s">
        <v>93</v>
      </c>
    </row>
    <row r="202" spans="8:12" x14ac:dyDescent="0.25">
      <c r="H202" s="54" t="s">
        <v>153</v>
      </c>
      <c r="I202" s="36" t="s">
        <v>465</v>
      </c>
      <c r="J202" s="36" t="s">
        <v>466</v>
      </c>
      <c r="K202" s="36" t="s">
        <v>467</v>
      </c>
      <c r="L202" s="36" t="s">
        <v>93</v>
      </c>
    </row>
    <row r="203" spans="8:12" x14ac:dyDescent="0.25">
      <c r="H203" s="54" t="s">
        <v>153</v>
      </c>
      <c r="I203" s="36" t="s">
        <v>468</v>
      </c>
      <c r="J203" s="36" t="s">
        <v>469</v>
      </c>
      <c r="K203" s="36" t="s">
        <v>470</v>
      </c>
      <c r="L203" s="36" t="s">
        <v>93</v>
      </c>
    </row>
    <row r="204" spans="8:12" x14ac:dyDescent="0.25">
      <c r="H204" s="54" t="s">
        <v>153</v>
      </c>
      <c r="I204" s="36" t="s">
        <v>471</v>
      </c>
      <c r="J204" s="36" t="s">
        <v>317</v>
      </c>
      <c r="K204" s="36" t="s">
        <v>462</v>
      </c>
      <c r="L204" s="36" t="s">
        <v>93</v>
      </c>
    </row>
    <row r="205" spans="8:12" x14ac:dyDescent="0.25">
      <c r="H205" s="54" t="s">
        <v>153</v>
      </c>
      <c r="I205" s="36" t="s">
        <v>472</v>
      </c>
      <c r="J205" s="36" t="s">
        <v>197</v>
      </c>
      <c r="K205" s="36" t="s">
        <v>473</v>
      </c>
      <c r="L205" s="36" t="s">
        <v>450</v>
      </c>
    </row>
    <row r="206" spans="8:12" x14ac:dyDescent="0.25">
      <c r="H206" s="54" t="s">
        <v>153</v>
      </c>
      <c r="I206" s="36" t="s">
        <v>474</v>
      </c>
      <c r="J206" s="36" t="s">
        <v>230</v>
      </c>
      <c r="K206" s="36" t="s">
        <v>473</v>
      </c>
      <c r="L206" s="36" t="s">
        <v>93</v>
      </c>
    </row>
    <row r="207" spans="8:12" ht="25.5" x14ac:dyDescent="0.25">
      <c r="H207" s="54" t="s">
        <v>153</v>
      </c>
      <c r="I207" s="36" t="s">
        <v>474</v>
      </c>
      <c r="J207" s="36" t="s">
        <v>475</v>
      </c>
      <c r="K207" s="36" t="s">
        <v>458</v>
      </c>
      <c r="L207" s="36" t="s">
        <v>208</v>
      </c>
    </row>
    <row r="208" spans="8:12" x14ac:dyDescent="0.25">
      <c r="H208" s="54" t="s">
        <v>153</v>
      </c>
      <c r="I208" s="36" t="s">
        <v>476</v>
      </c>
      <c r="J208" s="36" t="s">
        <v>477</v>
      </c>
      <c r="K208" s="36" t="s">
        <v>164</v>
      </c>
      <c r="L208" s="36" t="s">
        <v>450</v>
      </c>
    </row>
    <row r="209" spans="8:12" ht="25.5" x14ac:dyDescent="0.25">
      <c r="H209" s="54" t="s">
        <v>153</v>
      </c>
      <c r="I209" s="36" t="s">
        <v>478</v>
      </c>
      <c r="J209" s="36" t="s">
        <v>479</v>
      </c>
      <c r="K209" s="36" t="s">
        <v>458</v>
      </c>
      <c r="L209" s="36" t="s">
        <v>208</v>
      </c>
    </row>
    <row r="210" spans="8:12" x14ac:dyDescent="0.25">
      <c r="H210" s="55" t="s">
        <v>154</v>
      </c>
      <c r="I210" s="36" t="s">
        <v>480</v>
      </c>
      <c r="J210" s="36" t="s">
        <v>481</v>
      </c>
      <c r="K210" s="36" t="s">
        <v>473</v>
      </c>
      <c r="L210" s="36" t="s">
        <v>450</v>
      </c>
    </row>
    <row r="211" spans="8:12" ht="25.5" x14ac:dyDescent="0.25">
      <c r="H211" s="55" t="s">
        <v>154</v>
      </c>
      <c r="I211" s="36" t="s">
        <v>242</v>
      </c>
      <c r="J211" s="36" t="s">
        <v>274</v>
      </c>
      <c r="K211" s="36" t="s">
        <v>92</v>
      </c>
      <c r="L211" s="36" t="s">
        <v>93</v>
      </c>
    </row>
    <row r="212" spans="8:12" x14ac:dyDescent="0.25">
      <c r="H212" s="55" t="s">
        <v>154</v>
      </c>
      <c r="I212" s="36" t="s">
        <v>440</v>
      </c>
      <c r="J212" s="36" t="s">
        <v>482</v>
      </c>
      <c r="K212" s="36" t="s">
        <v>92</v>
      </c>
      <c r="L212" s="36" t="s">
        <v>93</v>
      </c>
    </row>
    <row r="213" spans="8:12" x14ac:dyDescent="0.25">
      <c r="H213" s="55" t="s">
        <v>154</v>
      </c>
      <c r="I213" s="36" t="s">
        <v>483</v>
      </c>
      <c r="J213" s="36" t="s">
        <v>484</v>
      </c>
      <c r="K213" s="36" t="s">
        <v>92</v>
      </c>
      <c r="L213" s="36" t="s">
        <v>450</v>
      </c>
    </row>
    <row r="214" spans="8:12" x14ac:dyDescent="0.25">
      <c r="H214" s="55" t="s">
        <v>154</v>
      </c>
      <c r="I214" s="36" t="s">
        <v>485</v>
      </c>
      <c r="J214" s="36" t="s">
        <v>486</v>
      </c>
      <c r="K214" s="36" t="s">
        <v>164</v>
      </c>
      <c r="L214" s="36" t="s">
        <v>450</v>
      </c>
    </row>
    <row r="215" spans="8:12" x14ac:dyDescent="0.25">
      <c r="H215" s="55" t="s">
        <v>154</v>
      </c>
      <c r="I215" s="36" t="s">
        <v>391</v>
      </c>
      <c r="J215" s="36" t="s">
        <v>487</v>
      </c>
      <c r="K215" s="36" t="s">
        <v>92</v>
      </c>
      <c r="L215" s="36" t="s">
        <v>450</v>
      </c>
    </row>
    <row r="216" spans="8:12" x14ac:dyDescent="0.25">
      <c r="H216" s="55" t="s">
        <v>154</v>
      </c>
      <c r="I216" s="36" t="s">
        <v>488</v>
      </c>
      <c r="J216" s="36" t="s">
        <v>489</v>
      </c>
      <c r="K216" s="36" t="s">
        <v>234</v>
      </c>
      <c r="L216" s="36" t="s">
        <v>450</v>
      </c>
    </row>
    <row r="217" spans="8:12" x14ac:dyDescent="0.25">
      <c r="H217" s="55" t="s">
        <v>154</v>
      </c>
      <c r="I217" s="36" t="s">
        <v>476</v>
      </c>
      <c r="J217" s="36" t="s">
        <v>490</v>
      </c>
      <c r="K217" s="36" t="s">
        <v>220</v>
      </c>
      <c r="L217" s="36" t="s">
        <v>450</v>
      </c>
    </row>
    <row r="218" spans="8:12" x14ac:dyDescent="0.25">
      <c r="H218" s="56" t="s">
        <v>155</v>
      </c>
      <c r="I218" s="36" t="s">
        <v>491</v>
      </c>
      <c r="J218" s="36" t="s">
        <v>492</v>
      </c>
      <c r="K218" s="36" t="s">
        <v>493</v>
      </c>
      <c r="L218" s="36" t="s">
        <v>93</v>
      </c>
    </row>
    <row r="219" spans="8:12" x14ac:dyDescent="0.25">
      <c r="H219" s="56" t="s">
        <v>155</v>
      </c>
      <c r="I219" s="36" t="s">
        <v>192</v>
      </c>
      <c r="J219" s="36" t="s">
        <v>494</v>
      </c>
      <c r="K219" s="36" t="s">
        <v>92</v>
      </c>
      <c r="L219" s="36" t="s">
        <v>93</v>
      </c>
    </row>
    <row r="220" spans="8:12" x14ac:dyDescent="0.25">
      <c r="H220" s="56" t="s">
        <v>155</v>
      </c>
      <c r="I220" s="36" t="s">
        <v>495</v>
      </c>
      <c r="J220" s="36" t="s">
        <v>496</v>
      </c>
      <c r="K220" s="36" t="s">
        <v>92</v>
      </c>
      <c r="L220" s="36" t="s">
        <v>93</v>
      </c>
    </row>
    <row r="221" spans="8:12" x14ac:dyDescent="0.25">
      <c r="H221" s="56" t="s">
        <v>155</v>
      </c>
      <c r="I221" s="36" t="s">
        <v>497</v>
      </c>
      <c r="J221" s="36" t="s">
        <v>498</v>
      </c>
      <c r="K221" s="36" t="s">
        <v>92</v>
      </c>
      <c r="L221" s="36" t="s">
        <v>93</v>
      </c>
    </row>
    <row r="222" spans="8:12" ht="25.5" x14ac:dyDescent="0.25">
      <c r="H222" s="56" t="s">
        <v>155</v>
      </c>
      <c r="I222" s="36" t="s">
        <v>201</v>
      </c>
      <c r="J222" s="36" t="s">
        <v>499</v>
      </c>
      <c r="K222" s="36" t="s">
        <v>92</v>
      </c>
      <c r="L222" s="36" t="s">
        <v>93</v>
      </c>
    </row>
    <row r="223" spans="8:12" x14ac:dyDescent="0.25">
      <c r="H223" s="56" t="s">
        <v>155</v>
      </c>
      <c r="I223" s="36" t="s">
        <v>500</v>
      </c>
      <c r="J223" s="36" t="s">
        <v>501</v>
      </c>
      <c r="K223" s="36" t="s">
        <v>470</v>
      </c>
      <c r="L223" s="36" t="s">
        <v>93</v>
      </c>
    </row>
    <row r="224" spans="8:12" ht="25.5" x14ac:dyDescent="0.25">
      <c r="H224" s="56" t="s">
        <v>155</v>
      </c>
      <c r="I224" s="36" t="s">
        <v>502</v>
      </c>
      <c r="J224" s="36" t="s">
        <v>363</v>
      </c>
      <c r="K224" s="36" t="s">
        <v>92</v>
      </c>
      <c r="L224" s="36" t="s">
        <v>93</v>
      </c>
    </row>
    <row r="225" spans="8:12" x14ac:dyDescent="0.25">
      <c r="H225" s="56" t="s">
        <v>155</v>
      </c>
      <c r="I225" s="36" t="s">
        <v>503</v>
      </c>
      <c r="J225" s="36" t="s">
        <v>504</v>
      </c>
      <c r="K225" s="36" t="s">
        <v>234</v>
      </c>
      <c r="L225" s="36" t="s">
        <v>93</v>
      </c>
    </row>
    <row r="226" spans="8:12" x14ac:dyDescent="0.25">
      <c r="H226" s="56" t="s">
        <v>155</v>
      </c>
      <c r="I226" s="36" t="s">
        <v>505</v>
      </c>
      <c r="J226" s="36" t="s">
        <v>506</v>
      </c>
      <c r="K226" s="36" t="s">
        <v>92</v>
      </c>
      <c r="L226" s="36" t="s">
        <v>93</v>
      </c>
    </row>
    <row r="227" spans="8:12" x14ac:dyDescent="0.25">
      <c r="H227" s="56" t="s">
        <v>155</v>
      </c>
      <c r="I227" s="36" t="s">
        <v>507</v>
      </c>
      <c r="J227" s="36" t="s">
        <v>508</v>
      </c>
      <c r="K227" s="36" t="s">
        <v>92</v>
      </c>
      <c r="L227" s="36" t="s">
        <v>93</v>
      </c>
    </row>
    <row r="228" spans="8:12" ht="25.5" x14ac:dyDescent="0.25">
      <c r="H228" s="56" t="s">
        <v>155</v>
      </c>
      <c r="I228" s="36" t="s">
        <v>509</v>
      </c>
      <c r="J228" s="36" t="s">
        <v>510</v>
      </c>
      <c r="K228" s="36" t="s">
        <v>92</v>
      </c>
      <c r="L228" s="36" t="s">
        <v>93</v>
      </c>
    </row>
    <row r="229" spans="8:12" x14ac:dyDescent="0.25">
      <c r="H229" s="56" t="s">
        <v>155</v>
      </c>
      <c r="I229" s="36" t="s">
        <v>511</v>
      </c>
      <c r="J229" s="36" t="s">
        <v>512</v>
      </c>
      <c r="K229" s="36" t="s">
        <v>92</v>
      </c>
      <c r="L229" s="36" t="s">
        <v>93</v>
      </c>
    </row>
    <row r="230" spans="8:12" x14ac:dyDescent="0.25">
      <c r="H230" s="56" t="s">
        <v>155</v>
      </c>
      <c r="I230" s="36" t="s">
        <v>513</v>
      </c>
      <c r="J230" s="36" t="s">
        <v>325</v>
      </c>
      <c r="K230" s="36" t="s">
        <v>164</v>
      </c>
      <c r="L230" s="36" t="s">
        <v>93</v>
      </c>
    </row>
    <row r="231" spans="8:12" x14ac:dyDescent="0.25">
      <c r="H231" s="56" t="s">
        <v>155</v>
      </c>
      <c r="I231" s="36" t="s">
        <v>514</v>
      </c>
      <c r="J231" s="36" t="s">
        <v>506</v>
      </c>
      <c r="K231" s="36" t="s">
        <v>92</v>
      </c>
      <c r="L231" s="36" t="s">
        <v>93</v>
      </c>
    </row>
    <row r="232" spans="8:12" x14ac:dyDescent="0.25">
      <c r="H232" s="56" t="s">
        <v>155</v>
      </c>
      <c r="I232" s="36" t="s">
        <v>515</v>
      </c>
      <c r="J232" s="36" t="s">
        <v>516</v>
      </c>
      <c r="K232" s="36" t="s">
        <v>92</v>
      </c>
      <c r="L232" s="36" t="s">
        <v>93</v>
      </c>
    </row>
    <row r="233" spans="8:12" x14ac:dyDescent="0.25">
      <c r="H233" s="56" t="s">
        <v>155</v>
      </c>
      <c r="I233" s="36" t="s">
        <v>517</v>
      </c>
      <c r="J233" s="36" t="s">
        <v>518</v>
      </c>
      <c r="K233" s="36" t="s">
        <v>467</v>
      </c>
      <c r="L233" s="36" t="s">
        <v>93</v>
      </c>
    </row>
    <row r="234" spans="8:12" x14ac:dyDescent="0.25">
      <c r="H234" s="56" t="s">
        <v>155</v>
      </c>
      <c r="I234" s="36" t="s">
        <v>519</v>
      </c>
      <c r="J234" s="36" t="s">
        <v>520</v>
      </c>
      <c r="K234" s="36" t="s">
        <v>92</v>
      </c>
      <c r="L234" s="36" t="s">
        <v>93</v>
      </c>
    </row>
    <row r="235" spans="8:12" x14ac:dyDescent="0.25">
      <c r="H235" s="56" t="s">
        <v>155</v>
      </c>
      <c r="I235" s="36" t="s">
        <v>444</v>
      </c>
      <c r="J235" s="36" t="s">
        <v>521</v>
      </c>
      <c r="K235" s="36" t="s">
        <v>289</v>
      </c>
      <c r="L235" s="36" t="s">
        <v>93</v>
      </c>
    </row>
    <row r="236" spans="8:12" x14ac:dyDescent="0.25">
      <c r="H236" s="56" t="s">
        <v>155</v>
      </c>
      <c r="I236" s="36" t="s">
        <v>445</v>
      </c>
      <c r="J236" s="36" t="s">
        <v>522</v>
      </c>
      <c r="K236" s="36" t="s">
        <v>493</v>
      </c>
      <c r="L236" s="36" t="s">
        <v>93</v>
      </c>
    </row>
    <row r="237" spans="8:12" x14ac:dyDescent="0.25">
      <c r="H237" s="56" t="s">
        <v>155</v>
      </c>
      <c r="I237" s="36" t="s">
        <v>523</v>
      </c>
      <c r="J237" s="36" t="s">
        <v>524</v>
      </c>
      <c r="K237" s="36" t="s">
        <v>470</v>
      </c>
      <c r="L237" s="36" t="s">
        <v>93</v>
      </c>
    </row>
    <row r="238" spans="8:12" ht="25.5" x14ac:dyDescent="0.25">
      <c r="H238" s="56" t="s">
        <v>155</v>
      </c>
      <c r="I238" s="36" t="s">
        <v>525</v>
      </c>
      <c r="J238" s="36" t="s">
        <v>526</v>
      </c>
      <c r="K238" s="36" t="s">
        <v>458</v>
      </c>
      <c r="L238" s="36" t="s">
        <v>203</v>
      </c>
    </row>
    <row r="239" spans="8:12" x14ac:dyDescent="0.25">
      <c r="H239" s="56" t="s">
        <v>155</v>
      </c>
      <c r="I239" s="36" t="s">
        <v>527</v>
      </c>
      <c r="J239" s="36" t="s">
        <v>528</v>
      </c>
      <c r="K239" s="36" t="s">
        <v>529</v>
      </c>
      <c r="L239" s="36" t="s">
        <v>93</v>
      </c>
    </row>
    <row r="240" spans="8:12" x14ac:dyDescent="0.25">
      <c r="H240" s="56" t="s">
        <v>155</v>
      </c>
      <c r="I240" s="36" t="s">
        <v>530</v>
      </c>
      <c r="J240" s="36" t="s">
        <v>520</v>
      </c>
      <c r="K240" s="36" t="s">
        <v>92</v>
      </c>
      <c r="L240" s="36" t="s">
        <v>93</v>
      </c>
    </row>
    <row r="241" spans="8:12" x14ac:dyDescent="0.25">
      <c r="H241" s="56" t="s">
        <v>155</v>
      </c>
      <c r="I241" s="36" t="s">
        <v>531</v>
      </c>
      <c r="J241" s="36" t="s">
        <v>532</v>
      </c>
      <c r="K241" s="36" t="s">
        <v>92</v>
      </c>
      <c r="L241" s="36" t="s">
        <v>93</v>
      </c>
    </row>
    <row r="242" spans="8:12" x14ac:dyDescent="0.25">
      <c r="H242" s="56" t="s">
        <v>155</v>
      </c>
      <c r="I242" s="36" t="s">
        <v>533</v>
      </c>
      <c r="J242" s="36" t="s">
        <v>534</v>
      </c>
      <c r="K242" s="36" t="s">
        <v>467</v>
      </c>
      <c r="L242" s="36" t="s">
        <v>93</v>
      </c>
    </row>
    <row r="243" spans="8:12" x14ac:dyDescent="0.25">
      <c r="H243" s="56" t="s">
        <v>155</v>
      </c>
      <c r="I243" s="36" t="s">
        <v>533</v>
      </c>
      <c r="J243" s="36" t="s">
        <v>420</v>
      </c>
      <c r="K243" s="36" t="s">
        <v>234</v>
      </c>
      <c r="L243" s="36" t="s">
        <v>93</v>
      </c>
    </row>
    <row r="244" spans="8:12" x14ac:dyDescent="0.25">
      <c r="H244" s="56" t="s">
        <v>155</v>
      </c>
      <c r="I244" s="36" t="s">
        <v>414</v>
      </c>
      <c r="J244" s="36" t="s">
        <v>535</v>
      </c>
      <c r="K244" s="36" t="s">
        <v>92</v>
      </c>
      <c r="L244" s="36" t="s">
        <v>93</v>
      </c>
    </row>
    <row r="245" spans="8:12" x14ac:dyDescent="0.25">
      <c r="H245" s="56" t="s">
        <v>155</v>
      </c>
      <c r="I245" s="36" t="s">
        <v>536</v>
      </c>
      <c r="J245" s="36" t="s">
        <v>537</v>
      </c>
      <c r="K245" s="36" t="s">
        <v>92</v>
      </c>
      <c r="L245" s="36" t="s">
        <v>93</v>
      </c>
    </row>
    <row r="246" spans="8:12" ht="25.5" x14ac:dyDescent="0.25">
      <c r="H246" s="56" t="s">
        <v>155</v>
      </c>
      <c r="I246" s="36" t="s">
        <v>538</v>
      </c>
      <c r="J246" s="36" t="s">
        <v>539</v>
      </c>
      <c r="K246" s="36" t="s">
        <v>92</v>
      </c>
      <c r="L246" s="36" t="s">
        <v>93</v>
      </c>
    </row>
    <row r="247" spans="8:12" x14ac:dyDescent="0.25">
      <c r="H247" s="56" t="s">
        <v>155</v>
      </c>
      <c r="I247" s="36" t="s">
        <v>421</v>
      </c>
      <c r="J247" s="36" t="s">
        <v>540</v>
      </c>
      <c r="K247" s="36" t="s">
        <v>473</v>
      </c>
      <c r="L247" s="36" t="s">
        <v>93</v>
      </c>
    </row>
    <row r="248" spans="8:12" x14ac:dyDescent="0.25">
      <c r="H248" s="56" t="s">
        <v>155</v>
      </c>
      <c r="I248" s="36" t="s">
        <v>429</v>
      </c>
      <c r="J248" s="36" t="s">
        <v>541</v>
      </c>
      <c r="K248" s="36" t="s">
        <v>92</v>
      </c>
      <c r="L248" s="36" t="s">
        <v>93</v>
      </c>
    </row>
    <row r="249" spans="8:12" x14ac:dyDescent="0.25">
      <c r="H249" s="57" t="s">
        <v>156</v>
      </c>
      <c r="I249" s="36" t="s">
        <v>542</v>
      </c>
      <c r="J249" s="36" t="s">
        <v>543</v>
      </c>
      <c r="K249" s="36" t="s">
        <v>92</v>
      </c>
      <c r="L249" s="36" t="s">
        <v>93</v>
      </c>
    </row>
    <row r="250" spans="8:12" ht="25.5" x14ac:dyDescent="0.25">
      <c r="H250" s="57" t="s">
        <v>156</v>
      </c>
      <c r="I250" s="36" t="s">
        <v>544</v>
      </c>
      <c r="J250" s="36" t="s">
        <v>545</v>
      </c>
      <c r="K250" s="36" t="s">
        <v>458</v>
      </c>
      <c r="L250" s="36" t="s">
        <v>93</v>
      </c>
    </row>
    <row r="251" spans="8:12" x14ac:dyDescent="0.25">
      <c r="H251" s="57" t="s">
        <v>156</v>
      </c>
      <c r="I251" s="36" t="s">
        <v>546</v>
      </c>
      <c r="J251" s="36" t="s">
        <v>547</v>
      </c>
      <c r="K251" s="36" t="s">
        <v>458</v>
      </c>
      <c r="L251" s="36" t="s">
        <v>93</v>
      </c>
    </row>
    <row r="252" spans="8:12" x14ac:dyDescent="0.25">
      <c r="H252" s="57" t="s">
        <v>156</v>
      </c>
      <c r="I252" s="36" t="s">
        <v>433</v>
      </c>
      <c r="J252" s="36" t="s">
        <v>524</v>
      </c>
      <c r="K252" s="36" t="s">
        <v>92</v>
      </c>
      <c r="L252" s="36" t="s">
        <v>93</v>
      </c>
    </row>
    <row r="253" spans="8:12" x14ac:dyDescent="0.25">
      <c r="H253" s="57" t="s">
        <v>156</v>
      </c>
      <c r="I253" s="36" t="s">
        <v>548</v>
      </c>
      <c r="J253" s="36" t="s">
        <v>549</v>
      </c>
      <c r="K253" s="36" t="s">
        <v>289</v>
      </c>
      <c r="L253" s="36" t="s">
        <v>93</v>
      </c>
    </row>
    <row r="254" spans="8:12" x14ac:dyDescent="0.25">
      <c r="H254" s="57" t="s">
        <v>156</v>
      </c>
      <c r="I254" s="36" t="s">
        <v>550</v>
      </c>
      <c r="J254" s="36" t="s">
        <v>551</v>
      </c>
      <c r="K254" s="36" t="s">
        <v>92</v>
      </c>
      <c r="L254" s="36" t="s">
        <v>93</v>
      </c>
    </row>
    <row r="255" spans="8:12" x14ac:dyDescent="0.25">
      <c r="H255" s="57" t="s">
        <v>156</v>
      </c>
      <c r="I255" s="36" t="s">
        <v>552</v>
      </c>
      <c r="J255" s="36" t="s">
        <v>553</v>
      </c>
      <c r="K255" s="36" t="s">
        <v>220</v>
      </c>
      <c r="L255" s="36" t="s">
        <v>93</v>
      </c>
    </row>
    <row r="256" spans="8:12" ht="25.5" x14ac:dyDescent="0.25">
      <c r="H256" s="57" t="s">
        <v>156</v>
      </c>
      <c r="I256" s="36" t="s">
        <v>181</v>
      </c>
      <c r="J256" s="36" t="s">
        <v>554</v>
      </c>
      <c r="K256" s="36" t="s">
        <v>493</v>
      </c>
      <c r="L256" s="36" t="s">
        <v>93</v>
      </c>
    </row>
    <row r="257" spans="8:12" x14ac:dyDescent="0.25">
      <c r="H257" s="57" t="s">
        <v>156</v>
      </c>
      <c r="I257" s="36" t="s">
        <v>555</v>
      </c>
      <c r="J257" s="36" t="s">
        <v>556</v>
      </c>
      <c r="K257" s="36" t="s">
        <v>92</v>
      </c>
      <c r="L257" s="36" t="s">
        <v>93</v>
      </c>
    </row>
    <row r="258" spans="8:12" x14ac:dyDescent="0.25">
      <c r="H258" s="57" t="s">
        <v>156</v>
      </c>
      <c r="I258" s="36" t="s">
        <v>190</v>
      </c>
      <c r="J258" s="36" t="s">
        <v>557</v>
      </c>
      <c r="K258" s="36" t="s">
        <v>92</v>
      </c>
      <c r="L258" s="36" t="s">
        <v>93</v>
      </c>
    </row>
    <row r="259" spans="8:12" x14ac:dyDescent="0.25">
      <c r="H259" s="57" t="s">
        <v>156</v>
      </c>
      <c r="I259" s="36" t="s">
        <v>101</v>
      </c>
      <c r="J259" s="36" t="s">
        <v>558</v>
      </c>
      <c r="K259" s="36" t="s">
        <v>493</v>
      </c>
      <c r="L259" s="36" t="s">
        <v>93</v>
      </c>
    </row>
    <row r="260" spans="8:12" x14ac:dyDescent="0.25">
      <c r="H260" s="57" t="s">
        <v>156</v>
      </c>
      <c r="I260" s="36" t="s">
        <v>559</v>
      </c>
      <c r="J260" s="36" t="s">
        <v>560</v>
      </c>
      <c r="K260" s="36" t="s">
        <v>92</v>
      </c>
      <c r="L260" s="36" t="s">
        <v>93</v>
      </c>
    </row>
    <row r="261" spans="8:12" x14ac:dyDescent="0.25">
      <c r="H261" s="57" t="s">
        <v>156</v>
      </c>
      <c r="I261" s="36" t="s">
        <v>561</v>
      </c>
      <c r="J261" s="36" t="s">
        <v>562</v>
      </c>
      <c r="K261" s="36" t="s">
        <v>92</v>
      </c>
      <c r="L261" s="36" t="s">
        <v>93</v>
      </c>
    </row>
    <row r="262" spans="8:12" x14ac:dyDescent="0.25">
      <c r="H262" s="57" t="s">
        <v>156</v>
      </c>
      <c r="I262" s="36" t="s">
        <v>563</v>
      </c>
      <c r="J262" s="36" t="s">
        <v>564</v>
      </c>
      <c r="K262" s="36" t="s">
        <v>458</v>
      </c>
      <c r="L262" s="36" t="s">
        <v>93</v>
      </c>
    </row>
    <row r="263" spans="8:12" x14ac:dyDescent="0.25">
      <c r="H263" s="57" t="s">
        <v>156</v>
      </c>
      <c r="I263" s="36" t="s">
        <v>565</v>
      </c>
      <c r="J263" s="36" t="s">
        <v>516</v>
      </c>
      <c r="K263" s="36" t="s">
        <v>92</v>
      </c>
      <c r="L263" s="36" t="s">
        <v>93</v>
      </c>
    </row>
    <row r="264" spans="8:12" x14ac:dyDescent="0.25">
      <c r="H264" s="57" t="s">
        <v>156</v>
      </c>
      <c r="I264" s="36" t="s">
        <v>566</v>
      </c>
      <c r="J264" s="36" t="s">
        <v>567</v>
      </c>
      <c r="K264" s="36" t="s">
        <v>92</v>
      </c>
      <c r="L264" s="36" t="s">
        <v>93</v>
      </c>
    </row>
    <row r="265" spans="8:12" x14ac:dyDescent="0.25">
      <c r="H265" s="57" t="s">
        <v>156</v>
      </c>
      <c r="I265" s="36" t="s">
        <v>568</v>
      </c>
      <c r="J265" s="36" t="s">
        <v>569</v>
      </c>
      <c r="K265" s="36" t="s">
        <v>220</v>
      </c>
      <c r="L265" s="36" t="s">
        <v>93</v>
      </c>
    </row>
    <row r="266" spans="8:12" x14ac:dyDescent="0.25">
      <c r="H266" s="57" t="s">
        <v>156</v>
      </c>
      <c r="I266" s="36" t="s">
        <v>570</v>
      </c>
      <c r="J266" s="36" t="s">
        <v>571</v>
      </c>
      <c r="K266" s="36" t="s">
        <v>470</v>
      </c>
      <c r="L266" s="36" t="s">
        <v>93</v>
      </c>
    </row>
    <row r="267" spans="8:12" x14ac:dyDescent="0.25">
      <c r="H267" s="57" t="s">
        <v>156</v>
      </c>
      <c r="I267" s="36" t="s">
        <v>572</v>
      </c>
      <c r="J267" s="36" t="s">
        <v>573</v>
      </c>
      <c r="K267" s="36" t="s">
        <v>467</v>
      </c>
      <c r="L267" s="36" t="s">
        <v>93</v>
      </c>
    </row>
    <row r="268" spans="8:12" x14ac:dyDescent="0.25">
      <c r="H268" s="57" t="s">
        <v>156</v>
      </c>
      <c r="I268" s="36" t="s">
        <v>574</v>
      </c>
      <c r="J268" s="36" t="s">
        <v>575</v>
      </c>
      <c r="K268" s="36" t="s">
        <v>220</v>
      </c>
      <c r="L268" s="36" t="s">
        <v>93</v>
      </c>
    </row>
    <row r="269" spans="8:12" x14ac:dyDescent="0.25">
      <c r="H269" s="57" t="s">
        <v>156</v>
      </c>
      <c r="I269" s="36" t="s">
        <v>576</v>
      </c>
      <c r="J269" s="36" t="s">
        <v>577</v>
      </c>
      <c r="K269" s="36" t="s">
        <v>92</v>
      </c>
      <c r="L269" s="36" t="s">
        <v>93</v>
      </c>
    </row>
    <row r="270" spans="8:12" x14ac:dyDescent="0.25">
      <c r="H270" s="57" t="s">
        <v>156</v>
      </c>
      <c r="I270" s="36" t="s">
        <v>459</v>
      </c>
      <c r="J270" s="36" t="s">
        <v>578</v>
      </c>
      <c r="K270" s="36" t="s">
        <v>234</v>
      </c>
      <c r="L270" s="36" t="s">
        <v>93</v>
      </c>
    </row>
    <row r="271" spans="8:12" x14ac:dyDescent="0.25">
      <c r="H271" s="57" t="s">
        <v>156</v>
      </c>
      <c r="I271" s="36" t="s">
        <v>579</v>
      </c>
      <c r="J271" s="36" t="s">
        <v>475</v>
      </c>
      <c r="K271" s="36" t="s">
        <v>473</v>
      </c>
      <c r="L271" s="36" t="s">
        <v>93</v>
      </c>
    </row>
    <row r="272" spans="8:12" ht="25.5" x14ac:dyDescent="0.25">
      <c r="H272" s="57" t="s">
        <v>156</v>
      </c>
      <c r="I272" s="36" t="s">
        <v>580</v>
      </c>
      <c r="J272" s="36" t="s">
        <v>581</v>
      </c>
      <c r="K272" s="36" t="s">
        <v>289</v>
      </c>
      <c r="L272" s="36" t="s">
        <v>93</v>
      </c>
    </row>
    <row r="273" spans="8:12" ht="25.5" x14ac:dyDescent="0.25">
      <c r="H273" s="57" t="s">
        <v>156</v>
      </c>
      <c r="I273" s="36" t="s">
        <v>582</v>
      </c>
      <c r="J273" s="36" t="s">
        <v>403</v>
      </c>
      <c r="K273" s="36" t="s">
        <v>289</v>
      </c>
      <c r="L273" s="36" t="s">
        <v>93</v>
      </c>
    </row>
    <row r="274" spans="8:12" x14ac:dyDescent="0.25">
      <c r="H274" s="57" t="s">
        <v>156</v>
      </c>
      <c r="I274" s="36" t="s">
        <v>583</v>
      </c>
      <c r="J274" s="36" t="s">
        <v>584</v>
      </c>
      <c r="K274" s="36" t="s">
        <v>92</v>
      </c>
      <c r="L274" s="36" t="s">
        <v>93</v>
      </c>
    </row>
    <row r="275" spans="8:12" x14ac:dyDescent="0.25">
      <c r="H275" s="57" t="s">
        <v>156</v>
      </c>
      <c r="I275" s="36" t="s">
        <v>585</v>
      </c>
      <c r="J275" s="36" t="s">
        <v>586</v>
      </c>
      <c r="K275" s="36" t="s">
        <v>234</v>
      </c>
      <c r="L275" s="36" t="s">
        <v>93</v>
      </c>
    </row>
    <row r="276" spans="8:12" x14ac:dyDescent="0.25">
      <c r="H276" s="57" t="s">
        <v>156</v>
      </c>
      <c r="I276" s="36" t="s">
        <v>587</v>
      </c>
      <c r="J276" s="36" t="s">
        <v>588</v>
      </c>
      <c r="K276" s="36" t="s">
        <v>92</v>
      </c>
      <c r="L276" s="36" t="s">
        <v>93</v>
      </c>
    </row>
    <row r="277" spans="8:12" ht="25.5" x14ac:dyDescent="0.25">
      <c r="H277" s="57" t="s">
        <v>156</v>
      </c>
      <c r="I277" s="36" t="s">
        <v>589</v>
      </c>
      <c r="J277" s="36" t="s">
        <v>590</v>
      </c>
      <c r="K277" s="36" t="s">
        <v>473</v>
      </c>
      <c r="L277" s="36" t="s">
        <v>93</v>
      </c>
    </row>
    <row r="278" spans="8:12" x14ac:dyDescent="0.25">
      <c r="H278" s="57" t="s">
        <v>156</v>
      </c>
      <c r="I278" s="36" t="s">
        <v>591</v>
      </c>
      <c r="J278" s="36" t="s">
        <v>592</v>
      </c>
      <c r="K278" s="36" t="s">
        <v>92</v>
      </c>
      <c r="L278" s="36" t="s">
        <v>93</v>
      </c>
    </row>
    <row r="279" spans="8:12" x14ac:dyDescent="0.25">
      <c r="H279" s="57" t="s">
        <v>156</v>
      </c>
      <c r="I279" s="36" t="s">
        <v>593</v>
      </c>
      <c r="J279" s="36" t="s">
        <v>594</v>
      </c>
      <c r="K279" s="36" t="s">
        <v>92</v>
      </c>
      <c r="L279" s="36" t="s">
        <v>93</v>
      </c>
    </row>
    <row r="280" spans="8:12" x14ac:dyDescent="0.25">
      <c r="H280" s="57" t="s">
        <v>156</v>
      </c>
      <c r="I280" s="36" t="s">
        <v>595</v>
      </c>
      <c r="J280" s="36" t="s">
        <v>596</v>
      </c>
      <c r="K280" s="36" t="s">
        <v>92</v>
      </c>
      <c r="L280" s="36" t="s">
        <v>93</v>
      </c>
    </row>
    <row r="281" spans="8:12" x14ac:dyDescent="0.25">
      <c r="H281" s="57" t="s">
        <v>156</v>
      </c>
      <c r="I281" s="36" t="s">
        <v>503</v>
      </c>
      <c r="J281" s="36" t="s">
        <v>504</v>
      </c>
      <c r="K281" s="36" t="s">
        <v>234</v>
      </c>
      <c r="L281" s="36" t="s">
        <v>93</v>
      </c>
    </row>
    <row r="282" spans="8:12" ht="25.5" x14ac:dyDescent="0.25">
      <c r="H282" s="57" t="s">
        <v>156</v>
      </c>
      <c r="I282" s="36" t="s">
        <v>231</v>
      </c>
      <c r="J282" s="36" t="s">
        <v>597</v>
      </c>
      <c r="K282" s="36" t="s">
        <v>92</v>
      </c>
      <c r="L282" s="36" t="s">
        <v>93</v>
      </c>
    </row>
    <row r="283" spans="8:12" x14ac:dyDescent="0.25">
      <c r="H283" s="57" t="s">
        <v>156</v>
      </c>
      <c r="I283" s="36" t="s">
        <v>598</v>
      </c>
      <c r="J283" s="36" t="s">
        <v>384</v>
      </c>
      <c r="K283" s="36" t="s">
        <v>458</v>
      </c>
      <c r="L283" s="36" t="s">
        <v>93</v>
      </c>
    </row>
    <row r="284" spans="8:12" x14ac:dyDescent="0.25">
      <c r="H284" s="57" t="s">
        <v>156</v>
      </c>
      <c r="I284" s="36" t="s">
        <v>599</v>
      </c>
      <c r="J284" s="36" t="s">
        <v>600</v>
      </c>
      <c r="K284" s="36" t="s">
        <v>289</v>
      </c>
      <c r="L284" s="36" t="s">
        <v>93</v>
      </c>
    </row>
    <row r="285" spans="8:12" ht="25.5" x14ac:dyDescent="0.25">
      <c r="H285" s="57" t="s">
        <v>156</v>
      </c>
      <c r="I285" s="36" t="s">
        <v>242</v>
      </c>
      <c r="J285" s="36" t="s">
        <v>601</v>
      </c>
      <c r="K285" s="36" t="s">
        <v>92</v>
      </c>
      <c r="L285" s="36" t="s">
        <v>93</v>
      </c>
    </row>
    <row r="286" spans="8:12" ht="25.5" x14ac:dyDescent="0.25">
      <c r="H286" s="57" t="s">
        <v>156</v>
      </c>
      <c r="I286" s="36" t="s">
        <v>602</v>
      </c>
      <c r="J286" s="36" t="s">
        <v>603</v>
      </c>
      <c r="K286" s="36" t="s">
        <v>92</v>
      </c>
      <c r="L286" s="36" t="s">
        <v>93</v>
      </c>
    </row>
    <row r="287" spans="8:12" x14ac:dyDescent="0.25">
      <c r="H287" s="57" t="s">
        <v>156</v>
      </c>
      <c r="I287" s="36" t="s">
        <v>604</v>
      </c>
      <c r="J287" s="36" t="s">
        <v>475</v>
      </c>
      <c r="K287" s="36" t="s">
        <v>92</v>
      </c>
      <c r="L287" s="36" t="s">
        <v>93</v>
      </c>
    </row>
    <row r="288" spans="8:12" x14ac:dyDescent="0.25">
      <c r="H288" s="57" t="s">
        <v>156</v>
      </c>
      <c r="I288" s="36" t="s">
        <v>605</v>
      </c>
      <c r="J288" s="36" t="s">
        <v>606</v>
      </c>
      <c r="K288" s="36" t="s">
        <v>458</v>
      </c>
      <c r="L288" s="36" t="s">
        <v>93</v>
      </c>
    </row>
    <row r="289" spans="8:12" x14ac:dyDescent="0.25">
      <c r="H289" s="57" t="s">
        <v>156</v>
      </c>
      <c r="I289" s="36" t="s">
        <v>607</v>
      </c>
      <c r="J289" s="36" t="s">
        <v>608</v>
      </c>
      <c r="K289" s="36" t="s">
        <v>92</v>
      </c>
      <c r="L289" s="36" t="s">
        <v>93</v>
      </c>
    </row>
    <row r="290" spans="8:12" x14ac:dyDescent="0.25">
      <c r="H290" s="57" t="s">
        <v>156</v>
      </c>
      <c r="I290" s="36" t="s">
        <v>269</v>
      </c>
      <c r="J290" s="36" t="s">
        <v>609</v>
      </c>
      <c r="K290" s="36" t="s">
        <v>92</v>
      </c>
      <c r="L290" s="36" t="s">
        <v>93</v>
      </c>
    </row>
    <row r="291" spans="8:12" x14ac:dyDescent="0.25">
      <c r="H291" s="57" t="s">
        <v>156</v>
      </c>
      <c r="I291" s="36" t="s">
        <v>440</v>
      </c>
      <c r="J291" s="36" t="s">
        <v>610</v>
      </c>
      <c r="K291" s="36" t="s">
        <v>92</v>
      </c>
      <c r="L291" s="36" t="s">
        <v>93</v>
      </c>
    </row>
    <row r="292" spans="8:12" x14ac:dyDescent="0.25">
      <c r="H292" s="57" t="s">
        <v>156</v>
      </c>
      <c r="I292" s="36" t="s">
        <v>611</v>
      </c>
      <c r="J292" s="36" t="s">
        <v>612</v>
      </c>
      <c r="K292" s="36" t="s">
        <v>92</v>
      </c>
      <c r="L292" s="36" t="s">
        <v>93</v>
      </c>
    </row>
    <row r="293" spans="8:12" x14ac:dyDescent="0.25">
      <c r="H293" s="57" t="s">
        <v>156</v>
      </c>
      <c r="I293" s="36" t="s">
        <v>613</v>
      </c>
      <c r="J293" s="36" t="s">
        <v>614</v>
      </c>
      <c r="K293" s="36" t="s">
        <v>289</v>
      </c>
      <c r="L293" s="36" t="s">
        <v>93</v>
      </c>
    </row>
    <row r="294" spans="8:12" x14ac:dyDescent="0.25">
      <c r="H294" s="57" t="s">
        <v>156</v>
      </c>
      <c r="I294" s="36" t="s">
        <v>615</v>
      </c>
      <c r="J294" s="36" t="s">
        <v>616</v>
      </c>
      <c r="K294" s="36" t="s">
        <v>92</v>
      </c>
      <c r="L294" s="36" t="s">
        <v>93</v>
      </c>
    </row>
    <row r="295" spans="8:12" x14ac:dyDescent="0.25">
      <c r="H295" s="57" t="s">
        <v>156</v>
      </c>
      <c r="I295" s="36" t="s">
        <v>271</v>
      </c>
      <c r="J295" s="36" t="s">
        <v>617</v>
      </c>
      <c r="K295" s="36" t="s">
        <v>92</v>
      </c>
      <c r="L295" s="36" t="s">
        <v>93</v>
      </c>
    </row>
    <row r="296" spans="8:12" x14ac:dyDescent="0.25">
      <c r="H296" s="57" t="s">
        <v>156</v>
      </c>
      <c r="I296" s="36" t="s">
        <v>618</v>
      </c>
      <c r="J296" s="36" t="s">
        <v>619</v>
      </c>
      <c r="K296" s="36" t="s">
        <v>164</v>
      </c>
      <c r="L296" s="36" t="s">
        <v>93</v>
      </c>
    </row>
    <row r="297" spans="8:12" ht="25.5" x14ac:dyDescent="0.25">
      <c r="H297" s="57" t="s">
        <v>156</v>
      </c>
      <c r="I297" s="36" t="s">
        <v>620</v>
      </c>
      <c r="J297" s="36" t="s">
        <v>475</v>
      </c>
      <c r="K297" s="36" t="s">
        <v>92</v>
      </c>
      <c r="L297" s="36" t="s">
        <v>93</v>
      </c>
    </row>
    <row r="298" spans="8:12" ht="25.5" x14ac:dyDescent="0.25">
      <c r="H298" s="57" t="s">
        <v>156</v>
      </c>
      <c r="I298" s="36" t="s">
        <v>621</v>
      </c>
      <c r="J298" s="36" t="s">
        <v>622</v>
      </c>
      <c r="K298" s="36" t="s">
        <v>92</v>
      </c>
      <c r="L298" s="36" t="s">
        <v>203</v>
      </c>
    </row>
    <row r="299" spans="8:12" x14ac:dyDescent="0.25">
      <c r="H299" s="57" t="s">
        <v>156</v>
      </c>
      <c r="I299" s="36" t="s">
        <v>623</v>
      </c>
      <c r="J299" s="36" t="s">
        <v>624</v>
      </c>
      <c r="K299" s="36" t="s">
        <v>220</v>
      </c>
      <c r="L299" s="36" t="s">
        <v>93</v>
      </c>
    </row>
    <row r="300" spans="8:12" x14ac:dyDescent="0.25">
      <c r="H300" s="57" t="s">
        <v>156</v>
      </c>
      <c r="I300" s="36" t="s">
        <v>625</v>
      </c>
      <c r="J300" s="36" t="s">
        <v>626</v>
      </c>
      <c r="K300" s="36" t="s">
        <v>92</v>
      </c>
      <c r="L300" s="36" t="s">
        <v>93</v>
      </c>
    </row>
    <row r="301" spans="8:12" x14ac:dyDescent="0.25">
      <c r="H301" s="57" t="s">
        <v>156</v>
      </c>
      <c r="I301" s="36" t="s">
        <v>627</v>
      </c>
      <c r="J301" s="36" t="s">
        <v>628</v>
      </c>
      <c r="K301" s="36" t="s">
        <v>234</v>
      </c>
      <c r="L301" s="36" t="s">
        <v>93</v>
      </c>
    </row>
    <row r="302" spans="8:12" x14ac:dyDescent="0.25">
      <c r="H302" s="57" t="s">
        <v>156</v>
      </c>
      <c r="I302" s="36" t="s">
        <v>629</v>
      </c>
      <c r="J302" s="36" t="s">
        <v>630</v>
      </c>
      <c r="K302" s="36" t="s">
        <v>92</v>
      </c>
      <c r="L302" s="36" t="s">
        <v>93</v>
      </c>
    </row>
    <row r="303" spans="8:12" x14ac:dyDescent="0.25">
      <c r="H303" s="57" t="s">
        <v>156</v>
      </c>
      <c r="I303" s="36" t="s">
        <v>631</v>
      </c>
      <c r="J303" s="36" t="s">
        <v>104</v>
      </c>
      <c r="K303" s="36" t="s">
        <v>234</v>
      </c>
      <c r="L303" s="36" t="s">
        <v>93</v>
      </c>
    </row>
    <row r="304" spans="8:12" ht="25.5" x14ac:dyDescent="0.25">
      <c r="H304" s="57" t="s">
        <v>156</v>
      </c>
      <c r="I304" s="36" t="s">
        <v>632</v>
      </c>
      <c r="J304" s="36" t="s">
        <v>633</v>
      </c>
      <c r="K304" s="36" t="s">
        <v>462</v>
      </c>
      <c r="L304" s="36" t="s">
        <v>93</v>
      </c>
    </row>
    <row r="305" spans="8:12" x14ac:dyDescent="0.25">
      <c r="H305" s="57" t="s">
        <v>156</v>
      </c>
      <c r="I305" s="36" t="s">
        <v>634</v>
      </c>
      <c r="J305" s="36" t="s">
        <v>614</v>
      </c>
      <c r="K305" s="36" t="s">
        <v>92</v>
      </c>
      <c r="L305" s="36" t="s">
        <v>93</v>
      </c>
    </row>
    <row r="306" spans="8:12" x14ac:dyDescent="0.25">
      <c r="H306" s="57" t="s">
        <v>156</v>
      </c>
      <c r="I306" s="36" t="s">
        <v>635</v>
      </c>
      <c r="J306" s="36" t="s">
        <v>588</v>
      </c>
      <c r="K306" s="36" t="s">
        <v>473</v>
      </c>
      <c r="L306" s="36" t="s">
        <v>93</v>
      </c>
    </row>
    <row r="307" spans="8:12" x14ac:dyDescent="0.25">
      <c r="H307" s="57" t="s">
        <v>156</v>
      </c>
      <c r="I307" s="36" t="s">
        <v>636</v>
      </c>
      <c r="J307" s="36" t="s">
        <v>637</v>
      </c>
      <c r="K307" s="36" t="s">
        <v>92</v>
      </c>
      <c r="L307" s="36" t="s">
        <v>93</v>
      </c>
    </row>
    <row r="308" spans="8:12" x14ac:dyDescent="0.25">
      <c r="H308" s="57" t="s">
        <v>156</v>
      </c>
      <c r="I308" s="36" t="s">
        <v>638</v>
      </c>
      <c r="J308" s="36" t="s">
        <v>639</v>
      </c>
      <c r="K308" s="36" t="s">
        <v>234</v>
      </c>
      <c r="L308" s="36" t="s">
        <v>93</v>
      </c>
    </row>
    <row r="309" spans="8:12" ht="25.5" x14ac:dyDescent="0.25">
      <c r="H309" s="57" t="s">
        <v>156</v>
      </c>
      <c r="I309" s="36" t="s">
        <v>640</v>
      </c>
      <c r="J309" s="36" t="s">
        <v>270</v>
      </c>
      <c r="K309" s="36" t="s">
        <v>529</v>
      </c>
      <c r="L309" s="36" t="s">
        <v>93</v>
      </c>
    </row>
    <row r="310" spans="8:12" ht="25.5" x14ac:dyDescent="0.25">
      <c r="H310" s="57" t="s">
        <v>156</v>
      </c>
      <c r="I310" s="36" t="s">
        <v>641</v>
      </c>
      <c r="J310" s="36" t="s">
        <v>524</v>
      </c>
      <c r="K310" s="36" t="s">
        <v>458</v>
      </c>
      <c r="L310" s="36" t="s">
        <v>93</v>
      </c>
    </row>
    <row r="311" spans="8:12" x14ac:dyDescent="0.25">
      <c r="H311" s="57" t="s">
        <v>156</v>
      </c>
      <c r="I311" s="36" t="s">
        <v>324</v>
      </c>
      <c r="J311" s="36" t="s">
        <v>301</v>
      </c>
      <c r="K311" s="36" t="s">
        <v>289</v>
      </c>
      <c r="L311" s="36" t="s">
        <v>93</v>
      </c>
    </row>
    <row r="312" spans="8:12" x14ac:dyDescent="0.25">
      <c r="H312" s="57" t="s">
        <v>156</v>
      </c>
      <c r="I312" s="36" t="s">
        <v>642</v>
      </c>
      <c r="J312" s="36" t="s">
        <v>643</v>
      </c>
      <c r="K312" s="36" t="s">
        <v>220</v>
      </c>
      <c r="L312" s="36" t="s">
        <v>93</v>
      </c>
    </row>
    <row r="313" spans="8:12" x14ac:dyDescent="0.25">
      <c r="H313" s="57" t="s">
        <v>156</v>
      </c>
      <c r="I313" s="36" t="s">
        <v>328</v>
      </c>
      <c r="J313" s="36" t="s">
        <v>644</v>
      </c>
      <c r="K313" s="36" t="s">
        <v>458</v>
      </c>
      <c r="L313" s="36" t="s">
        <v>93</v>
      </c>
    </row>
    <row r="314" spans="8:12" x14ac:dyDescent="0.25">
      <c r="H314" s="57" t="s">
        <v>156</v>
      </c>
      <c r="I314" s="36" t="s">
        <v>330</v>
      </c>
      <c r="J314" s="36" t="s">
        <v>104</v>
      </c>
      <c r="K314" s="36" t="s">
        <v>458</v>
      </c>
      <c r="L314" s="36" t="s">
        <v>93</v>
      </c>
    </row>
    <row r="315" spans="8:12" x14ac:dyDescent="0.25">
      <c r="H315" s="57" t="s">
        <v>156</v>
      </c>
      <c r="I315" s="36" t="s">
        <v>645</v>
      </c>
      <c r="J315" s="36" t="s">
        <v>646</v>
      </c>
      <c r="K315" s="36" t="s">
        <v>289</v>
      </c>
      <c r="L315" s="36" t="s">
        <v>93</v>
      </c>
    </row>
    <row r="316" spans="8:12" x14ac:dyDescent="0.25">
      <c r="H316" s="57" t="s">
        <v>156</v>
      </c>
      <c r="I316" s="36" t="s">
        <v>647</v>
      </c>
      <c r="J316" s="36" t="s">
        <v>504</v>
      </c>
      <c r="K316" s="36" t="s">
        <v>164</v>
      </c>
      <c r="L316" s="36" t="s">
        <v>93</v>
      </c>
    </row>
    <row r="317" spans="8:12" x14ac:dyDescent="0.25">
      <c r="H317" s="57" t="s">
        <v>156</v>
      </c>
      <c r="I317" s="36" t="s">
        <v>647</v>
      </c>
      <c r="J317" s="36" t="s">
        <v>504</v>
      </c>
      <c r="K317" s="36" t="s">
        <v>164</v>
      </c>
      <c r="L317" s="36" t="s">
        <v>93</v>
      </c>
    </row>
    <row r="318" spans="8:12" x14ac:dyDescent="0.25">
      <c r="H318" s="57" t="s">
        <v>156</v>
      </c>
      <c r="I318" s="36" t="s">
        <v>648</v>
      </c>
      <c r="J318" s="36" t="s">
        <v>592</v>
      </c>
      <c r="K318" s="36" t="s">
        <v>92</v>
      </c>
      <c r="L318" s="36" t="s">
        <v>93</v>
      </c>
    </row>
    <row r="319" spans="8:12" x14ac:dyDescent="0.25">
      <c r="H319" s="57" t="s">
        <v>156</v>
      </c>
      <c r="I319" s="36" t="s">
        <v>649</v>
      </c>
      <c r="J319" s="36" t="s">
        <v>650</v>
      </c>
      <c r="K319" s="36" t="s">
        <v>234</v>
      </c>
      <c r="L319" s="36" t="s">
        <v>93</v>
      </c>
    </row>
    <row r="320" spans="8:12" x14ac:dyDescent="0.25">
      <c r="H320" s="57" t="s">
        <v>156</v>
      </c>
      <c r="I320" s="36" t="s">
        <v>651</v>
      </c>
      <c r="J320" s="36" t="s">
        <v>526</v>
      </c>
      <c r="K320" s="36" t="s">
        <v>220</v>
      </c>
      <c r="L320" s="36" t="s">
        <v>93</v>
      </c>
    </row>
    <row r="321" spans="8:12" x14ac:dyDescent="0.25">
      <c r="H321" s="57" t="s">
        <v>156</v>
      </c>
      <c r="I321" s="36" t="s">
        <v>652</v>
      </c>
      <c r="J321" s="36" t="s">
        <v>504</v>
      </c>
      <c r="K321" s="36" t="s">
        <v>234</v>
      </c>
      <c r="L321" s="36" t="s">
        <v>93</v>
      </c>
    </row>
    <row r="322" spans="8:12" x14ac:dyDescent="0.25">
      <c r="H322" s="57" t="s">
        <v>156</v>
      </c>
      <c r="I322" s="36" t="s">
        <v>653</v>
      </c>
      <c r="J322" s="36" t="s">
        <v>573</v>
      </c>
      <c r="K322" s="36" t="s">
        <v>92</v>
      </c>
      <c r="L322" s="36" t="s">
        <v>93</v>
      </c>
    </row>
    <row r="323" spans="8:12" x14ac:dyDescent="0.25">
      <c r="H323" s="57" t="s">
        <v>156</v>
      </c>
      <c r="I323" s="36" t="s">
        <v>654</v>
      </c>
      <c r="J323" s="36" t="s">
        <v>499</v>
      </c>
      <c r="K323" s="36" t="s">
        <v>456</v>
      </c>
      <c r="L323" s="36" t="s">
        <v>93</v>
      </c>
    </row>
    <row r="324" spans="8:12" ht="25.5" x14ac:dyDescent="0.25">
      <c r="H324" s="57" t="s">
        <v>156</v>
      </c>
      <c r="I324" s="36" t="s">
        <v>655</v>
      </c>
      <c r="J324" s="36" t="s">
        <v>656</v>
      </c>
      <c r="K324" s="36" t="s">
        <v>92</v>
      </c>
      <c r="L324" s="36" t="s">
        <v>93</v>
      </c>
    </row>
    <row r="325" spans="8:12" x14ac:dyDescent="0.25">
      <c r="H325" s="57" t="s">
        <v>156</v>
      </c>
      <c r="I325" s="36" t="s">
        <v>657</v>
      </c>
      <c r="J325" s="36" t="s">
        <v>658</v>
      </c>
      <c r="K325" s="36" t="s">
        <v>92</v>
      </c>
      <c r="L325" s="36" t="s">
        <v>93</v>
      </c>
    </row>
    <row r="326" spans="8:12" x14ac:dyDescent="0.25">
      <c r="H326" s="57" t="s">
        <v>156</v>
      </c>
      <c r="I326" s="36" t="s">
        <v>659</v>
      </c>
      <c r="J326" s="36" t="s">
        <v>609</v>
      </c>
      <c r="K326" s="36" t="s">
        <v>462</v>
      </c>
      <c r="L326" s="36" t="s">
        <v>93</v>
      </c>
    </row>
    <row r="327" spans="8:12" x14ac:dyDescent="0.25">
      <c r="H327" s="57" t="s">
        <v>156</v>
      </c>
      <c r="I327" s="36" t="s">
        <v>660</v>
      </c>
      <c r="J327" s="36" t="s">
        <v>661</v>
      </c>
      <c r="K327" s="36" t="s">
        <v>92</v>
      </c>
      <c r="L327" s="36" t="s">
        <v>93</v>
      </c>
    </row>
    <row r="328" spans="8:12" x14ac:dyDescent="0.25">
      <c r="H328" s="57" t="s">
        <v>156</v>
      </c>
      <c r="I328" s="36" t="s">
        <v>483</v>
      </c>
      <c r="J328" s="36" t="s">
        <v>662</v>
      </c>
      <c r="K328" s="36" t="s">
        <v>493</v>
      </c>
      <c r="L328" s="36" t="s">
        <v>93</v>
      </c>
    </row>
    <row r="329" spans="8:12" x14ac:dyDescent="0.25">
      <c r="H329" s="57" t="s">
        <v>156</v>
      </c>
      <c r="I329" s="36" t="s">
        <v>663</v>
      </c>
      <c r="J329" s="36" t="s">
        <v>664</v>
      </c>
      <c r="K329" s="36" t="s">
        <v>220</v>
      </c>
      <c r="L329" s="36" t="s">
        <v>93</v>
      </c>
    </row>
    <row r="330" spans="8:12" ht="25.5" x14ac:dyDescent="0.25">
      <c r="H330" s="57" t="s">
        <v>156</v>
      </c>
      <c r="I330" s="36" t="s">
        <v>665</v>
      </c>
      <c r="J330" s="36" t="s">
        <v>666</v>
      </c>
      <c r="K330" s="36" t="s">
        <v>529</v>
      </c>
      <c r="L330" s="36" t="s">
        <v>93</v>
      </c>
    </row>
    <row r="331" spans="8:12" ht="25.5" x14ac:dyDescent="0.25">
      <c r="H331" s="57" t="s">
        <v>156</v>
      </c>
      <c r="I331" s="36" t="s">
        <v>667</v>
      </c>
      <c r="J331" s="36" t="s">
        <v>668</v>
      </c>
      <c r="K331" s="36" t="s">
        <v>493</v>
      </c>
      <c r="L331" s="36" t="s">
        <v>93</v>
      </c>
    </row>
    <row r="332" spans="8:12" x14ac:dyDescent="0.25">
      <c r="H332" s="57" t="s">
        <v>156</v>
      </c>
      <c r="I332" s="36" t="s">
        <v>669</v>
      </c>
      <c r="J332" s="36" t="s">
        <v>670</v>
      </c>
      <c r="K332" s="36" t="s">
        <v>470</v>
      </c>
      <c r="L332" s="36" t="s">
        <v>93</v>
      </c>
    </row>
    <row r="333" spans="8:12" x14ac:dyDescent="0.25">
      <c r="H333" s="57" t="s">
        <v>156</v>
      </c>
      <c r="I333" s="36" t="s">
        <v>363</v>
      </c>
      <c r="J333" s="36" t="s">
        <v>671</v>
      </c>
      <c r="K333" s="36" t="s">
        <v>470</v>
      </c>
      <c r="L333" s="36" t="s">
        <v>93</v>
      </c>
    </row>
    <row r="334" spans="8:12" ht="25.5" x14ac:dyDescent="0.25">
      <c r="H334" s="57" t="s">
        <v>156</v>
      </c>
      <c r="I334" s="36" t="s">
        <v>672</v>
      </c>
      <c r="J334" s="36" t="s">
        <v>673</v>
      </c>
      <c r="K334" s="36" t="s">
        <v>289</v>
      </c>
      <c r="L334" s="36" t="s">
        <v>93</v>
      </c>
    </row>
    <row r="335" spans="8:12" x14ac:dyDescent="0.25">
      <c r="H335" s="57" t="s">
        <v>156</v>
      </c>
      <c r="I335" s="36" t="s">
        <v>674</v>
      </c>
      <c r="J335" s="36" t="s">
        <v>675</v>
      </c>
      <c r="K335" s="36" t="s">
        <v>473</v>
      </c>
      <c r="L335" s="36" t="s">
        <v>93</v>
      </c>
    </row>
    <row r="336" spans="8:12" x14ac:dyDescent="0.25">
      <c r="H336" s="57" t="s">
        <v>156</v>
      </c>
      <c r="I336" s="36" t="s">
        <v>676</v>
      </c>
      <c r="J336" s="36" t="s">
        <v>677</v>
      </c>
      <c r="K336" s="36" t="s">
        <v>92</v>
      </c>
      <c r="L336" s="36" t="s">
        <v>93</v>
      </c>
    </row>
    <row r="337" spans="8:12" x14ac:dyDescent="0.25">
      <c r="H337" s="57" t="s">
        <v>156</v>
      </c>
      <c r="I337" s="36" t="s">
        <v>678</v>
      </c>
      <c r="J337" s="36" t="s">
        <v>614</v>
      </c>
      <c r="K337" s="36" t="s">
        <v>467</v>
      </c>
      <c r="L337" s="36" t="s">
        <v>93</v>
      </c>
    </row>
    <row r="338" spans="8:12" x14ac:dyDescent="0.25">
      <c r="H338" s="57" t="s">
        <v>156</v>
      </c>
      <c r="I338" s="36" t="s">
        <v>679</v>
      </c>
      <c r="J338" s="36" t="s">
        <v>680</v>
      </c>
      <c r="K338" s="36" t="s">
        <v>289</v>
      </c>
      <c r="L338" s="36" t="s">
        <v>93</v>
      </c>
    </row>
    <row r="339" spans="8:12" x14ac:dyDescent="0.25">
      <c r="H339" s="57" t="s">
        <v>156</v>
      </c>
      <c r="I339" s="36" t="s">
        <v>681</v>
      </c>
      <c r="J339" s="36" t="s">
        <v>682</v>
      </c>
      <c r="K339" s="36" t="s">
        <v>289</v>
      </c>
      <c r="L339" s="36" t="s">
        <v>93</v>
      </c>
    </row>
    <row r="340" spans="8:12" x14ac:dyDescent="0.25">
      <c r="H340" s="57" t="s">
        <v>156</v>
      </c>
      <c r="I340" s="36" t="s">
        <v>683</v>
      </c>
      <c r="J340" s="36" t="s">
        <v>684</v>
      </c>
      <c r="K340" s="36" t="s">
        <v>470</v>
      </c>
      <c r="L340" s="36" t="s">
        <v>93</v>
      </c>
    </row>
    <row r="341" spans="8:12" x14ac:dyDescent="0.25">
      <c r="H341" s="57" t="s">
        <v>156</v>
      </c>
      <c r="I341" s="36" t="s">
        <v>383</v>
      </c>
      <c r="J341" s="36" t="s">
        <v>547</v>
      </c>
      <c r="K341" s="36" t="s">
        <v>92</v>
      </c>
      <c r="L341" s="36" t="s">
        <v>93</v>
      </c>
    </row>
    <row r="342" spans="8:12" x14ac:dyDescent="0.25">
      <c r="H342" s="57" t="s">
        <v>156</v>
      </c>
      <c r="I342" s="36" t="s">
        <v>685</v>
      </c>
      <c r="J342" s="36" t="s">
        <v>686</v>
      </c>
      <c r="K342" s="36" t="s">
        <v>289</v>
      </c>
      <c r="L342" s="36" t="s">
        <v>93</v>
      </c>
    </row>
    <row r="343" spans="8:12" x14ac:dyDescent="0.25">
      <c r="H343" s="57" t="s">
        <v>156</v>
      </c>
      <c r="I343" s="36" t="s">
        <v>687</v>
      </c>
      <c r="J343" s="36" t="s">
        <v>688</v>
      </c>
      <c r="K343" s="36" t="s">
        <v>289</v>
      </c>
      <c r="L343" s="36" t="s">
        <v>93</v>
      </c>
    </row>
    <row r="344" spans="8:12" x14ac:dyDescent="0.25">
      <c r="H344" s="57" t="s">
        <v>156</v>
      </c>
      <c r="I344" s="36" t="s">
        <v>689</v>
      </c>
      <c r="J344" s="36" t="s">
        <v>596</v>
      </c>
      <c r="K344" s="36" t="s">
        <v>289</v>
      </c>
      <c r="L344" s="36" t="s">
        <v>93</v>
      </c>
    </row>
    <row r="345" spans="8:12" x14ac:dyDescent="0.25">
      <c r="H345" s="57" t="s">
        <v>156</v>
      </c>
      <c r="I345" s="36" t="s">
        <v>690</v>
      </c>
      <c r="J345" s="36" t="s">
        <v>496</v>
      </c>
      <c r="K345" s="36" t="s">
        <v>467</v>
      </c>
      <c r="L345" s="36" t="s">
        <v>93</v>
      </c>
    </row>
    <row r="346" spans="8:12" ht="25.5" x14ac:dyDescent="0.25">
      <c r="H346" s="57" t="s">
        <v>156</v>
      </c>
      <c r="I346" s="36" t="s">
        <v>691</v>
      </c>
      <c r="J346" s="36" t="s">
        <v>692</v>
      </c>
      <c r="K346" s="36" t="s">
        <v>493</v>
      </c>
      <c r="L346" s="36" t="s">
        <v>93</v>
      </c>
    </row>
    <row r="347" spans="8:12" x14ac:dyDescent="0.25">
      <c r="H347" s="57" t="s">
        <v>156</v>
      </c>
      <c r="I347" s="36" t="s">
        <v>693</v>
      </c>
      <c r="J347" s="36" t="s">
        <v>609</v>
      </c>
      <c r="K347" s="36" t="s">
        <v>92</v>
      </c>
      <c r="L347" s="36" t="s">
        <v>93</v>
      </c>
    </row>
    <row r="348" spans="8:12" x14ac:dyDescent="0.25">
      <c r="H348" s="57" t="s">
        <v>156</v>
      </c>
      <c r="I348" s="36" t="s">
        <v>694</v>
      </c>
      <c r="J348" s="36" t="s">
        <v>596</v>
      </c>
      <c r="K348" s="36" t="s">
        <v>92</v>
      </c>
      <c r="L348" s="36" t="s">
        <v>93</v>
      </c>
    </row>
    <row r="349" spans="8:12" x14ac:dyDescent="0.25">
      <c r="H349" s="57" t="s">
        <v>156</v>
      </c>
      <c r="I349" s="36" t="s">
        <v>472</v>
      </c>
      <c r="J349" s="36" t="s">
        <v>695</v>
      </c>
      <c r="K349" s="36" t="s">
        <v>164</v>
      </c>
      <c r="L349" s="36" t="s">
        <v>93</v>
      </c>
    </row>
    <row r="350" spans="8:12" x14ac:dyDescent="0.25">
      <c r="H350" s="57" t="s">
        <v>156</v>
      </c>
      <c r="I350" s="36" t="s">
        <v>472</v>
      </c>
      <c r="J350" s="36" t="s">
        <v>696</v>
      </c>
      <c r="K350" s="36" t="s">
        <v>92</v>
      </c>
      <c r="L350" s="36" t="s">
        <v>93</v>
      </c>
    </row>
    <row r="351" spans="8:12" ht="25.5" x14ac:dyDescent="0.25">
      <c r="H351" s="57" t="s">
        <v>156</v>
      </c>
      <c r="I351" s="36" t="s">
        <v>697</v>
      </c>
      <c r="J351" s="36" t="s">
        <v>626</v>
      </c>
      <c r="K351" s="36" t="s">
        <v>92</v>
      </c>
      <c r="L351" s="36" t="s">
        <v>93</v>
      </c>
    </row>
    <row r="352" spans="8:12" x14ac:dyDescent="0.25">
      <c r="H352" s="57" t="s">
        <v>156</v>
      </c>
      <c r="I352" s="36" t="s">
        <v>398</v>
      </c>
      <c r="J352" s="36" t="s">
        <v>698</v>
      </c>
      <c r="K352" s="36" t="s">
        <v>234</v>
      </c>
      <c r="L352" s="36" t="s">
        <v>93</v>
      </c>
    </row>
    <row r="353" spans="8:12" x14ac:dyDescent="0.25">
      <c r="H353" s="57" t="s">
        <v>156</v>
      </c>
      <c r="I353" s="36" t="s">
        <v>488</v>
      </c>
      <c r="J353" s="36" t="s">
        <v>541</v>
      </c>
      <c r="K353" s="36" t="s">
        <v>458</v>
      </c>
      <c r="L353" s="36" t="s">
        <v>93</v>
      </c>
    </row>
    <row r="354" spans="8:12" x14ac:dyDescent="0.25">
      <c r="H354" s="57" t="s">
        <v>156</v>
      </c>
      <c r="I354" s="36" t="s">
        <v>488</v>
      </c>
      <c r="J354" s="36" t="s">
        <v>699</v>
      </c>
      <c r="K354" s="36" t="s">
        <v>458</v>
      </c>
      <c r="L354" s="36" t="s">
        <v>93</v>
      </c>
    </row>
    <row r="355" spans="8:12" x14ac:dyDescent="0.25">
      <c r="H355" s="57" t="s">
        <v>156</v>
      </c>
      <c r="I355" s="36" t="s">
        <v>700</v>
      </c>
      <c r="J355" s="36" t="s">
        <v>612</v>
      </c>
      <c r="K355" s="36" t="s">
        <v>467</v>
      </c>
      <c r="L355" s="36" t="s">
        <v>450</v>
      </c>
    </row>
    <row r="356" spans="8:12" x14ac:dyDescent="0.25">
      <c r="H356" s="57" t="s">
        <v>156</v>
      </c>
      <c r="I356" s="36" t="s">
        <v>701</v>
      </c>
      <c r="J356" s="36" t="s">
        <v>702</v>
      </c>
      <c r="K356" s="36" t="s">
        <v>92</v>
      </c>
      <c r="L356" s="36" t="s">
        <v>93</v>
      </c>
    </row>
    <row r="357" spans="8:12" x14ac:dyDescent="0.25">
      <c r="H357" s="57" t="s">
        <v>156</v>
      </c>
      <c r="I357" s="36" t="s">
        <v>703</v>
      </c>
      <c r="J357" s="36" t="s">
        <v>704</v>
      </c>
      <c r="K357" s="36" t="s">
        <v>220</v>
      </c>
      <c r="L357" s="36" t="s">
        <v>93</v>
      </c>
    </row>
    <row r="358" spans="8:12" x14ac:dyDescent="0.25">
      <c r="H358" s="57" t="s">
        <v>156</v>
      </c>
      <c r="I358" s="36" t="s">
        <v>705</v>
      </c>
      <c r="J358" s="36" t="s">
        <v>706</v>
      </c>
      <c r="K358" s="36" t="s">
        <v>92</v>
      </c>
      <c r="L358" s="36" t="s">
        <v>93</v>
      </c>
    </row>
    <row r="359" spans="8:12" x14ac:dyDescent="0.25">
      <c r="H359" s="57" t="s">
        <v>156</v>
      </c>
      <c r="I359" s="36" t="s">
        <v>707</v>
      </c>
      <c r="J359" s="36" t="s">
        <v>270</v>
      </c>
      <c r="K359" s="36" t="s">
        <v>92</v>
      </c>
      <c r="L359" s="36" t="s">
        <v>93</v>
      </c>
    </row>
    <row r="360" spans="8:12" ht="25.5" x14ac:dyDescent="0.25">
      <c r="H360" s="57" t="s">
        <v>156</v>
      </c>
      <c r="I360" s="36" t="s">
        <v>708</v>
      </c>
      <c r="J360" s="36" t="s">
        <v>573</v>
      </c>
      <c r="K360" s="36" t="s">
        <v>456</v>
      </c>
      <c r="L360" s="36" t="s">
        <v>203</v>
      </c>
    </row>
    <row r="361" spans="8:12" x14ac:dyDescent="0.25">
      <c r="H361" s="57" t="s">
        <v>156</v>
      </c>
      <c r="I361" s="36" t="s">
        <v>709</v>
      </c>
      <c r="J361" s="36" t="s">
        <v>710</v>
      </c>
      <c r="K361" s="36" t="s">
        <v>529</v>
      </c>
      <c r="L361" s="36" t="s">
        <v>93</v>
      </c>
    </row>
    <row r="362" spans="8:12" x14ac:dyDescent="0.25">
      <c r="H362" s="57" t="s">
        <v>156</v>
      </c>
      <c r="I362" s="36" t="s">
        <v>711</v>
      </c>
      <c r="J362" s="36" t="s">
        <v>475</v>
      </c>
      <c r="K362" s="36" t="s">
        <v>92</v>
      </c>
      <c r="L362" s="36" t="s">
        <v>93</v>
      </c>
    </row>
    <row r="363" spans="8:12" x14ac:dyDescent="0.25">
      <c r="H363" s="57" t="s">
        <v>156</v>
      </c>
      <c r="I363" s="36" t="s">
        <v>478</v>
      </c>
      <c r="J363" s="36" t="s">
        <v>571</v>
      </c>
      <c r="K363" s="36" t="s">
        <v>92</v>
      </c>
      <c r="L363" s="36" t="s">
        <v>93</v>
      </c>
    </row>
    <row r="364" spans="8:12" x14ac:dyDescent="0.25">
      <c r="H364" s="57" t="s">
        <v>156</v>
      </c>
      <c r="I364" s="36" t="s">
        <v>712</v>
      </c>
      <c r="J364" s="36" t="s">
        <v>573</v>
      </c>
      <c r="K364" s="36" t="s">
        <v>458</v>
      </c>
      <c r="L364" s="36" t="s">
        <v>93</v>
      </c>
    </row>
    <row r="365" spans="8:12" x14ac:dyDescent="0.25">
      <c r="H365" s="57" t="s">
        <v>156</v>
      </c>
      <c r="I365" s="36" t="s">
        <v>713</v>
      </c>
      <c r="J365" s="36" t="s">
        <v>714</v>
      </c>
      <c r="K365" s="36" t="s">
        <v>164</v>
      </c>
      <c r="L365" s="36" t="s">
        <v>93</v>
      </c>
    </row>
    <row r="366" spans="8:12" x14ac:dyDescent="0.25">
      <c r="H366" s="57" t="s">
        <v>156</v>
      </c>
      <c r="I366" s="36" t="s">
        <v>715</v>
      </c>
      <c r="J366" s="36" t="s">
        <v>475</v>
      </c>
      <c r="K366" s="36" t="s">
        <v>458</v>
      </c>
      <c r="L366" s="36" t="s">
        <v>93</v>
      </c>
    </row>
    <row r="367" spans="8:12" x14ac:dyDescent="0.25">
      <c r="H367" s="58" t="s">
        <v>157</v>
      </c>
      <c r="I367" s="36" t="s">
        <v>716</v>
      </c>
      <c r="J367" s="36" t="s">
        <v>717</v>
      </c>
      <c r="K367" s="36" t="s">
        <v>92</v>
      </c>
      <c r="L367" s="36" t="s">
        <v>93</v>
      </c>
    </row>
    <row r="368" spans="8:12" x14ac:dyDescent="0.25">
      <c r="H368" s="58" t="s">
        <v>157</v>
      </c>
      <c r="I368" s="36" t="s">
        <v>718</v>
      </c>
      <c r="J368" s="36" t="s">
        <v>719</v>
      </c>
      <c r="K368" s="36" t="s">
        <v>92</v>
      </c>
      <c r="L368" s="36" t="s">
        <v>93</v>
      </c>
    </row>
    <row r="369" spans="8:12" x14ac:dyDescent="0.25">
      <c r="H369" s="58" t="s">
        <v>157</v>
      </c>
      <c r="I369" s="36" t="s">
        <v>720</v>
      </c>
      <c r="J369" s="36" t="s">
        <v>717</v>
      </c>
      <c r="K369" s="36" t="s">
        <v>92</v>
      </c>
      <c r="L369" s="36" t="s">
        <v>93</v>
      </c>
    </row>
    <row r="370" spans="8:12" x14ac:dyDescent="0.25">
      <c r="H370" s="58" t="s">
        <v>157</v>
      </c>
      <c r="I370" s="36" t="s">
        <v>720</v>
      </c>
      <c r="J370" s="36" t="s">
        <v>721</v>
      </c>
      <c r="K370" s="36" t="s">
        <v>92</v>
      </c>
      <c r="L370" s="36" t="s">
        <v>93</v>
      </c>
    </row>
    <row r="371" spans="8:12" x14ac:dyDescent="0.25">
      <c r="H371" s="58" t="s">
        <v>157</v>
      </c>
      <c r="I371" s="36" t="s">
        <v>324</v>
      </c>
      <c r="J371" s="36" t="s">
        <v>722</v>
      </c>
      <c r="K371" s="36" t="s">
        <v>92</v>
      </c>
      <c r="L371" s="36" t="s">
        <v>93</v>
      </c>
    </row>
    <row r="372" spans="8:12" x14ac:dyDescent="0.25">
      <c r="H372" s="58" t="s">
        <v>157</v>
      </c>
      <c r="I372" s="36" t="s">
        <v>723</v>
      </c>
      <c r="J372" s="36" t="s">
        <v>724</v>
      </c>
      <c r="K372" s="36" t="s">
        <v>289</v>
      </c>
      <c r="L372" s="36" t="s">
        <v>93</v>
      </c>
    </row>
    <row r="373" spans="8:12" x14ac:dyDescent="0.25">
      <c r="H373" s="54" t="s">
        <v>158</v>
      </c>
      <c r="I373" s="36" t="s">
        <v>725</v>
      </c>
      <c r="J373" s="36" t="s">
        <v>726</v>
      </c>
      <c r="K373" s="36" t="s">
        <v>92</v>
      </c>
      <c r="L373" s="36" t="s">
        <v>93</v>
      </c>
    </row>
    <row r="374" spans="8:12" ht="25.5" x14ac:dyDescent="0.25">
      <c r="H374" s="54" t="s">
        <v>158</v>
      </c>
      <c r="I374" s="36" t="s">
        <v>725</v>
      </c>
      <c r="J374" s="36" t="s">
        <v>727</v>
      </c>
      <c r="K374" s="36" t="s">
        <v>220</v>
      </c>
      <c r="L374" s="36" t="s">
        <v>93</v>
      </c>
    </row>
    <row r="375" spans="8:12" x14ac:dyDescent="0.25">
      <c r="H375" s="54" t="s">
        <v>158</v>
      </c>
      <c r="I375" s="36" t="s">
        <v>728</v>
      </c>
      <c r="J375" s="36" t="s">
        <v>729</v>
      </c>
      <c r="K375" s="36" t="s">
        <v>92</v>
      </c>
      <c r="L375" s="36" t="s">
        <v>93</v>
      </c>
    </row>
    <row r="376" spans="8:12" ht="25.5" x14ac:dyDescent="0.25">
      <c r="H376" s="54" t="s">
        <v>158</v>
      </c>
      <c r="I376" s="36" t="s">
        <v>730</v>
      </c>
      <c r="J376" s="36" t="s">
        <v>731</v>
      </c>
      <c r="K376" s="36" t="s">
        <v>456</v>
      </c>
      <c r="L376" s="36" t="s">
        <v>93</v>
      </c>
    </row>
    <row r="377" spans="8:12" x14ac:dyDescent="0.25">
      <c r="H377" s="54" t="s">
        <v>158</v>
      </c>
      <c r="I377" s="36" t="s">
        <v>732</v>
      </c>
      <c r="J377" s="36" t="s">
        <v>733</v>
      </c>
      <c r="K377" s="36" t="s">
        <v>92</v>
      </c>
      <c r="L377" s="36" t="s">
        <v>93</v>
      </c>
    </row>
    <row r="378" spans="8:12" x14ac:dyDescent="0.25">
      <c r="H378" s="54" t="s">
        <v>158</v>
      </c>
      <c r="I378" s="36" t="s">
        <v>732</v>
      </c>
      <c r="J378" s="36" t="s">
        <v>560</v>
      </c>
      <c r="K378" s="36" t="s">
        <v>92</v>
      </c>
      <c r="L378" s="36" t="s">
        <v>93</v>
      </c>
    </row>
    <row r="379" spans="8:12" x14ac:dyDescent="0.25">
      <c r="H379" s="54" t="s">
        <v>158</v>
      </c>
      <c r="I379" s="36" t="s">
        <v>734</v>
      </c>
      <c r="J379" s="36" t="s">
        <v>735</v>
      </c>
      <c r="K379" s="36" t="s">
        <v>473</v>
      </c>
      <c r="L379" s="36" t="s">
        <v>93</v>
      </c>
    </row>
    <row r="380" spans="8:12" x14ac:dyDescent="0.25">
      <c r="H380" s="54" t="s">
        <v>158</v>
      </c>
      <c r="I380" s="36" t="s">
        <v>736</v>
      </c>
      <c r="J380" s="36" t="s">
        <v>737</v>
      </c>
      <c r="K380" s="36" t="s">
        <v>164</v>
      </c>
      <c r="L380" s="36" t="s">
        <v>93</v>
      </c>
    </row>
    <row r="381" spans="8:12" x14ac:dyDescent="0.25">
      <c r="H381" s="54" t="s">
        <v>158</v>
      </c>
      <c r="I381" s="36" t="s">
        <v>738</v>
      </c>
      <c r="J381" s="36" t="s">
        <v>739</v>
      </c>
      <c r="K381" s="36" t="s">
        <v>92</v>
      </c>
      <c r="L381" s="36" t="s">
        <v>93</v>
      </c>
    </row>
    <row r="382" spans="8:12" x14ac:dyDescent="0.25">
      <c r="H382" s="54" t="s">
        <v>158</v>
      </c>
      <c r="I382" s="36" t="s">
        <v>740</v>
      </c>
      <c r="J382" s="36" t="s">
        <v>557</v>
      </c>
      <c r="K382" s="36" t="s">
        <v>467</v>
      </c>
      <c r="L382" s="36" t="s">
        <v>450</v>
      </c>
    </row>
    <row r="383" spans="8:12" x14ac:dyDescent="0.25">
      <c r="H383" s="54" t="s">
        <v>158</v>
      </c>
      <c r="I383" s="36" t="s">
        <v>741</v>
      </c>
      <c r="J383" s="36" t="s">
        <v>578</v>
      </c>
      <c r="K383" s="36" t="s">
        <v>234</v>
      </c>
      <c r="L383" s="36" t="s">
        <v>93</v>
      </c>
    </row>
    <row r="384" spans="8:12" x14ac:dyDescent="0.25">
      <c r="H384" s="54" t="s">
        <v>158</v>
      </c>
      <c r="I384" s="36" t="s">
        <v>318</v>
      </c>
      <c r="J384" s="36" t="s">
        <v>573</v>
      </c>
      <c r="K384" s="36" t="s">
        <v>92</v>
      </c>
      <c r="L384" s="36" t="s">
        <v>93</v>
      </c>
    </row>
    <row r="385" spans="8:12" x14ac:dyDescent="0.25">
      <c r="H385" s="54" t="s">
        <v>158</v>
      </c>
      <c r="I385" s="36" t="s">
        <v>742</v>
      </c>
      <c r="J385" s="36" t="s">
        <v>743</v>
      </c>
      <c r="K385" s="36" t="s">
        <v>164</v>
      </c>
      <c r="L385" s="36" t="s">
        <v>93</v>
      </c>
    </row>
    <row r="386" spans="8:12" x14ac:dyDescent="0.25">
      <c r="H386" s="54" t="s">
        <v>158</v>
      </c>
      <c r="I386" s="36" t="s">
        <v>349</v>
      </c>
      <c r="J386" s="36" t="s">
        <v>744</v>
      </c>
      <c r="K386" s="36" t="s">
        <v>289</v>
      </c>
      <c r="L386" s="36" t="s">
        <v>93</v>
      </c>
    </row>
    <row r="387" spans="8:12" x14ac:dyDescent="0.25">
      <c r="H387" s="54" t="s">
        <v>158</v>
      </c>
      <c r="I387" s="36" t="s">
        <v>349</v>
      </c>
      <c r="J387" s="36" t="s">
        <v>745</v>
      </c>
      <c r="K387" s="36" t="s">
        <v>92</v>
      </c>
      <c r="L387" s="36" t="s">
        <v>93</v>
      </c>
    </row>
    <row r="388" spans="8:12" x14ac:dyDescent="0.25">
      <c r="H388" s="54" t="s">
        <v>158</v>
      </c>
      <c r="I388" s="36" t="s">
        <v>746</v>
      </c>
      <c r="J388" s="36" t="s">
        <v>596</v>
      </c>
      <c r="K388" s="36" t="s">
        <v>470</v>
      </c>
      <c r="L388" s="36" t="s">
        <v>93</v>
      </c>
    </row>
    <row r="389" spans="8:12" x14ac:dyDescent="0.25">
      <c r="H389" s="54" t="s">
        <v>158</v>
      </c>
      <c r="I389" s="36" t="s">
        <v>747</v>
      </c>
      <c r="J389" s="36" t="s">
        <v>748</v>
      </c>
      <c r="K389" s="36" t="s">
        <v>92</v>
      </c>
      <c r="L389" s="36" t="s">
        <v>93</v>
      </c>
    </row>
    <row r="390" spans="8:12" x14ac:dyDescent="0.25">
      <c r="H390" s="54" t="s">
        <v>158</v>
      </c>
      <c r="I390" s="36" t="s">
        <v>749</v>
      </c>
      <c r="J390" s="36" t="s">
        <v>750</v>
      </c>
      <c r="K390" s="36" t="s">
        <v>92</v>
      </c>
      <c r="L390" s="36" t="s">
        <v>93</v>
      </c>
    </row>
    <row r="391" spans="8:12" x14ac:dyDescent="0.25">
      <c r="H391" s="54" t="s">
        <v>158</v>
      </c>
      <c r="I391" s="36" t="s">
        <v>749</v>
      </c>
      <c r="J391" s="36" t="s">
        <v>751</v>
      </c>
      <c r="K391" s="36" t="s">
        <v>164</v>
      </c>
      <c r="L391" s="36" t="s">
        <v>93</v>
      </c>
    </row>
    <row r="392" spans="8:12" x14ac:dyDescent="0.25">
      <c r="H392" s="54" t="s">
        <v>158</v>
      </c>
      <c r="I392" s="36" t="s">
        <v>752</v>
      </c>
      <c r="J392" s="36" t="s">
        <v>588</v>
      </c>
      <c r="K392" s="36" t="s">
        <v>92</v>
      </c>
      <c r="L392" s="36" t="s">
        <v>93</v>
      </c>
    </row>
    <row r="393" spans="8:12" x14ac:dyDescent="0.25">
      <c r="H393" s="54" t="s">
        <v>158</v>
      </c>
      <c r="I393" s="36" t="s">
        <v>752</v>
      </c>
      <c r="J393" s="36" t="s">
        <v>522</v>
      </c>
      <c r="K393" s="36" t="s">
        <v>92</v>
      </c>
      <c r="L393" s="36" t="s">
        <v>93</v>
      </c>
    </row>
    <row r="394" spans="8:12" x14ac:dyDescent="0.25">
      <c r="H394" s="54" t="s">
        <v>158</v>
      </c>
      <c r="I394" s="36" t="s">
        <v>474</v>
      </c>
      <c r="J394" s="36" t="s">
        <v>686</v>
      </c>
      <c r="K394" s="36" t="s">
        <v>470</v>
      </c>
      <c r="L394" s="36" t="s">
        <v>93</v>
      </c>
    </row>
    <row r="395" spans="8:12" x14ac:dyDescent="0.25">
      <c r="H395" s="54" t="s">
        <v>158</v>
      </c>
      <c r="I395" s="36" t="s">
        <v>474</v>
      </c>
      <c r="J395" s="36" t="s">
        <v>753</v>
      </c>
      <c r="K395" s="36" t="s">
        <v>458</v>
      </c>
      <c r="L395" s="36" t="s">
        <v>93</v>
      </c>
    </row>
    <row r="396" spans="8:12" x14ac:dyDescent="0.25">
      <c r="H396" s="54" t="s">
        <v>158</v>
      </c>
      <c r="I396" s="36" t="s">
        <v>754</v>
      </c>
      <c r="J396" s="36" t="s">
        <v>609</v>
      </c>
      <c r="K396" s="36" t="s">
        <v>458</v>
      </c>
      <c r="L396" s="36" t="s">
        <v>93</v>
      </c>
    </row>
    <row r="397" spans="8:12" ht="25.5" x14ac:dyDescent="0.25">
      <c r="H397" s="59" t="s">
        <v>159</v>
      </c>
      <c r="I397" s="36" t="s">
        <v>491</v>
      </c>
      <c r="J397" s="36" t="s">
        <v>755</v>
      </c>
      <c r="K397" s="36" t="s">
        <v>467</v>
      </c>
      <c r="L397" s="36" t="s">
        <v>93</v>
      </c>
    </row>
    <row r="398" spans="8:12" x14ac:dyDescent="0.25">
      <c r="H398" s="59" t="s">
        <v>159</v>
      </c>
      <c r="I398" s="36" t="s">
        <v>756</v>
      </c>
      <c r="J398" s="36" t="s">
        <v>757</v>
      </c>
      <c r="K398" s="36" t="s">
        <v>92</v>
      </c>
      <c r="L398" s="36" t="s">
        <v>93</v>
      </c>
    </row>
    <row r="399" spans="8:12" x14ac:dyDescent="0.25">
      <c r="H399" s="59" t="s">
        <v>159</v>
      </c>
      <c r="I399" s="36" t="s">
        <v>515</v>
      </c>
      <c r="J399" s="36" t="s">
        <v>337</v>
      </c>
      <c r="K399" s="36" t="s">
        <v>92</v>
      </c>
      <c r="L399" s="36" t="s">
        <v>93</v>
      </c>
    </row>
    <row r="400" spans="8:12" x14ac:dyDescent="0.25">
      <c r="H400" s="59" t="s">
        <v>159</v>
      </c>
      <c r="I400" s="36" t="s">
        <v>758</v>
      </c>
      <c r="J400" s="36" t="s">
        <v>759</v>
      </c>
      <c r="K400" s="36" t="s">
        <v>473</v>
      </c>
      <c r="L400" s="36" t="s">
        <v>93</v>
      </c>
    </row>
    <row r="401" spans="8:12" x14ac:dyDescent="0.25">
      <c r="H401" s="59" t="s">
        <v>159</v>
      </c>
      <c r="I401" s="36" t="s">
        <v>752</v>
      </c>
      <c r="J401" s="36" t="s">
        <v>760</v>
      </c>
      <c r="K401" s="36" t="s">
        <v>92</v>
      </c>
      <c r="L401" s="36" t="s">
        <v>93</v>
      </c>
    </row>
    <row r="402" spans="8:12" x14ac:dyDescent="0.25">
      <c r="H402" s="59" t="s">
        <v>159</v>
      </c>
      <c r="I402" s="36" t="s">
        <v>488</v>
      </c>
      <c r="J402" s="36" t="s">
        <v>761</v>
      </c>
      <c r="K402" s="36" t="s">
        <v>762</v>
      </c>
      <c r="L402" s="36" t="s">
        <v>93</v>
      </c>
    </row>
    <row r="403" spans="8:12" x14ac:dyDescent="0.25">
      <c r="H403" s="59" t="s">
        <v>159</v>
      </c>
      <c r="I403" s="36" t="s">
        <v>763</v>
      </c>
      <c r="J403" s="36" t="s">
        <v>764</v>
      </c>
      <c r="K403" s="36" t="s">
        <v>762</v>
      </c>
      <c r="L403" s="36" t="s">
        <v>93</v>
      </c>
    </row>
    <row r="404" spans="8:12" x14ac:dyDescent="0.25">
      <c r="H404" s="59" t="s">
        <v>159</v>
      </c>
      <c r="I404" s="36" t="s">
        <v>421</v>
      </c>
      <c r="J404" s="36" t="s">
        <v>609</v>
      </c>
      <c r="K404" s="36" t="s">
        <v>529</v>
      </c>
      <c r="L404" s="36" t="s">
        <v>93</v>
      </c>
    </row>
    <row r="405" spans="8:12" x14ac:dyDescent="0.25">
      <c r="H405" s="60" t="s">
        <v>160</v>
      </c>
      <c r="I405" s="36" t="s">
        <v>574</v>
      </c>
      <c r="J405" s="36" t="s">
        <v>765</v>
      </c>
      <c r="K405" s="36" t="s">
        <v>92</v>
      </c>
      <c r="L405" s="36" t="s">
        <v>93</v>
      </c>
    </row>
    <row r="406" spans="8:12" x14ac:dyDescent="0.25">
      <c r="H406" s="60" t="s">
        <v>160</v>
      </c>
      <c r="I406" s="36" t="s">
        <v>766</v>
      </c>
      <c r="J406" s="36" t="s">
        <v>767</v>
      </c>
      <c r="K406" s="36" t="s">
        <v>92</v>
      </c>
      <c r="L406" s="36" t="s">
        <v>93</v>
      </c>
    </row>
    <row r="407" spans="8:12" ht="25.5" x14ac:dyDescent="0.25">
      <c r="H407" s="60" t="s">
        <v>160</v>
      </c>
      <c r="I407" s="36" t="s">
        <v>768</v>
      </c>
      <c r="J407" s="36" t="s">
        <v>769</v>
      </c>
      <c r="K407" s="36" t="s">
        <v>493</v>
      </c>
      <c r="L407" s="36" t="s">
        <v>93</v>
      </c>
    </row>
    <row r="408" spans="8:12" x14ac:dyDescent="0.25">
      <c r="H408" s="60" t="s">
        <v>160</v>
      </c>
      <c r="I408" s="36" t="s">
        <v>251</v>
      </c>
      <c r="J408" s="36" t="s">
        <v>770</v>
      </c>
      <c r="K408" s="36" t="s">
        <v>92</v>
      </c>
      <c r="L408" s="36" t="s">
        <v>93</v>
      </c>
    </row>
    <row r="409" spans="8:12" x14ac:dyDescent="0.25">
      <c r="H409" s="60" t="s">
        <v>160</v>
      </c>
      <c r="I409" s="36" t="s">
        <v>771</v>
      </c>
      <c r="J409" s="36" t="s">
        <v>772</v>
      </c>
      <c r="K409" s="36" t="s">
        <v>92</v>
      </c>
      <c r="L409" s="36" t="s">
        <v>93</v>
      </c>
    </row>
    <row r="410" spans="8:12" x14ac:dyDescent="0.25">
      <c r="H410" s="60" t="s">
        <v>160</v>
      </c>
      <c r="I410" s="36" t="s">
        <v>773</v>
      </c>
      <c r="J410" s="36" t="s">
        <v>774</v>
      </c>
      <c r="K410" s="36" t="s">
        <v>456</v>
      </c>
      <c r="L410" s="36" t="s">
        <v>93</v>
      </c>
    </row>
    <row r="411" spans="8:12" ht="25.5" x14ac:dyDescent="0.25">
      <c r="H411" s="60" t="s">
        <v>160</v>
      </c>
      <c r="I411" s="36" t="s">
        <v>277</v>
      </c>
      <c r="J411" s="36" t="s">
        <v>775</v>
      </c>
      <c r="K411" s="36" t="s">
        <v>92</v>
      </c>
      <c r="L411" s="36" t="s">
        <v>93</v>
      </c>
    </row>
    <row r="412" spans="8:12" x14ac:dyDescent="0.25">
      <c r="H412" s="60" t="s">
        <v>160</v>
      </c>
      <c r="I412" s="36" t="s">
        <v>776</v>
      </c>
      <c r="J412" s="36" t="s">
        <v>496</v>
      </c>
      <c r="K412" s="36" t="s">
        <v>164</v>
      </c>
      <c r="L412" s="36" t="s">
        <v>93</v>
      </c>
    </row>
    <row r="413" spans="8:12" x14ac:dyDescent="0.25">
      <c r="H413" s="60" t="s">
        <v>160</v>
      </c>
      <c r="I413" s="36" t="s">
        <v>777</v>
      </c>
      <c r="J413" s="36" t="s">
        <v>677</v>
      </c>
      <c r="K413" s="36" t="s">
        <v>164</v>
      </c>
      <c r="L413" s="36" t="s">
        <v>93</v>
      </c>
    </row>
    <row r="414" spans="8:12" x14ac:dyDescent="0.25">
      <c r="H414" s="60" t="s">
        <v>160</v>
      </c>
      <c r="I414" s="36" t="s">
        <v>778</v>
      </c>
      <c r="J414" s="36" t="s">
        <v>779</v>
      </c>
      <c r="K414" s="36" t="s">
        <v>473</v>
      </c>
      <c r="L414" s="36" t="s">
        <v>93</v>
      </c>
    </row>
    <row r="415" spans="8:12" x14ac:dyDescent="0.25">
      <c r="H415" s="60" t="s">
        <v>160</v>
      </c>
      <c r="I415" s="36" t="s">
        <v>780</v>
      </c>
      <c r="J415" s="36" t="s">
        <v>781</v>
      </c>
      <c r="K415" s="36" t="s">
        <v>92</v>
      </c>
      <c r="L415" s="36" t="s">
        <v>93</v>
      </c>
    </row>
    <row r="416" spans="8:12" ht="25.5" x14ac:dyDescent="0.25">
      <c r="H416" s="60" t="s">
        <v>160</v>
      </c>
      <c r="I416" s="36" t="s">
        <v>782</v>
      </c>
      <c r="J416" s="36" t="s">
        <v>783</v>
      </c>
      <c r="K416" s="36" t="s">
        <v>458</v>
      </c>
      <c r="L416" s="36" t="s">
        <v>93</v>
      </c>
    </row>
    <row r="417" spans="8:12" x14ac:dyDescent="0.25">
      <c r="H417" s="60" t="s">
        <v>160</v>
      </c>
      <c r="I417" s="36" t="s">
        <v>758</v>
      </c>
      <c r="J417" s="36" t="s">
        <v>524</v>
      </c>
      <c r="K417" s="36" t="s">
        <v>470</v>
      </c>
      <c r="L417" s="36" t="s">
        <v>93</v>
      </c>
    </row>
    <row r="418" spans="8:12" x14ac:dyDescent="0.25">
      <c r="H418" s="60" t="s">
        <v>160</v>
      </c>
      <c r="I418" s="36" t="s">
        <v>784</v>
      </c>
      <c r="J418" s="36" t="s">
        <v>560</v>
      </c>
      <c r="K418" s="36" t="s">
        <v>458</v>
      </c>
      <c r="L418" s="36" t="s">
        <v>93</v>
      </c>
    </row>
    <row r="419" spans="8:12" x14ac:dyDescent="0.25">
      <c r="H419" s="60" t="s">
        <v>160</v>
      </c>
      <c r="I419" s="36" t="s">
        <v>785</v>
      </c>
      <c r="J419" s="36" t="s">
        <v>786</v>
      </c>
      <c r="K419" s="36" t="s">
        <v>92</v>
      </c>
      <c r="L419" s="36" t="s">
        <v>93</v>
      </c>
    </row>
    <row r="420" spans="8:12" x14ac:dyDescent="0.25">
      <c r="H420" s="60" t="s">
        <v>160</v>
      </c>
      <c r="I420" s="36" t="s">
        <v>785</v>
      </c>
      <c r="J420" s="36" t="s">
        <v>787</v>
      </c>
      <c r="K420" s="36" t="s">
        <v>92</v>
      </c>
      <c r="L420" s="36" t="s">
        <v>93</v>
      </c>
    </row>
    <row r="421" spans="8:12" x14ac:dyDescent="0.25">
      <c r="H421" s="60" t="s">
        <v>160</v>
      </c>
      <c r="I421" s="36" t="s">
        <v>788</v>
      </c>
      <c r="J421" s="36" t="s">
        <v>592</v>
      </c>
      <c r="K421" s="36" t="s">
        <v>493</v>
      </c>
      <c r="L421" s="36" t="s">
        <v>93</v>
      </c>
    </row>
    <row r="422" spans="8:12" x14ac:dyDescent="0.25">
      <c r="H422" s="60" t="s">
        <v>160</v>
      </c>
      <c r="I422" s="36" t="s">
        <v>789</v>
      </c>
      <c r="J422" s="36" t="s">
        <v>769</v>
      </c>
      <c r="K422" s="36" t="s">
        <v>462</v>
      </c>
      <c r="L422" s="36" t="s">
        <v>93</v>
      </c>
    </row>
    <row r="423" spans="8:12" ht="25.5" x14ac:dyDescent="0.25">
      <c r="H423" s="60" t="s">
        <v>160</v>
      </c>
      <c r="I423" s="36" t="s">
        <v>137</v>
      </c>
      <c r="J423" s="36" t="s">
        <v>790</v>
      </c>
      <c r="K423" s="36" t="s">
        <v>92</v>
      </c>
      <c r="L423" s="36" t="s">
        <v>93</v>
      </c>
    </row>
    <row r="424" spans="8:12" x14ac:dyDescent="0.25">
      <c r="H424" s="60" t="s">
        <v>160</v>
      </c>
      <c r="I424" s="36" t="s">
        <v>791</v>
      </c>
      <c r="J424" s="36" t="s">
        <v>792</v>
      </c>
      <c r="K424" s="36" t="s">
        <v>470</v>
      </c>
      <c r="L424" s="36" t="s">
        <v>93</v>
      </c>
    </row>
    <row r="425" spans="8:12" ht="25.5" x14ac:dyDescent="0.25">
      <c r="H425" s="32" t="s">
        <v>161</v>
      </c>
      <c r="I425" s="36" t="s">
        <v>244</v>
      </c>
      <c r="J425" s="36" t="s">
        <v>520</v>
      </c>
      <c r="K425" s="36" t="s">
        <v>793</v>
      </c>
      <c r="L425" s="36" t="s">
        <v>93</v>
      </c>
    </row>
    <row r="426" spans="8:12" x14ac:dyDescent="0.25">
      <c r="H426" s="32" t="s">
        <v>161</v>
      </c>
      <c r="I426" s="36" t="s">
        <v>254</v>
      </c>
      <c r="J426" s="36" t="s">
        <v>522</v>
      </c>
      <c r="K426" s="36" t="s">
        <v>793</v>
      </c>
      <c r="L426" s="36" t="s">
        <v>93</v>
      </c>
    </row>
    <row r="427" spans="8:12" x14ac:dyDescent="0.25">
      <c r="H427" s="32" t="s">
        <v>161</v>
      </c>
      <c r="I427" s="36" t="s">
        <v>794</v>
      </c>
      <c r="J427" s="36" t="s">
        <v>795</v>
      </c>
      <c r="K427" s="36" t="s">
        <v>796</v>
      </c>
      <c r="L427" s="36" t="s">
        <v>93</v>
      </c>
    </row>
    <row r="428" spans="8:12" ht="25.5" x14ac:dyDescent="0.25">
      <c r="H428" s="32" t="s">
        <v>161</v>
      </c>
      <c r="I428" s="36" t="s">
        <v>797</v>
      </c>
      <c r="J428" s="36" t="s">
        <v>434</v>
      </c>
      <c r="K428" s="36" t="s">
        <v>793</v>
      </c>
      <c r="L428" s="36" t="s">
        <v>93</v>
      </c>
    </row>
    <row r="429" spans="8:12" x14ac:dyDescent="0.25">
      <c r="H429" s="32" t="s">
        <v>161</v>
      </c>
      <c r="I429" s="36" t="s">
        <v>798</v>
      </c>
      <c r="J429" s="36" t="s">
        <v>420</v>
      </c>
      <c r="K429" s="36" t="s">
        <v>799</v>
      </c>
      <c r="L429" s="36" t="s">
        <v>93</v>
      </c>
    </row>
    <row r="430" spans="8:12" ht="38.25" x14ac:dyDescent="0.25">
      <c r="H430" s="32" t="s">
        <v>161</v>
      </c>
      <c r="I430" s="36" t="s">
        <v>800</v>
      </c>
      <c r="J430" s="36" t="s">
        <v>202</v>
      </c>
      <c r="K430" s="36" t="s">
        <v>793</v>
      </c>
      <c r="L430" s="36" t="s">
        <v>93</v>
      </c>
    </row>
    <row r="431" spans="8:12" x14ac:dyDescent="0.25">
      <c r="H431" s="32" t="s">
        <v>161</v>
      </c>
      <c r="I431" s="36" t="s">
        <v>801</v>
      </c>
      <c r="J431" s="36" t="s">
        <v>345</v>
      </c>
      <c r="K431" s="36" t="s">
        <v>762</v>
      </c>
      <c r="L431" s="36" t="s">
        <v>93</v>
      </c>
    </row>
    <row r="432" spans="8:12" ht="25.5" x14ac:dyDescent="0.25">
      <c r="H432" s="32" t="s">
        <v>161</v>
      </c>
      <c r="I432" s="36" t="s">
        <v>802</v>
      </c>
      <c r="J432" s="36" t="s">
        <v>803</v>
      </c>
      <c r="K432" s="36" t="s">
        <v>799</v>
      </c>
      <c r="L432" s="36" t="s">
        <v>93</v>
      </c>
    </row>
    <row r="433" spans="8:12" x14ac:dyDescent="0.25">
      <c r="H433" s="32" t="s">
        <v>161</v>
      </c>
      <c r="I433" s="36" t="s">
        <v>804</v>
      </c>
      <c r="J433" s="36" t="s">
        <v>434</v>
      </c>
      <c r="K433" s="36" t="s">
        <v>762</v>
      </c>
      <c r="L433" s="36" t="s">
        <v>93</v>
      </c>
    </row>
    <row r="434" spans="8:12" x14ac:dyDescent="0.25">
      <c r="H434" s="32" t="s">
        <v>161</v>
      </c>
      <c r="I434" s="36" t="s">
        <v>763</v>
      </c>
      <c r="J434" s="36" t="s">
        <v>805</v>
      </c>
      <c r="K434" s="36" t="s">
        <v>793</v>
      </c>
      <c r="L434" s="36" t="s">
        <v>93</v>
      </c>
    </row>
    <row r="435" spans="8:12" x14ac:dyDescent="0.25">
      <c r="H435" s="32" t="s">
        <v>161</v>
      </c>
      <c r="I435" s="36" t="s">
        <v>421</v>
      </c>
      <c r="J435" s="36" t="s">
        <v>806</v>
      </c>
      <c r="K435" s="36" t="s">
        <v>793</v>
      </c>
      <c r="L435" s="36" t="s">
        <v>93</v>
      </c>
    </row>
    <row r="436" spans="8:12" x14ac:dyDescent="0.25">
      <c r="H436" s="32" t="s">
        <v>161</v>
      </c>
      <c r="I436" s="36" t="s">
        <v>421</v>
      </c>
      <c r="J436" s="36" t="s">
        <v>807</v>
      </c>
      <c r="K436" s="36" t="s">
        <v>762</v>
      </c>
      <c r="L436" s="36" t="s">
        <v>93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31"/>
  <sheetViews>
    <sheetView workbookViewId="0">
      <pane ySplit="5" topLeftCell="A6" activePane="bottomLeft" state="frozen"/>
      <selection pane="bottomLeft" activeCell="F11" sqref="F11"/>
    </sheetView>
  </sheetViews>
  <sheetFormatPr baseColWidth="10" defaultRowHeight="15" x14ac:dyDescent="0.25"/>
  <cols>
    <col min="1" max="1" width="8.140625" customWidth="1"/>
    <col min="3" max="3" width="11.42578125" style="13"/>
    <col min="4" max="5" width="11.42578125" style="14"/>
    <col min="6" max="6" width="16.5703125" customWidth="1"/>
    <col min="7" max="7" width="11.42578125" style="29"/>
    <col min="8" max="8" width="11.42578125" style="18"/>
    <col min="9" max="9" width="11.42578125" style="27"/>
    <col min="10" max="10" width="11.42578125" style="26"/>
    <col min="11" max="11" width="13.28515625" style="33" customWidth="1"/>
    <col min="12" max="12" width="14.140625" style="14" customWidth="1"/>
    <col min="13" max="13" width="16.140625" customWidth="1"/>
    <col min="14" max="14" width="14.5703125" customWidth="1"/>
  </cols>
  <sheetData>
    <row r="1" spans="1:22" ht="15" customHeight="1" x14ac:dyDescent="0.25">
      <c r="A1" t="s">
        <v>40</v>
      </c>
      <c r="B1" t="s">
        <v>38</v>
      </c>
      <c r="C1" s="13" t="s">
        <v>39</v>
      </c>
      <c r="D1" s="14" t="s">
        <v>44</v>
      </c>
      <c r="E1" s="14" t="s">
        <v>52</v>
      </c>
      <c r="G1" s="28" t="s">
        <v>55</v>
      </c>
      <c r="H1" s="18" t="s">
        <v>53</v>
      </c>
      <c r="I1" s="27" t="s">
        <v>54</v>
      </c>
      <c r="J1" s="26" t="s">
        <v>51</v>
      </c>
      <c r="K1" s="34" t="s">
        <v>64</v>
      </c>
      <c r="L1" s="18" t="s">
        <v>42</v>
      </c>
      <c r="M1" s="31">
        <v>1017.2</v>
      </c>
      <c r="V1" s="12">
        <f ca="1">TODAY()</f>
        <v>42501</v>
      </c>
    </row>
    <row r="2" spans="1:22" ht="2.1" customHeight="1" thickBot="1" x14ac:dyDescent="0.3">
      <c r="A2">
        <f>COUNT(A1,A65000)</f>
        <v>0</v>
      </c>
      <c r="F2" t="s">
        <v>41</v>
      </c>
    </row>
    <row r="3" spans="1:22" ht="15.75" thickTop="1" x14ac:dyDescent="0.25">
      <c r="A3">
        <v>1</v>
      </c>
      <c r="B3" s="12">
        <v>41475</v>
      </c>
      <c r="C3" s="13">
        <v>41475.730891203704</v>
      </c>
      <c r="D3" s="14">
        <v>60</v>
      </c>
      <c r="E3" s="14" t="s">
        <v>50</v>
      </c>
      <c r="L3" s="96" t="s">
        <v>43</v>
      </c>
      <c r="M3" s="97">
        <f>SUMIF($E$3:$E$65000,Commande!$N$2,$D$3:$D$65000)+$M$1-SUM($K$3:$K$65000)</f>
        <v>1013.8000001430512</v>
      </c>
    </row>
    <row r="4" spans="1:22" x14ac:dyDescent="0.25">
      <c r="A4">
        <v>2</v>
      </c>
      <c r="B4" s="12">
        <v>41475</v>
      </c>
      <c r="C4" s="13">
        <v>41475.731400462966</v>
      </c>
      <c r="D4" s="14">
        <v>37</v>
      </c>
      <c r="E4" s="14" t="s">
        <v>49</v>
      </c>
      <c r="L4" s="96"/>
      <c r="M4" s="98"/>
    </row>
    <row r="5" spans="1:22" ht="15.75" thickBot="1" x14ac:dyDescent="0.3">
      <c r="A5">
        <v>3</v>
      </c>
      <c r="B5" s="12">
        <v>41475</v>
      </c>
      <c r="C5" s="13">
        <v>41475.732442129629</v>
      </c>
      <c r="D5" s="14">
        <v>12</v>
      </c>
      <c r="E5" s="14" t="s">
        <v>49</v>
      </c>
      <c r="L5" s="96"/>
      <c r="M5" s="99"/>
    </row>
    <row r="6" spans="1:22" ht="15.75" thickTop="1" x14ac:dyDescent="0.25">
      <c r="A6">
        <v>4</v>
      </c>
      <c r="B6" s="12">
        <v>41475</v>
      </c>
      <c r="C6" s="13">
        <v>41475.733113425929</v>
      </c>
      <c r="D6" s="14">
        <v>13.399999618530273</v>
      </c>
      <c r="E6" s="14" t="s">
        <v>51</v>
      </c>
      <c r="K6" s="33">
        <v>60</v>
      </c>
    </row>
    <row r="7" spans="1:22" x14ac:dyDescent="0.25">
      <c r="A7">
        <v>5</v>
      </c>
      <c r="B7" s="12">
        <v>41475</v>
      </c>
      <c r="C7" s="13">
        <v>41475.734027777777</v>
      </c>
      <c r="D7" s="14">
        <v>6.4000000953674316</v>
      </c>
      <c r="E7" s="14" t="s">
        <v>49</v>
      </c>
      <c r="F7" t="s">
        <v>41</v>
      </c>
      <c r="G7" s="29">
        <f>SUMPRODUCT(($B$3:$B$65000=B7)*$D$3:$D$65000)</f>
        <v>128.79999971389771</v>
      </c>
      <c r="H7" s="18">
        <f>SUMPRODUCT(($B$3:$B$65000=B7)*($E$3:$E$65000=Commande!$N$2)*$D$3:$D$65000)</f>
        <v>55.400000095367432</v>
      </c>
      <c r="I7" s="27">
        <f>SUMPRODUCT(($B$3:$B$65000=B7)*($E$3:$E$65000=Commande!$N$3)*$D$3:$D$65000)</f>
        <v>60</v>
      </c>
      <c r="J7" s="26">
        <f>SUMPRODUCT(($B$3:$B$65000=B7)*($E$3:$E$65000=Commande!$N$4)*$D$3:$D$65000)</f>
        <v>13.399999618530273</v>
      </c>
    </row>
    <row r="8" spans="1:22" x14ac:dyDescent="0.25">
      <c r="A8">
        <v>6</v>
      </c>
      <c r="B8" s="12">
        <v>42489</v>
      </c>
      <c r="C8" s="13">
        <v>42489.16679398148</v>
      </c>
      <c r="D8" s="14">
        <v>1.2000000476837158</v>
      </c>
      <c r="E8" s="14" t="s">
        <v>49</v>
      </c>
      <c r="F8" t="s">
        <v>41</v>
      </c>
      <c r="G8" s="29">
        <f>SUMPRODUCT(($B$3:$B$65000=B8)*$D$3:$D$65000)</f>
        <v>1.2000000476837158</v>
      </c>
      <c r="H8" s="18">
        <f>SUMPRODUCT(($B$3:$B$65000=B8)*($E$3:$E$65000=Commande!$N$2)*$D$3:$D$65000)</f>
        <v>1.2000000476837158</v>
      </c>
      <c r="I8" s="27">
        <f>SUMPRODUCT(($B$3:$B$65000=B8)*($E$3:$E$65000=Commande!$N$3)*$D$3:$D$65000)</f>
        <v>0</v>
      </c>
      <c r="J8" s="26">
        <f>SUMPRODUCT(($B$3:$B$65000=B8)*($E$3:$E$65000=Commande!$N$4)*$D$3:$D$65000)</f>
        <v>0</v>
      </c>
    </row>
    <row r="9" spans="1:22" x14ac:dyDescent="0.25">
      <c r="A9">
        <v>7</v>
      </c>
      <c r="B9" s="12">
        <v>42489</v>
      </c>
      <c r="C9" s="13">
        <v>42489.16679398148</v>
      </c>
    </row>
    <row r="10" spans="1:22" x14ac:dyDescent="0.25">
      <c r="A10">
        <v>8</v>
      </c>
      <c r="B10" s="12">
        <v>42489</v>
      </c>
      <c r="C10" s="13">
        <v>42489.16679398148</v>
      </c>
    </row>
    <row r="11" spans="1:22" x14ac:dyDescent="0.25">
      <c r="A11">
        <v>9</v>
      </c>
      <c r="B11" s="12">
        <v>42489</v>
      </c>
      <c r="C11" s="13">
        <v>42489.16679398148</v>
      </c>
      <c r="F11" t="s">
        <v>41</v>
      </c>
      <c r="G11" s="29">
        <f>SUMPRODUCT(($B$3:$B$65000=B11)*$D$3:$D$65000)</f>
        <v>1.2000000476837158</v>
      </c>
      <c r="H11" s="18">
        <f>SUMPRODUCT(($B$3:$B$65000=B11)*($E$3:$E$65000=Commande!$Q$2)*$D$3:$D$65000)</f>
        <v>0</v>
      </c>
      <c r="I11" s="27">
        <f>SUMPRODUCT(($B$3:$B$65000=B11)*($E$3:$E$65000=Commande!$Q$3)*$D$3:$D$65000)</f>
        <v>0</v>
      </c>
      <c r="J11" s="26">
        <f>SUMPRODUCT(($B$3:$B$65000=B11)*($E$3:$E$65000=Commande!$Q$4)*$D$3:$D$65000)</f>
        <v>0</v>
      </c>
      <c r="O11" s="14"/>
    </row>
    <row r="12" spans="1:22" x14ac:dyDescent="0.25">
      <c r="B12" s="12"/>
    </row>
    <row r="13" spans="1:22" x14ac:dyDescent="0.25">
      <c r="B13" s="12"/>
    </row>
    <row r="14" spans="1:22" x14ac:dyDescent="0.25">
      <c r="B14" s="12"/>
    </row>
    <row r="15" spans="1:22" x14ac:dyDescent="0.25">
      <c r="B15" s="12"/>
    </row>
    <row r="16" spans="1:22" x14ac:dyDescent="0.25">
      <c r="B16" s="12"/>
    </row>
    <row r="17" spans="2:6" x14ac:dyDescent="0.25">
      <c r="B17" s="12"/>
    </row>
    <row r="18" spans="2:6" x14ac:dyDescent="0.25">
      <c r="B18" s="12"/>
    </row>
    <row r="19" spans="2:6" x14ac:dyDescent="0.25">
      <c r="B19" s="12"/>
    </row>
    <row r="20" spans="2:6" x14ac:dyDescent="0.25">
      <c r="B20" s="12"/>
      <c r="F20" s="19"/>
    </row>
    <row r="21" spans="2:6" x14ac:dyDescent="0.25">
      <c r="B21" s="12"/>
    </row>
    <row r="22" spans="2:6" x14ac:dyDescent="0.25">
      <c r="B22" s="12"/>
    </row>
    <row r="23" spans="2:6" x14ac:dyDescent="0.25">
      <c r="B23" s="12"/>
    </row>
    <row r="24" spans="2:6" x14ac:dyDescent="0.25">
      <c r="B24" s="12"/>
    </row>
    <row r="25" spans="2:6" x14ac:dyDescent="0.25">
      <c r="B25" s="12"/>
    </row>
    <row r="26" spans="2:6" x14ac:dyDescent="0.25">
      <c r="B26" s="12"/>
    </row>
    <row r="27" spans="2:6" x14ac:dyDescent="0.25">
      <c r="B27" s="12"/>
    </row>
    <row r="28" spans="2:6" x14ac:dyDescent="0.25">
      <c r="B28" s="12"/>
    </row>
    <row r="29" spans="2:6" x14ac:dyDescent="0.25">
      <c r="B29" s="12"/>
      <c r="F29" s="14"/>
    </row>
    <row r="30" spans="2:6" x14ac:dyDescent="0.25">
      <c r="B30" s="12"/>
    </row>
    <row r="31" spans="2:6" x14ac:dyDescent="0.25">
      <c r="B31" s="12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592"/>
  <sheetViews>
    <sheetView showZeros="0" topLeftCell="A573" workbookViewId="0">
      <selection activeCell="E586" sqref="E586"/>
    </sheetView>
  </sheetViews>
  <sheetFormatPr baseColWidth="10" defaultRowHeight="23.25" x14ac:dyDescent="0.35"/>
  <cols>
    <col min="1" max="1" width="24.7109375" style="48" customWidth="1"/>
    <col min="2" max="2" width="9.7109375" style="48" customWidth="1"/>
    <col min="3" max="3" width="15.7109375" style="47" customWidth="1"/>
    <col min="4" max="4" width="25.5703125" style="47" bestFit="1" customWidth="1"/>
    <col min="5" max="5" width="31" style="51" bestFit="1" customWidth="1"/>
    <col min="6" max="6" width="34" style="48" customWidth="1"/>
    <col min="7" max="7" width="22.5703125" style="41" customWidth="1"/>
    <col min="8" max="8" width="27" style="41" bestFit="1" customWidth="1"/>
    <col min="9" max="9" width="16.140625" style="41" bestFit="1" customWidth="1"/>
    <col min="10" max="16384" width="11.42578125" style="41"/>
  </cols>
  <sheetData>
    <row r="1" spans="1:6" ht="24" thickBot="1" x14ac:dyDescent="0.3">
      <c r="A1" s="40" t="s">
        <v>149</v>
      </c>
      <c r="B1" s="40" t="s">
        <v>149</v>
      </c>
      <c r="C1" s="40" t="s">
        <v>149</v>
      </c>
      <c r="D1" s="40" t="s">
        <v>149</v>
      </c>
      <c r="E1" s="50" t="s">
        <v>149</v>
      </c>
      <c r="F1" s="40" t="s">
        <v>149</v>
      </c>
    </row>
    <row r="2" spans="1:6" ht="24.75" thickTop="1" thickBot="1" x14ac:dyDescent="0.3">
      <c r="A2" s="40" t="s">
        <v>149</v>
      </c>
      <c r="B2" s="40" t="s">
        <v>149</v>
      </c>
      <c r="C2" s="40" t="s">
        <v>149</v>
      </c>
      <c r="D2" s="72" t="s">
        <v>809</v>
      </c>
      <c r="E2" s="73">
        <v>7</v>
      </c>
      <c r="F2" s="40"/>
    </row>
    <row r="3" spans="1:6" ht="24" thickTop="1" x14ac:dyDescent="0.35">
      <c r="A3" s="48" t="s">
        <v>1</v>
      </c>
      <c r="B3" s="48" t="s">
        <v>32</v>
      </c>
      <c r="C3" s="47" t="s">
        <v>0</v>
      </c>
      <c r="D3" s="47" t="s">
        <v>45</v>
      </c>
      <c r="E3" s="51" t="s">
        <v>2</v>
      </c>
    </row>
    <row r="4" spans="1:6" x14ac:dyDescent="0.35">
      <c r="A4" s="48" t="s">
        <v>5</v>
      </c>
      <c r="B4" s="48">
        <v>4</v>
      </c>
      <c r="C4" s="47">
        <v>6</v>
      </c>
      <c r="D4" s="47">
        <v>80</v>
      </c>
      <c r="E4" s="68">
        <v>42497.395085416669</v>
      </c>
    </row>
    <row r="5" spans="1:6" x14ac:dyDescent="0.35">
      <c r="C5" s="47" t="s">
        <v>93</v>
      </c>
      <c r="D5" s="47" t="s">
        <v>93</v>
      </c>
      <c r="E5" s="51" t="s">
        <v>148</v>
      </c>
    </row>
    <row r="6" spans="1:6" x14ac:dyDescent="0.35">
      <c r="C6" s="47" t="s">
        <v>93</v>
      </c>
      <c r="D6" s="47" t="s">
        <v>93</v>
      </c>
      <c r="E6" s="69">
        <v>7</v>
      </c>
    </row>
    <row r="7" spans="1:6" x14ac:dyDescent="0.35">
      <c r="C7" s="47" t="s">
        <v>93</v>
      </c>
      <c r="D7" s="47" t="s">
        <v>93</v>
      </c>
      <c r="E7" s="70">
        <v>42497.395085416669</v>
      </c>
    </row>
    <row r="8" spans="1:6" x14ac:dyDescent="0.35">
      <c r="C8" s="47" t="s">
        <v>93</v>
      </c>
      <c r="D8" s="47" t="s">
        <v>93</v>
      </c>
      <c r="E8" s="51">
        <v>6</v>
      </c>
    </row>
    <row r="9" spans="1:6" x14ac:dyDescent="0.35">
      <c r="C9" s="47" t="s">
        <v>93</v>
      </c>
      <c r="D9" s="47" t="s">
        <v>93</v>
      </c>
      <c r="E9" s="51" t="s">
        <v>3</v>
      </c>
    </row>
    <row r="10" spans="1:6" x14ac:dyDescent="0.35">
      <c r="C10" s="47" t="s">
        <v>93</v>
      </c>
      <c r="D10" s="47" t="s">
        <v>93</v>
      </c>
      <c r="E10" s="51">
        <v>6</v>
      </c>
    </row>
    <row r="11" spans="1:6" x14ac:dyDescent="0.35">
      <c r="C11" s="47" t="s">
        <v>93</v>
      </c>
      <c r="D11" s="47" t="s">
        <v>93</v>
      </c>
      <c r="E11" s="51" t="s">
        <v>49</v>
      </c>
    </row>
    <row r="12" spans="1:6" x14ac:dyDescent="0.35">
      <c r="C12" s="47" t="s">
        <v>93</v>
      </c>
      <c r="D12" s="47" t="s">
        <v>93</v>
      </c>
      <c r="E12" s="51" t="s">
        <v>4</v>
      </c>
    </row>
    <row r="13" spans="1:6" x14ac:dyDescent="0.35">
      <c r="C13" s="47" t="s">
        <v>93</v>
      </c>
      <c r="D13" s="47" t="s">
        <v>93</v>
      </c>
      <c r="E13" s="51">
        <v>0</v>
      </c>
    </row>
    <row r="14" spans="1:6" x14ac:dyDescent="0.35">
      <c r="A14" s="74" t="s">
        <v>810</v>
      </c>
      <c r="B14" s="74" t="s">
        <v>810</v>
      </c>
      <c r="C14" s="74" t="s">
        <v>810</v>
      </c>
      <c r="D14" s="74" t="s">
        <v>810</v>
      </c>
      <c r="E14" s="74" t="s">
        <v>810</v>
      </c>
    </row>
    <row r="15" spans="1:6" x14ac:dyDescent="0.35">
      <c r="A15" s="48" t="s">
        <v>1</v>
      </c>
      <c r="B15" s="48" t="s">
        <v>32</v>
      </c>
      <c r="C15" s="47" t="s">
        <v>0</v>
      </c>
      <c r="D15" s="47" t="s">
        <v>45</v>
      </c>
      <c r="E15" s="51" t="s">
        <v>2</v>
      </c>
    </row>
    <row r="16" spans="1:6" x14ac:dyDescent="0.35">
      <c r="A16" s="48" t="s">
        <v>8</v>
      </c>
      <c r="B16" s="48">
        <v>5</v>
      </c>
      <c r="C16" s="47">
        <v>8.5</v>
      </c>
      <c r="D16" s="47">
        <v>95</v>
      </c>
      <c r="E16" s="68">
        <v>42497.411311111115</v>
      </c>
    </row>
    <row r="17" spans="1:5" x14ac:dyDescent="0.35">
      <c r="C17" s="47" t="s">
        <v>93</v>
      </c>
      <c r="D17" s="47" t="s">
        <v>93</v>
      </c>
      <c r="E17" s="51" t="s">
        <v>148</v>
      </c>
    </row>
    <row r="18" spans="1:5" x14ac:dyDescent="0.35">
      <c r="C18" s="47" t="s">
        <v>93</v>
      </c>
      <c r="D18" s="47" t="s">
        <v>93</v>
      </c>
      <c r="E18" s="69">
        <v>2</v>
      </c>
    </row>
    <row r="19" spans="1:5" x14ac:dyDescent="0.35">
      <c r="C19" s="47" t="s">
        <v>93</v>
      </c>
      <c r="D19" s="47" t="s">
        <v>93</v>
      </c>
      <c r="E19" s="70">
        <v>42497.411311111115</v>
      </c>
    </row>
    <row r="20" spans="1:5" x14ac:dyDescent="0.35">
      <c r="C20" s="47" t="s">
        <v>93</v>
      </c>
      <c r="D20" s="47" t="s">
        <v>93</v>
      </c>
      <c r="E20" s="51">
        <v>8.5</v>
      </c>
    </row>
    <row r="21" spans="1:5" x14ac:dyDescent="0.35">
      <c r="C21" s="47" t="s">
        <v>93</v>
      </c>
      <c r="D21" s="47" t="s">
        <v>93</v>
      </c>
      <c r="E21" s="51" t="s">
        <v>3</v>
      </c>
    </row>
    <row r="22" spans="1:5" x14ac:dyDescent="0.35">
      <c r="C22" s="47" t="s">
        <v>93</v>
      </c>
      <c r="D22" s="47" t="s">
        <v>93</v>
      </c>
      <c r="E22" s="51">
        <v>10</v>
      </c>
    </row>
    <row r="23" spans="1:5" x14ac:dyDescent="0.35">
      <c r="C23" s="47" t="s">
        <v>93</v>
      </c>
      <c r="D23" s="47" t="s">
        <v>93</v>
      </c>
      <c r="E23" s="51" t="s">
        <v>49</v>
      </c>
    </row>
    <row r="24" spans="1:5" x14ac:dyDescent="0.35">
      <c r="C24" s="47" t="s">
        <v>93</v>
      </c>
      <c r="D24" s="47" t="s">
        <v>93</v>
      </c>
      <c r="E24" s="51" t="s">
        <v>4</v>
      </c>
    </row>
    <row r="25" spans="1:5" x14ac:dyDescent="0.35">
      <c r="C25" s="47" t="s">
        <v>93</v>
      </c>
      <c r="D25" s="47" t="s">
        <v>93</v>
      </c>
      <c r="E25" s="51">
        <v>-1.5</v>
      </c>
    </row>
    <row r="26" spans="1:5" x14ac:dyDescent="0.35">
      <c r="A26" s="74" t="s">
        <v>810</v>
      </c>
      <c r="B26" s="74" t="s">
        <v>810</v>
      </c>
      <c r="C26" s="74" t="s">
        <v>810</v>
      </c>
      <c r="D26" s="74" t="s">
        <v>810</v>
      </c>
      <c r="E26" s="74" t="s">
        <v>810</v>
      </c>
    </row>
    <row r="27" spans="1:5" x14ac:dyDescent="0.35">
      <c r="A27" s="48" t="s">
        <v>1</v>
      </c>
      <c r="B27" s="48" t="s">
        <v>32</v>
      </c>
      <c r="C27" s="47" t="s">
        <v>0</v>
      </c>
      <c r="D27" s="47" t="s">
        <v>45</v>
      </c>
      <c r="E27" s="51" t="s">
        <v>2</v>
      </c>
    </row>
    <row r="28" spans="1:5" x14ac:dyDescent="0.35">
      <c r="A28" s="48" t="s">
        <v>5</v>
      </c>
      <c r="B28" s="48">
        <v>2</v>
      </c>
      <c r="C28" s="47">
        <v>3</v>
      </c>
      <c r="D28" s="47">
        <v>82</v>
      </c>
      <c r="E28" s="68">
        <v>42497.49090300926</v>
      </c>
    </row>
    <row r="29" spans="1:5" x14ac:dyDescent="0.35">
      <c r="A29" s="48" t="s">
        <v>13</v>
      </c>
      <c r="B29" s="48">
        <v>3</v>
      </c>
      <c r="C29" s="47">
        <v>6</v>
      </c>
      <c r="D29" s="47">
        <v>87</v>
      </c>
      <c r="E29" s="51" t="s">
        <v>148</v>
      </c>
    </row>
    <row r="30" spans="1:5" x14ac:dyDescent="0.35">
      <c r="C30" s="47" t="s">
        <v>93</v>
      </c>
      <c r="D30" s="47" t="s">
        <v>93</v>
      </c>
      <c r="E30" s="69">
        <v>8</v>
      </c>
    </row>
    <row r="31" spans="1:5" x14ac:dyDescent="0.35">
      <c r="C31" s="47" t="s">
        <v>93</v>
      </c>
      <c r="D31" s="47" t="s">
        <v>93</v>
      </c>
      <c r="E31" s="70">
        <v>42497.49090300926</v>
      </c>
    </row>
    <row r="32" spans="1:5" x14ac:dyDescent="0.35">
      <c r="C32" s="47" t="s">
        <v>93</v>
      </c>
      <c r="D32" s="47" t="s">
        <v>93</v>
      </c>
      <c r="E32" s="51">
        <v>9</v>
      </c>
    </row>
    <row r="33" spans="1:5" x14ac:dyDescent="0.35">
      <c r="C33" s="47" t="s">
        <v>93</v>
      </c>
      <c r="D33" s="47" t="s">
        <v>93</v>
      </c>
      <c r="E33" s="51" t="s">
        <v>3</v>
      </c>
    </row>
    <row r="34" spans="1:5" x14ac:dyDescent="0.35">
      <c r="C34" s="47" t="s">
        <v>93</v>
      </c>
      <c r="D34" s="47" t="s">
        <v>93</v>
      </c>
      <c r="E34" s="51">
        <v>10</v>
      </c>
    </row>
    <row r="35" spans="1:5" x14ac:dyDescent="0.35">
      <c r="C35" s="47" t="s">
        <v>93</v>
      </c>
      <c r="D35" s="47" t="s">
        <v>93</v>
      </c>
      <c r="E35" s="51" t="s">
        <v>49</v>
      </c>
    </row>
    <row r="36" spans="1:5" x14ac:dyDescent="0.35">
      <c r="C36" s="47" t="s">
        <v>93</v>
      </c>
      <c r="D36" s="47" t="s">
        <v>93</v>
      </c>
      <c r="E36" s="51" t="s">
        <v>4</v>
      </c>
    </row>
    <row r="37" spans="1:5" x14ac:dyDescent="0.35">
      <c r="C37" s="47" t="s">
        <v>93</v>
      </c>
      <c r="D37" s="47" t="s">
        <v>93</v>
      </c>
      <c r="E37" s="51">
        <v>-1</v>
      </c>
    </row>
    <row r="38" spans="1:5" x14ac:dyDescent="0.35">
      <c r="A38" s="74" t="s">
        <v>810</v>
      </c>
      <c r="B38" s="74" t="s">
        <v>810</v>
      </c>
      <c r="C38" s="74" t="s">
        <v>810</v>
      </c>
      <c r="D38" s="74" t="s">
        <v>810</v>
      </c>
      <c r="E38" s="74" t="s">
        <v>810</v>
      </c>
    </row>
    <row r="39" spans="1:5" x14ac:dyDescent="0.35">
      <c r="A39" s="48" t="s">
        <v>1</v>
      </c>
      <c r="B39" s="48" t="s">
        <v>32</v>
      </c>
      <c r="C39" s="47" t="s">
        <v>0</v>
      </c>
      <c r="D39" s="47" t="s">
        <v>45</v>
      </c>
      <c r="E39" s="51" t="s">
        <v>2</v>
      </c>
    </row>
    <row r="40" spans="1:5" x14ac:dyDescent="0.35">
      <c r="A40" s="48" t="s">
        <v>13</v>
      </c>
      <c r="B40" s="48">
        <v>2</v>
      </c>
      <c r="C40" s="47">
        <v>4</v>
      </c>
      <c r="D40" s="47">
        <v>88</v>
      </c>
      <c r="E40" s="68">
        <v>42497.717695949075</v>
      </c>
    </row>
    <row r="41" spans="1:5" x14ac:dyDescent="0.35">
      <c r="C41" s="47" t="s">
        <v>93</v>
      </c>
      <c r="D41" s="47" t="s">
        <v>93</v>
      </c>
      <c r="E41" s="51" t="s">
        <v>148</v>
      </c>
    </row>
    <row r="42" spans="1:5" x14ac:dyDescent="0.35">
      <c r="A42" s="48" t="s">
        <v>1</v>
      </c>
      <c r="B42" s="48" t="s">
        <v>32</v>
      </c>
      <c r="C42" s="47" t="s">
        <v>0</v>
      </c>
      <c r="D42" s="47" t="s">
        <v>45</v>
      </c>
      <c r="E42" s="69" t="s">
        <v>2</v>
      </c>
    </row>
    <row r="43" spans="1:5" x14ac:dyDescent="0.35">
      <c r="A43" s="48" t="s">
        <v>60</v>
      </c>
      <c r="B43" s="48">
        <v>2</v>
      </c>
      <c r="C43" s="47">
        <v>3.6</v>
      </c>
      <c r="D43" s="47">
        <v>98</v>
      </c>
      <c r="E43" s="68">
        <v>42497.726210879628</v>
      </c>
    </row>
    <row r="44" spans="1:5" x14ac:dyDescent="0.35">
      <c r="C44" s="47" t="s">
        <v>93</v>
      </c>
      <c r="D44" s="47" t="s">
        <v>93</v>
      </c>
      <c r="E44" s="51" t="s">
        <v>148</v>
      </c>
    </row>
    <row r="45" spans="1:5" x14ac:dyDescent="0.35">
      <c r="C45" s="47" t="s">
        <v>93</v>
      </c>
      <c r="D45" s="47" t="s">
        <v>93</v>
      </c>
      <c r="E45" s="69">
        <v>5</v>
      </c>
    </row>
    <row r="46" spans="1:5" x14ac:dyDescent="0.35">
      <c r="C46" s="47" t="s">
        <v>93</v>
      </c>
      <c r="D46" s="47" t="s">
        <v>93</v>
      </c>
      <c r="E46" s="70">
        <v>42497.726210879628</v>
      </c>
    </row>
    <row r="47" spans="1:5" x14ac:dyDescent="0.35">
      <c r="C47" s="47" t="s">
        <v>93</v>
      </c>
      <c r="D47" s="47" t="s">
        <v>93</v>
      </c>
      <c r="E47" s="51">
        <v>3.6</v>
      </c>
    </row>
    <row r="48" spans="1:5" x14ac:dyDescent="0.35">
      <c r="C48" s="47" t="s">
        <v>93</v>
      </c>
      <c r="D48" s="47" t="s">
        <v>93</v>
      </c>
      <c r="E48" s="51" t="s">
        <v>3</v>
      </c>
    </row>
    <row r="49" spans="1:5" x14ac:dyDescent="0.35">
      <c r="C49" s="47" t="s">
        <v>93</v>
      </c>
      <c r="D49" s="47" t="s">
        <v>93</v>
      </c>
      <c r="E49" s="51">
        <v>4</v>
      </c>
    </row>
    <row r="50" spans="1:5" x14ac:dyDescent="0.35">
      <c r="C50" s="47" t="s">
        <v>93</v>
      </c>
      <c r="D50" s="47" t="s">
        <v>93</v>
      </c>
      <c r="E50" s="51" t="s">
        <v>49</v>
      </c>
    </row>
    <row r="51" spans="1:5" x14ac:dyDescent="0.35">
      <c r="C51" s="47" t="s">
        <v>93</v>
      </c>
      <c r="D51" s="47" t="s">
        <v>93</v>
      </c>
      <c r="E51" s="51" t="s">
        <v>4</v>
      </c>
    </row>
    <row r="52" spans="1:5" x14ac:dyDescent="0.35">
      <c r="C52" s="47" t="s">
        <v>93</v>
      </c>
      <c r="D52" s="47" t="s">
        <v>93</v>
      </c>
      <c r="E52" s="51">
        <v>-0.39999999999999991</v>
      </c>
    </row>
    <row r="53" spans="1:5" x14ac:dyDescent="0.35">
      <c r="A53" s="74" t="s">
        <v>810</v>
      </c>
      <c r="B53" s="74" t="s">
        <v>810</v>
      </c>
      <c r="C53" s="74" t="s">
        <v>810</v>
      </c>
      <c r="D53" s="74" t="s">
        <v>810</v>
      </c>
      <c r="E53" s="74" t="s">
        <v>810</v>
      </c>
    </row>
    <row r="54" spans="1:5" x14ac:dyDescent="0.35">
      <c r="A54" s="48" t="s">
        <v>1</v>
      </c>
      <c r="B54" s="48" t="s">
        <v>32</v>
      </c>
      <c r="C54" s="47" t="s">
        <v>0</v>
      </c>
      <c r="D54" s="47" t="s">
        <v>45</v>
      </c>
      <c r="E54" s="51" t="s">
        <v>2</v>
      </c>
    </row>
    <row r="55" spans="1:5" x14ac:dyDescent="0.35">
      <c r="A55" s="48" t="s">
        <v>6</v>
      </c>
      <c r="B55" s="48">
        <v>3</v>
      </c>
      <c r="C55" s="47">
        <v>4.5</v>
      </c>
      <c r="D55" s="47">
        <v>97</v>
      </c>
      <c r="E55" s="68">
        <v>42497.727089467589</v>
      </c>
    </row>
    <row r="56" spans="1:5" x14ac:dyDescent="0.35">
      <c r="C56" s="47" t="s">
        <v>93</v>
      </c>
      <c r="D56" s="47" t="s">
        <v>93</v>
      </c>
      <c r="E56" s="51" t="s">
        <v>148</v>
      </c>
    </row>
    <row r="57" spans="1:5" x14ac:dyDescent="0.35">
      <c r="C57" s="47" t="s">
        <v>93</v>
      </c>
      <c r="D57" s="47" t="s">
        <v>93</v>
      </c>
      <c r="E57" s="69">
        <v>7</v>
      </c>
    </row>
    <row r="58" spans="1:5" x14ac:dyDescent="0.35">
      <c r="C58" s="47" t="s">
        <v>93</v>
      </c>
      <c r="D58" s="47" t="s">
        <v>93</v>
      </c>
      <c r="E58" s="70">
        <v>42497.727089467589</v>
      </c>
    </row>
    <row r="59" spans="1:5" x14ac:dyDescent="0.35">
      <c r="C59" s="47" t="s">
        <v>93</v>
      </c>
      <c r="D59" s="47" t="s">
        <v>93</v>
      </c>
      <c r="E59" s="51">
        <v>4.5</v>
      </c>
    </row>
    <row r="60" spans="1:5" x14ac:dyDescent="0.35">
      <c r="C60" s="47" t="s">
        <v>93</v>
      </c>
      <c r="D60" s="47" t="s">
        <v>93</v>
      </c>
      <c r="E60" s="51" t="s">
        <v>3</v>
      </c>
    </row>
    <row r="61" spans="1:5" x14ac:dyDescent="0.35">
      <c r="C61" s="47" t="s">
        <v>93</v>
      </c>
      <c r="D61" s="47" t="s">
        <v>93</v>
      </c>
      <c r="E61" s="51">
        <v>5</v>
      </c>
    </row>
    <row r="62" spans="1:5" x14ac:dyDescent="0.35">
      <c r="C62" s="47" t="s">
        <v>93</v>
      </c>
      <c r="D62" s="47" t="s">
        <v>93</v>
      </c>
      <c r="E62" s="51" t="s">
        <v>49</v>
      </c>
    </row>
    <row r="63" spans="1:5" x14ac:dyDescent="0.35">
      <c r="C63" s="47" t="s">
        <v>93</v>
      </c>
      <c r="D63" s="47" t="s">
        <v>93</v>
      </c>
      <c r="E63" s="51" t="s">
        <v>4</v>
      </c>
    </row>
    <row r="64" spans="1:5" x14ac:dyDescent="0.35">
      <c r="C64" s="47" t="s">
        <v>93</v>
      </c>
      <c r="D64" s="47" t="s">
        <v>93</v>
      </c>
      <c r="E64" s="51">
        <v>-0.5</v>
      </c>
    </row>
    <row r="65" spans="1:5" x14ac:dyDescent="0.35">
      <c r="A65" s="48" t="s">
        <v>808</v>
      </c>
      <c r="B65" s="48" t="s">
        <v>808</v>
      </c>
      <c r="C65" s="47" t="s">
        <v>808</v>
      </c>
      <c r="D65" s="47" t="s">
        <v>808</v>
      </c>
      <c r="E65" s="51" t="s">
        <v>808</v>
      </c>
    </row>
    <row r="66" spans="1:5" x14ac:dyDescent="0.35">
      <c r="A66" s="48" t="s">
        <v>1</v>
      </c>
      <c r="B66" s="48" t="s">
        <v>32</v>
      </c>
      <c r="C66" s="47" t="s">
        <v>0</v>
      </c>
      <c r="D66" s="47" t="s">
        <v>45</v>
      </c>
      <c r="E66" s="51" t="s">
        <v>2</v>
      </c>
    </row>
    <row r="67" spans="1:5" x14ac:dyDescent="0.35">
      <c r="A67" s="48" t="s">
        <v>60</v>
      </c>
      <c r="B67" s="48">
        <v>2</v>
      </c>
      <c r="C67" s="47">
        <v>3.6</v>
      </c>
      <c r="D67" s="47">
        <v>98</v>
      </c>
      <c r="E67" s="68">
        <v>42497.729672569447</v>
      </c>
    </row>
    <row r="68" spans="1:5" x14ac:dyDescent="0.35">
      <c r="C68" s="47" t="s">
        <v>93</v>
      </c>
      <c r="D68" s="47" t="s">
        <v>93</v>
      </c>
      <c r="E68" s="51" t="s">
        <v>148</v>
      </c>
    </row>
    <row r="69" spans="1:5" x14ac:dyDescent="0.35">
      <c r="C69" s="47" t="s">
        <v>93</v>
      </c>
      <c r="D69" s="47" t="s">
        <v>93</v>
      </c>
      <c r="E69" s="69">
        <v>9</v>
      </c>
    </row>
    <row r="70" spans="1:5" x14ac:dyDescent="0.35">
      <c r="C70" s="47" t="s">
        <v>93</v>
      </c>
      <c r="D70" s="47" t="s">
        <v>93</v>
      </c>
      <c r="E70" s="70">
        <v>42497.729672569447</v>
      </c>
    </row>
    <row r="71" spans="1:5" x14ac:dyDescent="0.35">
      <c r="C71" s="47" t="s">
        <v>93</v>
      </c>
      <c r="D71" s="47" t="s">
        <v>93</v>
      </c>
      <c r="E71" s="51">
        <v>3.6</v>
      </c>
    </row>
    <row r="72" spans="1:5" x14ac:dyDescent="0.35">
      <c r="C72" s="47" t="s">
        <v>93</v>
      </c>
      <c r="D72" s="47" t="s">
        <v>93</v>
      </c>
      <c r="E72" s="51" t="s">
        <v>3</v>
      </c>
    </row>
    <row r="73" spans="1:5" x14ac:dyDescent="0.35">
      <c r="C73" s="47" t="s">
        <v>93</v>
      </c>
      <c r="D73" s="47" t="s">
        <v>93</v>
      </c>
      <c r="E73" s="51">
        <v>4</v>
      </c>
    </row>
    <row r="74" spans="1:5" x14ac:dyDescent="0.35">
      <c r="C74" s="47" t="s">
        <v>93</v>
      </c>
      <c r="D74" s="47" t="s">
        <v>93</v>
      </c>
      <c r="E74" s="51" t="s">
        <v>49</v>
      </c>
    </row>
    <row r="75" spans="1:5" x14ac:dyDescent="0.35">
      <c r="C75" s="47" t="s">
        <v>93</v>
      </c>
      <c r="D75" s="47" t="s">
        <v>93</v>
      </c>
      <c r="E75" s="51" t="s">
        <v>4</v>
      </c>
    </row>
    <row r="76" spans="1:5" x14ac:dyDescent="0.35">
      <c r="C76" s="47" t="s">
        <v>93</v>
      </c>
      <c r="D76" s="47" t="s">
        <v>93</v>
      </c>
      <c r="E76" s="51">
        <v>-0.39999999999999991</v>
      </c>
    </row>
    <row r="77" spans="1:5" x14ac:dyDescent="0.35">
      <c r="A77" s="74" t="s">
        <v>810</v>
      </c>
      <c r="B77" s="74" t="s">
        <v>810</v>
      </c>
      <c r="C77" s="74" t="s">
        <v>810</v>
      </c>
      <c r="D77" s="74" t="s">
        <v>810</v>
      </c>
      <c r="E77" s="74" t="s">
        <v>810</v>
      </c>
    </row>
    <row r="78" spans="1:5" x14ac:dyDescent="0.35">
      <c r="A78" s="48" t="s">
        <v>1</v>
      </c>
      <c r="B78" s="48" t="s">
        <v>32</v>
      </c>
      <c r="C78" s="47" t="s">
        <v>0</v>
      </c>
      <c r="D78" s="47" t="s">
        <v>45</v>
      </c>
      <c r="E78" s="51" t="s">
        <v>2</v>
      </c>
    </row>
    <row r="79" spans="1:5" x14ac:dyDescent="0.35">
      <c r="A79" s="48" t="s">
        <v>18</v>
      </c>
      <c r="B79" s="48">
        <v>2</v>
      </c>
      <c r="C79" s="47">
        <v>3.4</v>
      </c>
      <c r="D79" s="47">
        <v>98</v>
      </c>
      <c r="E79" s="68">
        <v>42497.73044097222</v>
      </c>
    </row>
    <row r="80" spans="1:5" x14ac:dyDescent="0.35">
      <c r="C80" s="47" t="s">
        <v>93</v>
      </c>
      <c r="D80" s="47" t="s">
        <v>93</v>
      </c>
      <c r="E80" s="51" t="s">
        <v>148</v>
      </c>
    </row>
    <row r="81" spans="1:5" x14ac:dyDescent="0.35">
      <c r="A81" s="48" t="s">
        <v>1</v>
      </c>
      <c r="B81" s="48" t="s">
        <v>32</v>
      </c>
      <c r="C81" s="47" t="s">
        <v>0</v>
      </c>
      <c r="D81" s="47" t="s">
        <v>45</v>
      </c>
      <c r="E81" s="69" t="s">
        <v>2</v>
      </c>
    </row>
    <row r="82" spans="1:5" x14ac:dyDescent="0.35">
      <c r="A82" s="48" t="s">
        <v>13</v>
      </c>
      <c r="B82" s="48">
        <v>5</v>
      </c>
      <c r="C82" s="47">
        <v>10</v>
      </c>
      <c r="D82" s="47">
        <v>85</v>
      </c>
      <c r="E82" s="70">
        <v>42497.732612731481</v>
      </c>
    </row>
    <row r="83" spans="1:5" x14ac:dyDescent="0.35">
      <c r="C83" s="47" t="s">
        <v>93</v>
      </c>
      <c r="D83" s="47" t="s">
        <v>93</v>
      </c>
      <c r="E83" s="51" t="s">
        <v>148</v>
      </c>
    </row>
    <row r="84" spans="1:5" x14ac:dyDescent="0.35">
      <c r="C84" s="47" t="s">
        <v>93</v>
      </c>
      <c r="D84" s="47" t="s">
        <v>93</v>
      </c>
      <c r="E84" s="51">
        <v>13</v>
      </c>
    </row>
    <row r="85" spans="1:5" x14ac:dyDescent="0.35">
      <c r="C85" s="47" t="s">
        <v>93</v>
      </c>
      <c r="D85" s="47" t="s">
        <v>93</v>
      </c>
      <c r="E85" s="51">
        <v>42497.732612731481</v>
      </c>
    </row>
    <row r="86" spans="1:5" x14ac:dyDescent="0.35">
      <c r="C86" s="47" t="s">
        <v>93</v>
      </c>
      <c r="D86" s="47" t="s">
        <v>93</v>
      </c>
      <c r="E86" s="51">
        <v>10</v>
      </c>
    </row>
    <row r="87" spans="1:5" x14ac:dyDescent="0.35">
      <c r="C87" s="47" t="s">
        <v>93</v>
      </c>
      <c r="D87" s="47" t="s">
        <v>93</v>
      </c>
      <c r="E87" s="51" t="s">
        <v>3</v>
      </c>
    </row>
    <row r="88" spans="1:5" x14ac:dyDescent="0.35">
      <c r="C88" s="47" t="s">
        <v>93</v>
      </c>
      <c r="D88" s="47" t="s">
        <v>93</v>
      </c>
      <c r="E88" s="51">
        <v>10</v>
      </c>
    </row>
    <row r="89" spans="1:5" x14ac:dyDescent="0.35">
      <c r="C89" s="47" t="s">
        <v>93</v>
      </c>
      <c r="D89" s="47" t="s">
        <v>93</v>
      </c>
      <c r="E89" s="51" t="s">
        <v>49</v>
      </c>
    </row>
    <row r="90" spans="1:5" x14ac:dyDescent="0.35">
      <c r="C90" s="47" t="s">
        <v>93</v>
      </c>
      <c r="D90" s="47" t="s">
        <v>93</v>
      </c>
      <c r="E90" s="51" t="s">
        <v>4</v>
      </c>
    </row>
    <row r="91" spans="1:5" x14ac:dyDescent="0.35">
      <c r="C91" s="47" t="s">
        <v>93</v>
      </c>
      <c r="D91" s="47" t="s">
        <v>93</v>
      </c>
      <c r="E91" s="51">
        <v>0</v>
      </c>
    </row>
    <row r="92" spans="1:5" x14ac:dyDescent="0.35">
      <c r="A92" s="48" t="s">
        <v>808</v>
      </c>
      <c r="B92" s="48" t="s">
        <v>808</v>
      </c>
      <c r="C92" s="47" t="s">
        <v>808</v>
      </c>
      <c r="D92" s="47" t="s">
        <v>808</v>
      </c>
      <c r="E92" s="51" t="s">
        <v>808</v>
      </c>
    </row>
    <row r="93" spans="1:5" x14ac:dyDescent="0.35">
      <c r="A93" s="48" t="s">
        <v>1</v>
      </c>
      <c r="B93" s="48" t="s">
        <v>32</v>
      </c>
      <c r="C93" s="47" t="s">
        <v>0</v>
      </c>
      <c r="D93" s="47" t="s">
        <v>45</v>
      </c>
      <c r="E93" s="51" t="s">
        <v>2</v>
      </c>
    </row>
    <row r="94" spans="1:5" x14ac:dyDescent="0.35">
      <c r="A94" s="48" t="s">
        <v>8</v>
      </c>
      <c r="B94" s="48">
        <v>5</v>
      </c>
      <c r="C94" s="47">
        <v>8.5</v>
      </c>
      <c r="D94" s="47">
        <v>95</v>
      </c>
      <c r="E94" s="51">
        <v>42497.733907638889</v>
      </c>
    </row>
    <row r="95" spans="1:5" x14ac:dyDescent="0.35">
      <c r="C95" s="47" t="s">
        <v>93</v>
      </c>
      <c r="D95" s="47" t="s">
        <v>93</v>
      </c>
      <c r="E95" s="51" t="s">
        <v>148</v>
      </c>
    </row>
    <row r="96" spans="1:5" x14ac:dyDescent="0.35">
      <c r="C96" s="47" t="s">
        <v>93</v>
      </c>
      <c r="D96" s="47" t="s">
        <v>93</v>
      </c>
      <c r="E96" s="51">
        <v>15</v>
      </c>
    </row>
    <row r="97" spans="1:5" x14ac:dyDescent="0.35">
      <c r="C97" s="47" t="s">
        <v>93</v>
      </c>
      <c r="D97" s="47" t="s">
        <v>93</v>
      </c>
      <c r="E97" s="51">
        <v>42497.733907638889</v>
      </c>
    </row>
    <row r="98" spans="1:5" x14ac:dyDescent="0.35">
      <c r="C98" s="47" t="s">
        <v>93</v>
      </c>
      <c r="D98" s="47" t="s">
        <v>93</v>
      </c>
      <c r="E98" s="51">
        <v>8.5</v>
      </c>
    </row>
    <row r="99" spans="1:5" x14ac:dyDescent="0.35">
      <c r="C99" s="47" t="s">
        <v>93</v>
      </c>
      <c r="D99" s="47" t="s">
        <v>93</v>
      </c>
      <c r="E99" s="51" t="s">
        <v>3</v>
      </c>
    </row>
    <row r="100" spans="1:5" x14ac:dyDescent="0.35">
      <c r="C100" s="47" t="s">
        <v>93</v>
      </c>
      <c r="D100" s="47" t="s">
        <v>93</v>
      </c>
      <c r="E100" s="51">
        <v>10</v>
      </c>
    </row>
    <row r="101" spans="1:5" x14ac:dyDescent="0.35">
      <c r="C101" s="47" t="s">
        <v>93</v>
      </c>
      <c r="D101" s="47" t="s">
        <v>93</v>
      </c>
      <c r="E101" s="51" t="s">
        <v>49</v>
      </c>
    </row>
    <row r="102" spans="1:5" x14ac:dyDescent="0.35">
      <c r="C102" s="47" t="s">
        <v>93</v>
      </c>
      <c r="D102" s="47" t="s">
        <v>93</v>
      </c>
      <c r="E102" s="51" t="s">
        <v>4</v>
      </c>
    </row>
    <row r="103" spans="1:5" x14ac:dyDescent="0.35">
      <c r="C103" s="47" t="s">
        <v>93</v>
      </c>
      <c r="D103" s="47" t="s">
        <v>93</v>
      </c>
      <c r="E103" s="51">
        <v>-1.5</v>
      </c>
    </row>
    <row r="104" spans="1:5" x14ac:dyDescent="0.35">
      <c r="A104" s="48" t="s">
        <v>808</v>
      </c>
      <c r="B104" s="48" t="s">
        <v>808</v>
      </c>
      <c r="C104" s="47" t="s">
        <v>808</v>
      </c>
      <c r="D104" s="47" t="s">
        <v>808</v>
      </c>
      <c r="E104" s="51" t="s">
        <v>808</v>
      </c>
    </row>
    <row r="105" spans="1:5" x14ac:dyDescent="0.35">
      <c r="A105" s="48" t="s">
        <v>1</v>
      </c>
      <c r="B105" s="48" t="s">
        <v>32</v>
      </c>
      <c r="C105" s="47" t="s">
        <v>0</v>
      </c>
      <c r="D105" s="47" t="s">
        <v>45</v>
      </c>
      <c r="E105" s="51" t="s">
        <v>2</v>
      </c>
    </row>
    <row r="106" spans="1:5" x14ac:dyDescent="0.35">
      <c r="A106" s="48" t="s">
        <v>18</v>
      </c>
      <c r="B106" s="48">
        <v>6</v>
      </c>
      <c r="C106" s="47">
        <v>10.199999999999999</v>
      </c>
      <c r="D106" s="47">
        <v>94</v>
      </c>
      <c r="E106" s="51">
        <v>42497.735248842589</v>
      </c>
    </row>
    <row r="107" spans="1:5" x14ac:dyDescent="0.35">
      <c r="C107" s="47" t="s">
        <v>93</v>
      </c>
      <c r="D107" s="47" t="s">
        <v>93</v>
      </c>
      <c r="E107" s="51" t="s">
        <v>148</v>
      </c>
    </row>
    <row r="108" spans="1:5" x14ac:dyDescent="0.35">
      <c r="C108" s="47" t="s">
        <v>93</v>
      </c>
      <c r="D108" s="47" t="s">
        <v>93</v>
      </c>
      <c r="E108" s="51">
        <v>17</v>
      </c>
    </row>
    <row r="109" spans="1:5" x14ac:dyDescent="0.35">
      <c r="C109" s="47" t="s">
        <v>93</v>
      </c>
      <c r="D109" s="47" t="s">
        <v>93</v>
      </c>
      <c r="E109" s="51">
        <v>42497.735248842589</v>
      </c>
    </row>
    <row r="110" spans="1:5" x14ac:dyDescent="0.35">
      <c r="C110" s="47" t="s">
        <v>93</v>
      </c>
      <c r="D110" s="47" t="s">
        <v>93</v>
      </c>
      <c r="E110" s="51">
        <v>10.199999999999999</v>
      </c>
    </row>
    <row r="111" spans="1:5" x14ac:dyDescent="0.35">
      <c r="C111" s="47" t="s">
        <v>93</v>
      </c>
      <c r="D111" s="47" t="s">
        <v>93</v>
      </c>
      <c r="E111" s="51" t="s">
        <v>3</v>
      </c>
    </row>
    <row r="112" spans="1:5" x14ac:dyDescent="0.35">
      <c r="C112" s="47" t="s">
        <v>93</v>
      </c>
      <c r="D112" s="47" t="s">
        <v>93</v>
      </c>
      <c r="E112" s="51">
        <v>12</v>
      </c>
    </row>
    <row r="113" spans="1:5" x14ac:dyDescent="0.35">
      <c r="C113" s="47" t="s">
        <v>93</v>
      </c>
      <c r="D113" s="47" t="s">
        <v>93</v>
      </c>
      <c r="E113" s="51" t="s">
        <v>49</v>
      </c>
    </row>
    <row r="114" spans="1:5" x14ac:dyDescent="0.35">
      <c r="C114" s="47" t="s">
        <v>93</v>
      </c>
      <c r="D114" s="47" t="s">
        <v>93</v>
      </c>
      <c r="E114" s="51" t="s">
        <v>4</v>
      </c>
    </row>
    <row r="115" spans="1:5" x14ac:dyDescent="0.35">
      <c r="C115" s="47" t="s">
        <v>93</v>
      </c>
      <c r="D115" s="47" t="s">
        <v>93</v>
      </c>
      <c r="E115" s="51">
        <v>-1.8000000000000007</v>
      </c>
    </row>
    <row r="116" spans="1:5" x14ac:dyDescent="0.35">
      <c r="A116" s="48" t="s">
        <v>808</v>
      </c>
      <c r="B116" s="48" t="s">
        <v>808</v>
      </c>
      <c r="C116" s="47" t="s">
        <v>808</v>
      </c>
      <c r="D116" s="47" t="s">
        <v>808</v>
      </c>
      <c r="E116" s="51" t="s">
        <v>808</v>
      </c>
    </row>
    <row r="117" spans="1:5" x14ac:dyDescent="0.35">
      <c r="A117" s="48" t="s">
        <v>1</v>
      </c>
      <c r="B117" s="48" t="s">
        <v>32</v>
      </c>
      <c r="C117" s="47" t="s">
        <v>0</v>
      </c>
      <c r="D117" s="47" t="s">
        <v>45</v>
      </c>
      <c r="E117" s="51" t="s">
        <v>2</v>
      </c>
    </row>
    <row r="118" spans="1:5" x14ac:dyDescent="0.35">
      <c r="A118" s="48" t="s">
        <v>11</v>
      </c>
      <c r="B118" s="48">
        <v>4</v>
      </c>
      <c r="C118" s="47">
        <v>6</v>
      </c>
      <c r="D118" s="47">
        <v>96</v>
      </c>
      <c r="E118" s="68">
        <v>42497.737196180555</v>
      </c>
    </row>
    <row r="119" spans="1:5" x14ac:dyDescent="0.35">
      <c r="C119" s="47" t="s">
        <v>93</v>
      </c>
      <c r="D119" s="47" t="s">
        <v>93</v>
      </c>
      <c r="E119" s="51" t="s">
        <v>148</v>
      </c>
    </row>
    <row r="120" spans="1:5" x14ac:dyDescent="0.35">
      <c r="C120" s="47" t="s">
        <v>93</v>
      </c>
      <c r="D120" s="47" t="s">
        <v>93</v>
      </c>
      <c r="E120" s="69">
        <v>19</v>
      </c>
    </row>
    <row r="121" spans="1:5" x14ac:dyDescent="0.35">
      <c r="C121" s="47" t="s">
        <v>93</v>
      </c>
      <c r="D121" s="47" t="s">
        <v>93</v>
      </c>
      <c r="E121" s="70">
        <v>42497.737196180555</v>
      </c>
    </row>
    <row r="122" spans="1:5" x14ac:dyDescent="0.35">
      <c r="C122" s="47" t="s">
        <v>93</v>
      </c>
      <c r="D122" s="47" t="s">
        <v>93</v>
      </c>
      <c r="E122" s="51">
        <v>6</v>
      </c>
    </row>
    <row r="123" spans="1:5" x14ac:dyDescent="0.35">
      <c r="C123" s="47" t="s">
        <v>93</v>
      </c>
      <c r="D123" s="47" t="s">
        <v>93</v>
      </c>
      <c r="E123" s="51" t="s">
        <v>3</v>
      </c>
    </row>
    <row r="124" spans="1:5" x14ac:dyDescent="0.35">
      <c r="C124" s="47" t="s">
        <v>93</v>
      </c>
      <c r="D124" s="47" t="s">
        <v>93</v>
      </c>
      <c r="E124" s="51">
        <v>6</v>
      </c>
    </row>
    <row r="125" spans="1:5" x14ac:dyDescent="0.35">
      <c r="C125" s="47" t="s">
        <v>93</v>
      </c>
      <c r="D125" s="47" t="s">
        <v>93</v>
      </c>
      <c r="E125" s="51" t="s">
        <v>49</v>
      </c>
    </row>
    <row r="126" spans="1:5" x14ac:dyDescent="0.35">
      <c r="C126" s="47" t="s">
        <v>93</v>
      </c>
      <c r="D126" s="47" t="s">
        <v>93</v>
      </c>
      <c r="E126" s="51" t="s">
        <v>4</v>
      </c>
    </row>
    <row r="127" spans="1:5" x14ac:dyDescent="0.35">
      <c r="C127" s="47" t="s">
        <v>93</v>
      </c>
      <c r="D127" s="47" t="s">
        <v>93</v>
      </c>
      <c r="E127" s="51">
        <v>0</v>
      </c>
    </row>
    <row r="128" spans="1:5" x14ac:dyDescent="0.35">
      <c r="A128" s="48" t="s">
        <v>808</v>
      </c>
      <c r="B128" s="48" t="s">
        <v>808</v>
      </c>
      <c r="C128" s="47" t="s">
        <v>808</v>
      </c>
      <c r="D128" s="47" t="s">
        <v>808</v>
      </c>
      <c r="E128" s="51" t="s">
        <v>808</v>
      </c>
    </row>
    <row r="129" spans="1:5" x14ac:dyDescent="0.35">
      <c r="A129" s="48" t="s">
        <v>1</v>
      </c>
      <c r="B129" s="48" t="s">
        <v>32</v>
      </c>
      <c r="C129" s="47" t="s">
        <v>0</v>
      </c>
      <c r="D129" s="47" t="s">
        <v>45</v>
      </c>
      <c r="E129" s="51" t="s">
        <v>2</v>
      </c>
    </row>
    <row r="130" spans="1:5" x14ac:dyDescent="0.35">
      <c r="A130" s="48" t="s">
        <v>10</v>
      </c>
      <c r="B130" s="48">
        <v>4</v>
      </c>
      <c r="C130" s="47">
        <v>6</v>
      </c>
      <c r="D130" s="47">
        <v>96</v>
      </c>
      <c r="E130" s="68">
        <v>42497.737968981484</v>
      </c>
    </row>
    <row r="131" spans="1:5" x14ac:dyDescent="0.35">
      <c r="C131" s="47" t="s">
        <v>93</v>
      </c>
      <c r="D131" s="47" t="s">
        <v>93</v>
      </c>
      <c r="E131" s="51" t="s">
        <v>148</v>
      </c>
    </row>
    <row r="132" spans="1:5" x14ac:dyDescent="0.35">
      <c r="C132" s="47" t="s">
        <v>93</v>
      </c>
      <c r="D132" s="47" t="s">
        <v>93</v>
      </c>
      <c r="E132" s="69">
        <v>21</v>
      </c>
    </row>
    <row r="133" spans="1:5" x14ac:dyDescent="0.35">
      <c r="C133" s="47" t="s">
        <v>93</v>
      </c>
      <c r="D133" s="47" t="s">
        <v>93</v>
      </c>
      <c r="E133" s="70">
        <v>42497.737968981484</v>
      </c>
    </row>
    <row r="134" spans="1:5" x14ac:dyDescent="0.35">
      <c r="C134" s="47" t="s">
        <v>93</v>
      </c>
      <c r="D134" s="47" t="s">
        <v>93</v>
      </c>
      <c r="E134" s="51">
        <v>6</v>
      </c>
    </row>
    <row r="135" spans="1:5" x14ac:dyDescent="0.35">
      <c r="C135" s="47" t="s">
        <v>93</v>
      </c>
      <c r="D135" s="47" t="s">
        <v>93</v>
      </c>
      <c r="E135" s="51" t="s">
        <v>3</v>
      </c>
    </row>
    <row r="136" spans="1:5" x14ac:dyDescent="0.35">
      <c r="C136" s="47" t="s">
        <v>93</v>
      </c>
      <c r="D136" s="47" t="s">
        <v>93</v>
      </c>
      <c r="E136" s="51">
        <v>6</v>
      </c>
    </row>
    <row r="137" spans="1:5" x14ac:dyDescent="0.35">
      <c r="C137" s="47" t="s">
        <v>93</v>
      </c>
      <c r="D137" s="47" t="s">
        <v>93</v>
      </c>
      <c r="E137" s="51" t="s">
        <v>49</v>
      </c>
    </row>
    <row r="138" spans="1:5" x14ac:dyDescent="0.35">
      <c r="C138" s="47" t="s">
        <v>93</v>
      </c>
      <c r="D138" s="47" t="s">
        <v>93</v>
      </c>
      <c r="E138" s="51" t="s">
        <v>4</v>
      </c>
    </row>
    <row r="139" spans="1:5" x14ac:dyDescent="0.35">
      <c r="C139" s="47" t="s">
        <v>93</v>
      </c>
      <c r="D139" s="47" t="s">
        <v>93</v>
      </c>
      <c r="E139" s="51">
        <v>0</v>
      </c>
    </row>
    <row r="140" spans="1:5" x14ac:dyDescent="0.35">
      <c r="A140" s="48" t="s">
        <v>808</v>
      </c>
      <c r="B140" s="48" t="s">
        <v>808</v>
      </c>
      <c r="C140" s="47" t="s">
        <v>808</v>
      </c>
      <c r="D140" s="47" t="s">
        <v>808</v>
      </c>
      <c r="E140" s="51" t="s">
        <v>808</v>
      </c>
    </row>
    <row r="141" spans="1:5" x14ac:dyDescent="0.35">
      <c r="A141" s="48" t="s">
        <v>1</v>
      </c>
      <c r="B141" s="48" t="s">
        <v>32</v>
      </c>
      <c r="C141" s="47" t="s">
        <v>0</v>
      </c>
      <c r="D141" s="47" t="s">
        <v>45</v>
      </c>
      <c r="E141" s="51" t="s">
        <v>2</v>
      </c>
    </row>
    <row r="142" spans="1:5" x14ac:dyDescent="0.35">
      <c r="A142" s="48" t="s">
        <v>5</v>
      </c>
      <c r="B142" s="48">
        <v>2</v>
      </c>
      <c r="C142" s="47">
        <v>3</v>
      </c>
      <c r="D142" s="47">
        <v>-2</v>
      </c>
      <c r="E142" s="68">
        <v>42498.393196064811</v>
      </c>
    </row>
    <row r="143" spans="1:5" x14ac:dyDescent="0.35">
      <c r="C143" s="47" t="s">
        <v>93</v>
      </c>
      <c r="D143" s="47" t="s">
        <v>93</v>
      </c>
      <c r="E143" s="51" t="s">
        <v>148</v>
      </c>
    </row>
    <row r="144" spans="1:5" x14ac:dyDescent="0.35">
      <c r="C144" s="47" t="s">
        <v>93</v>
      </c>
      <c r="D144" s="47" t="s">
        <v>93</v>
      </c>
      <c r="E144" s="69">
        <v>2</v>
      </c>
    </row>
    <row r="145" spans="1:5" x14ac:dyDescent="0.35">
      <c r="C145" s="47" t="s">
        <v>93</v>
      </c>
      <c r="D145" s="47" t="s">
        <v>93</v>
      </c>
      <c r="E145" s="70">
        <v>42498.393196064811</v>
      </c>
    </row>
    <row r="146" spans="1:5" x14ac:dyDescent="0.35">
      <c r="C146" s="47" t="s">
        <v>93</v>
      </c>
      <c r="D146" s="47" t="s">
        <v>93</v>
      </c>
      <c r="E146" s="51">
        <v>3</v>
      </c>
    </row>
    <row r="147" spans="1:5" x14ac:dyDescent="0.35">
      <c r="C147" s="47" t="s">
        <v>93</v>
      </c>
      <c r="D147" s="47" t="s">
        <v>93</v>
      </c>
      <c r="E147" s="51" t="s">
        <v>3</v>
      </c>
    </row>
    <row r="148" spans="1:5" x14ac:dyDescent="0.35">
      <c r="C148" s="47" t="s">
        <v>93</v>
      </c>
      <c r="D148" s="47" t="s">
        <v>93</v>
      </c>
      <c r="E148" s="51">
        <v>5</v>
      </c>
    </row>
    <row r="149" spans="1:5" x14ac:dyDescent="0.35">
      <c r="C149" s="47" t="s">
        <v>93</v>
      </c>
      <c r="D149" s="47" t="s">
        <v>93</v>
      </c>
      <c r="E149" s="51" t="s">
        <v>49</v>
      </c>
    </row>
    <row r="150" spans="1:5" x14ac:dyDescent="0.35">
      <c r="C150" s="47" t="s">
        <v>93</v>
      </c>
      <c r="D150" s="47" t="s">
        <v>93</v>
      </c>
      <c r="E150" s="51" t="s">
        <v>4</v>
      </c>
    </row>
    <row r="151" spans="1:5" x14ac:dyDescent="0.35">
      <c r="C151" s="47" t="s">
        <v>93</v>
      </c>
      <c r="D151" s="47" t="s">
        <v>93</v>
      </c>
      <c r="E151" s="51">
        <v>-2</v>
      </c>
    </row>
    <row r="152" spans="1:5" x14ac:dyDescent="0.35">
      <c r="A152" s="48" t="s">
        <v>808</v>
      </c>
      <c r="B152" s="48" t="s">
        <v>808</v>
      </c>
      <c r="C152" s="47" t="s">
        <v>808</v>
      </c>
      <c r="D152" s="47" t="s">
        <v>808</v>
      </c>
      <c r="E152" s="51" t="s">
        <v>808</v>
      </c>
    </row>
    <row r="153" spans="1:5" x14ac:dyDescent="0.35">
      <c r="A153" s="48" t="s">
        <v>1</v>
      </c>
      <c r="B153" s="48" t="s">
        <v>32</v>
      </c>
      <c r="C153" s="47" t="s">
        <v>0</v>
      </c>
      <c r="D153" s="47" t="s">
        <v>45</v>
      </c>
      <c r="E153" s="51" t="s">
        <v>2</v>
      </c>
    </row>
    <row r="154" spans="1:5" x14ac:dyDescent="0.35">
      <c r="A154" s="48" t="s">
        <v>6</v>
      </c>
      <c r="B154" s="48">
        <v>5</v>
      </c>
      <c r="C154" s="47">
        <v>7.5</v>
      </c>
      <c r="D154" s="47">
        <v>95</v>
      </c>
      <c r="E154" s="68">
        <v>42498.394189814811</v>
      </c>
    </row>
    <row r="155" spans="1:5" x14ac:dyDescent="0.35">
      <c r="C155" s="47" t="s">
        <v>93</v>
      </c>
      <c r="D155" s="47" t="s">
        <v>93</v>
      </c>
      <c r="E155" s="51" t="s">
        <v>148</v>
      </c>
    </row>
    <row r="156" spans="1:5" x14ac:dyDescent="0.35">
      <c r="C156" s="47" t="s">
        <v>93</v>
      </c>
      <c r="D156" s="47" t="s">
        <v>93</v>
      </c>
      <c r="E156" s="69">
        <v>4</v>
      </c>
    </row>
    <row r="157" spans="1:5" x14ac:dyDescent="0.35">
      <c r="C157" s="47" t="s">
        <v>93</v>
      </c>
      <c r="D157" s="47" t="s">
        <v>93</v>
      </c>
      <c r="E157" s="70">
        <v>42498.394189814811</v>
      </c>
    </row>
    <row r="158" spans="1:5" x14ac:dyDescent="0.35">
      <c r="C158" s="47" t="s">
        <v>93</v>
      </c>
      <c r="D158" s="47" t="s">
        <v>93</v>
      </c>
      <c r="E158" s="51">
        <v>7.5</v>
      </c>
    </row>
    <row r="159" spans="1:5" x14ac:dyDescent="0.35">
      <c r="C159" s="47" t="s">
        <v>93</v>
      </c>
      <c r="D159" s="47" t="s">
        <v>93</v>
      </c>
      <c r="E159" s="51" t="s">
        <v>3</v>
      </c>
    </row>
    <row r="160" spans="1:5" x14ac:dyDescent="0.35">
      <c r="C160" s="47" t="s">
        <v>93</v>
      </c>
      <c r="D160" s="47" t="s">
        <v>93</v>
      </c>
      <c r="E160" s="51">
        <v>8</v>
      </c>
    </row>
    <row r="161" spans="1:5" x14ac:dyDescent="0.35">
      <c r="C161" s="47" t="s">
        <v>93</v>
      </c>
      <c r="D161" s="47" t="s">
        <v>93</v>
      </c>
      <c r="E161" s="51" t="s">
        <v>49</v>
      </c>
    </row>
    <row r="162" spans="1:5" x14ac:dyDescent="0.35">
      <c r="C162" s="47" t="s">
        <v>93</v>
      </c>
      <c r="D162" s="47" t="s">
        <v>93</v>
      </c>
      <c r="E162" s="51" t="s">
        <v>4</v>
      </c>
    </row>
    <row r="163" spans="1:5" x14ac:dyDescent="0.35">
      <c r="C163" s="47" t="s">
        <v>93</v>
      </c>
      <c r="D163" s="47" t="s">
        <v>93</v>
      </c>
      <c r="E163" s="51">
        <v>-0.5</v>
      </c>
    </row>
    <row r="164" spans="1:5" x14ac:dyDescent="0.35">
      <c r="A164" s="48" t="s">
        <v>808</v>
      </c>
      <c r="B164" s="48" t="s">
        <v>808</v>
      </c>
      <c r="C164" s="47" t="s">
        <v>808</v>
      </c>
      <c r="D164" s="47" t="s">
        <v>808</v>
      </c>
      <c r="E164" s="51" t="s">
        <v>808</v>
      </c>
    </row>
    <row r="165" spans="1:5" x14ac:dyDescent="0.35">
      <c r="A165" s="48" t="s">
        <v>1</v>
      </c>
      <c r="B165" s="48" t="s">
        <v>32</v>
      </c>
      <c r="C165" s="47" t="s">
        <v>0</v>
      </c>
      <c r="D165" s="47" t="s">
        <v>45</v>
      </c>
      <c r="E165" s="68" t="s">
        <v>2</v>
      </c>
    </row>
    <row r="166" spans="1:5" x14ac:dyDescent="0.35">
      <c r="A166" s="48" t="s">
        <v>8</v>
      </c>
      <c r="B166" s="48">
        <v>3</v>
      </c>
      <c r="C166" s="47">
        <v>5.0999999999999996</v>
      </c>
      <c r="D166" s="47">
        <v>96</v>
      </c>
      <c r="E166" s="68">
        <v>42498.677501388891</v>
      </c>
    </row>
    <row r="167" spans="1:5" x14ac:dyDescent="0.35">
      <c r="C167" s="47" t="s">
        <v>93</v>
      </c>
      <c r="D167" s="47" t="s">
        <v>93</v>
      </c>
      <c r="E167" s="69" t="s">
        <v>148</v>
      </c>
    </row>
    <row r="168" spans="1:5" x14ac:dyDescent="0.35">
      <c r="C168" s="47" t="s">
        <v>93</v>
      </c>
      <c r="D168" s="47" t="s">
        <v>93</v>
      </c>
      <c r="E168" s="69">
        <v>7</v>
      </c>
    </row>
    <row r="169" spans="1:5" x14ac:dyDescent="0.35">
      <c r="C169" s="47" t="s">
        <v>93</v>
      </c>
      <c r="D169" s="47" t="s">
        <v>93</v>
      </c>
      <c r="E169" s="70">
        <v>42498.677501388891</v>
      </c>
    </row>
    <row r="170" spans="1:5" x14ac:dyDescent="0.35">
      <c r="C170" s="47" t="s">
        <v>93</v>
      </c>
      <c r="D170" s="47" t="s">
        <v>93</v>
      </c>
      <c r="E170" s="51">
        <v>5.0999999999999996</v>
      </c>
    </row>
    <row r="171" spans="1:5" x14ac:dyDescent="0.35">
      <c r="C171" s="47" t="s">
        <v>93</v>
      </c>
      <c r="D171" s="47" t="s">
        <v>93</v>
      </c>
      <c r="E171" s="51" t="s">
        <v>3</v>
      </c>
    </row>
    <row r="172" spans="1:5" x14ac:dyDescent="0.35">
      <c r="C172" s="47" t="s">
        <v>93</v>
      </c>
      <c r="D172" s="47" t="s">
        <v>93</v>
      </c>
      <c r="E172" s="51" t="s">
        <v>49</v>
      </c>
    </row>
    <row r="173" spans="1:5" x14ac:dyDescent="0.35">
      <c r="C173" s="47" t="s">
        <v>93</v>
      </c>
      <c r="D173" s="47" t="s">
        <v>93</v>
      </c>
      <c r="E173" s="51" t="s">
        <v>4</v>
      </c>
    </row>
    <row r="174" spans="1:5" x14ac:dyDescent="0.35">
      <c r="C174" s="47" t="s">
        <v>93</v>
      </c>
      <c r="D174" s="47" t="s">
        <v>93</v>
      </c>
      <c r="E174" s="51" t="s">
        <v>93</v>
      </c>
    </row>
    <row r="175" spans="1:5" x14ac:dyDescent="0.35">
      <c r="A175" s="48" t="s">
        <v>808</v>
      </c>
      <c r="B175" s="48" t="s">
        <v>808</v>
      </c>
      <c r="C175" s="47" t="s">
        <v>808</v>
      </c>
      <c r="D175" s="47" t="s">
        <v>808</v>
      </c>
      <c r="E175" s="70" t="s">
        <v>808</v>
      </c>
    </row>
    <row r="176" spans="1:5" x14ac:dyDescent="0.35">
      <c r="A176" s="48" t="s">
        <v>1</v>
      </c>
      <c r="B176" s="48" t="s">
        <v>32</v>
      </c>
      <c r="C176" s="47" t="s">
        <v>0</v>
      </c>
      <c r="D176" s="47" t="s">
        <v>45</v>
      </c>
      <c r="E176" s="51" t="s">
        <v>2</v>
      </c>
    </row>
    <row r="177" spans="1:5" x14ac:dyDescent="0.35">
      <c r="A177" s="48" t="s">
        <v>6</v>
      </c>
      <c r="B177" s="48">
        <v>5</v>
      </c>
      <c r="C177" s="47">
        <v>7.5</v>
      </c>
      <c r="D177" s="47">
        <v>95</v>
      </c>
      <c r="E177" s="68">
        <v>42498.7134681713</v>
      </c>
    </row>
    <row r="178" spans="1:5" x14ac:dyDescent="0.35">
      <c r="C178" s="47" t="s">
        <v>93</v>
      </c>
      <c r="D178" s="47" t="s">
        <v>93</v>
      </c>
      <c r="E178" s="51" t="s">
        <v>148</v>
      </c>
    </row>
    <row r="179" spans="1:5" x14ac:dyDescent="0.35">
      <c r="C179" s="47" t="s">
        <v>93</v>
      </c>
      <c r="D179" s="47" t="s">
        <v>93</v>
      </c>
      <c r="E179" s="69">
        <v>10</v>
      </c>
    </row>
    <row r="180" spans="1:5" x14ac:dyDescent="0.35">
      <c r="C180" s="47" t="s">
        <v>93</v>
      </c>
      <c r="D180" s="47" t="s">
        <v>93</v>
      </c>
      <c r="E180" s="70">
        <v>42498.7134681713</v>
      </c>
    </row>
    <row r="181" spans="1:5" x14ac:dyDescent="0.35">
      <c r="C181" s="47" t="s">
        <v>93</v>
      </c>
      <c r="D181" s="47" t="s">
        <v>93</v>
      </c>
      <c r="E181" s="51">
        <v>7.5</v>
      </c>
    </row>
    <row r="182" spans="1:5" x14ac:dyDescent="0.35">
      <c r="C182" s="47" t="s">
        <v>93</v>
      </c>
      <c r="D182" s="47" t="s">
        <v>93</v>
      </c>
      <c r="E182" s="51" t="s">
        <v>3</v>
      </c>
    </row>
    <row r="183" spans="1:5" x14ac:dyDescent="0.35">
      <c r="C183" s="47" t="s">
        <v>93</v>
      </c>
      <c r="D183" s="47" t="s">
        <v>93</v>
      </c>
      <c r="E183" s="51">
        <v>8</v>
      </c>
    </row>
    <row r="184" spans="1:5" x14ac:dyDescent="0.35">
      <c r="C184" s="47" t="s">
        <v>93</v>
      </c>
      <c r="D184" s="47" t="s">
        <v>93</v>
      </c>
      <c r="E184" s="51" t="s">
        <v>49</v>
      </c>
    </row>
    <row r="185" spans="1:5" x14ac:dyDescent="0.35">
      <c r="C185" s="47" t="s">
        <v>93</v>
      </c>
      <c r="D185" s="47" t="s">
        <v>93</v>
      </c>
      <c r="E185" s="51" t="s">
        <v>4</v>
      </c>
    </row>
    <row r="186" spans="1:5" x14ac:dyDescent="0.35">
      <c r="C186" s="47" t="s">
        <v>93</v>
      </c>
      <c r="D186" s="47" t="s">
        <v>93</v>
      </c>
      <c r="E186" s="51">
        <v>-0.5</v>
      </c>
    </row>
    <row r="187" spans="1:5" x14ac:dyDescent="0.35">
      <c r="A187" s="48" t="s">
        <v>808</v>
      </c>
      <c r="B187" s="48" t="s">
        <v>808</v>
      </c>
      <c r="C187" s="47" t="s">
        <v>808</v>
      </c>
      <c r="D187" s="47" t="s">
        <v>808</v>
      </c>
      <c r="E187" s="51" t="s">
        <v>808</v>
      </c>
    </row>
    <row r="188" spans="1:5" x14ac:dyDescent="0.35">
      <c r="A188" s="48" t="s">
        <v>1</v>
      </c>
      <c r="B188" s="48" t="s">
        <v>32</v>
      </c>
      <c r="C188" s="47" t="s">
        <v>0</v>
      </c>
      <c r="D188" s="47" t="s">
        <v>45</v>
      </c>
      <c r="E188" s="51" t="s">
        <v>2</v>
      </c>
    </row>
    <row r="189" spans="1:5" x14ac:dyDescent="0.35">
      <c r="A189" s="48" t="s">
        <v>13</v>
      </c>
      <c r="B189" s="48">
        <v>8</v>
      </c>
      <c r="C189" s="47">
        <v>16</v>
      </c>
      <c r="D189" s="47">
        <v>92</v>
      </c>
      <c r="E189" s="68">
        <v>42499.476350810182</v>
      </c>
    </row>
    <row r="190" spans="1:5" x14ac:dyDescent="0.35">
      <c r="C190" s="47" t="s">
        <v>93</v>
      </c>
      <c r="D190" s="47" t="s">
        <v>93</v>
      </c>
      <c r="E190" s="51" t="s">
        <v>148</v>
      </c>
    </row>
    <row r="191" spans="1:5" x14ac:dyDescent="0.35">
      <c r="C191" s="47" t="s">
        <v>93</v>
      </c>
      <c r="D191" s="47" t="s">
        <v>93</v>
      </c>
      <c r="E191" s="69">
        <v>11</v>
      </c>
    </row>
    <row r="192" spans="1:5" x14ac:dyDescent="0.35">
      <c r="C192" s="47" t="s">
        <v>93</v>
      </c>
      <c r="D192" s="47" t="s">
        <v>93</v>
      </c>
      <c r="E192" s="70">
        <v>42499.476350810182</v>
      </c>
    </row>
    <row r="193" spans="1:5" x14ac:dyDescent="0.35">
      <c r="C193" s="47" t="s">
        <v>93</v>
      </c>
      <c r="D193" s="47" t="s">
        <v>93</v>
      </c>
      <c r="E193" s="51">
        <v>16</v>
      </c>
    </row>
    <row r="194" spans="1:5" x14ac:dyDescent="0.35">
      <c r="C194" s="47" t="s">
        <v>93</v>
      </c>
      <c r="D194" s="47" t="s">
        <v>93</v>
      </c>
      <c r="E194" s="51" t="s">
        <v>3</v>
      </c>
    </row>
    <row r="195" spans="1:5" x14ac:dyDescent="0.35">
      <c r="C195" s="47" t="s">
        <v>93</v>
      </c>
      <c r="D195" s="47" t="s">
        <v>93</v>
      </c>
      <c r="E195" s="51">
        <v>20</v>
      </c>
    </row>
    <row r="196" spans="1:5" x14ac:dyDescent="0.35">
      <c r="C196" s="47" t="s">
        <v>93</v>
      </c>
      <c r="D196" s="47" t="s">
        <v>93</v>
      </c>
      <c r="E196" s="51" t="s">
        <v>49</v>
      </c>
    </row>
    <row r="197" spans="1:5" x14ac:dyDescent="0.35">
      <c r="C197" s="47" t="s">
        <v>93</v>
      </c>
      <c r="D197" s="47" t="s">
        <v>93</v>
      </c>
      <c r="E197" s="51" t="s">
        <v>4</v>
      </c>
    </row>
    <row r="198" spans="1:5" x14ac:dyDescent="0.35">
      <c r="C198" s="47" t="s">
        <v>93</v>
      </c>
      <c r="D198" s="47" t="s">
        <v>93</v>
      </c>
      <c r="E198" s="51">
        <v>-4</v>
      </c>
    </row>
    <row r="199" spans="1:5" x14ac:dyDescent="0.35">
      <c r="A199" s="48" t="s">
        <v>808</v>
      </c>
      <c r="B199" s="48" t="s">
        <v>808</v>
      </c>
      <c r="C199" s="47" t="s">
        <v>808</v>
      </c>
      <c r="D199" s="47" t="s">
        <v>808</v>
      </c>
      <c r="E199" s="51" t="s">
        <v>808</v>
      </c>
    </row>
    <row r="200" spans="1:5" x14ac:dyDescent="0.35">
      <c r="A200" s="48" t="s">
        <v>1</v>
      </c>
      <c r="B200" s="48" t="s">
        <v>32</v>
      </c>
      <c r="C200" s="47" t="s">
        <v>0</v>
      </c>
      <c r="D200" s="47" t="s">
        <v>45</v>
      </c>
      <c r="E200" s="51" t="s">
        <v>2</v>
      </c>
    </row>
    <row r="201" spans="1:5" x14ac:dyDescent="0.35">
      <c r="A201" s="48" t="s">
        <v>13</v>
      </c>
      <c r="B201" s="48">
        <v>6</v>
      </c>
      <c r="C201" s="47">
        <v>12</v>
      </c>
      <c r="D201" s="47">
        <v>86</v>
      </c>
      <c r="E201" s="68">
        <v>42499.47758460648</v>
      </c>
    </row>
    <row r="202" spans="1:5" x14ac:dyDescent="0.35">
      <c r="C202" s="47" t="s">
        <v>93</v>
      </c>
      <c r="D202" s="47" t="s">
        <v>93</v>
      </c>
      <c r="E202" s="51" t="s">
        <v>148</v>
      </c>
    </row>
    <row r="203" spans="1:5" x14ac:dyDescent="0.35">
      <c r="C203" s="47" t="s">
        <v>93</v>
      </c>
      <c r="D203" s="47" t="s">
        <v>93</v>
      </c>
      <c r="E203" s="69">
        <v>12</v>
      </c>
    </row>
    <row r="204" spans="1:5" x14ac:dyDescent="0.35">
      <c r="C204" s="47" t="s">
        <v>93</v>
      </c>
      <c r="D204" s="47" t="s">
        <v>93</v>
      </c>
      <c r="E204" s="70">
        <v>42499.47758460648</v>
      </c>
    </row>
    <row r="205" spans="1:5" x14ac:dyDescent="0.35">
      <c r="C205" s="47" t="s">
        <v>93</v>
      </c>
      <c r="D205" s="47" t="s">
        <v>93</v>
      </c>
      <c r="E205" s="51">
        <v>12</v>
      </c>
    </row>
    <row r="206" spans="1:5" x14ac:dyDescent="0.35">
      <c r="C206" s="47" t="s">
        <v>93</v>
      </c>
      <c r="D206" s="47" t="s">
        <v>93</v>
      </c>
      <c r="E206" s="51" t="s">
        <v>3</v>
      </c>
    </row>
    <row r="207" spans="1:5" x14ac:dyDescent="0.35">
      <c r="C207" s="47" t="s">
        <v>93</v>
      </c>
      <c r="D207" s="47" t="s">
        <v>93</v>
      </c>
      <c r="E207" s="51">
        <v>12</v>
      </c>
    </row>
    <row r="208" spans="1:5" x14ac:dyDescent="0.35">
      <c r="C208" s="47" t="s">
        <v>93</v>
      </c>
      <c r="D208" s="47" t="s">
        <v>93</v>
      </c>
      <c r="E208" s="51" t="s">
        <v>49</v>
      </c>
    </row>
    <row r="209" spans="1:5" x14ac:dyDescent="0.35">
      <c r="C209" s="47" t="s">
        <v>93</v>
      </c>
      <c r="D209" s="47" t="s">
        <v>93</v>
      </c>
      <c r="E209" s="51" t="s">
        <v>4</v>
      </c>
    </row>
    <row r="210" spans="1:5" x14ac:dyDescent="0.35">
      <c r="C210" s="47" t="s">
        <v>93</v>
      </c>
      <c r="D210" s="47" t="s">
        <v>93</v>
      </c>
      <c r="E210" s="51">
        <v>0</v>
      </c>
    </row>
    <row r="211" spans="1:5" x14ac:dyDescent="0.35">
      <c r="A211" s="48" t="s">
        <v>808</v>
      </c>
      <c r="B211" s="48" t="s">
        <v>808</v>
      </c>
      <c r="C211" s="47" t="s">
        <v>808</v>
      </c>
      <c r="D211" s="47" t="s">
        <v>808</v>
      </c>
      <c r="E211" s="51" t="s">
        <v>808</v>
      </c>
    </row>
    <row r="212" spans="1:5" x14ac:dyDescent="0.35">
      <c r="A212" s="48" t="s">
        <v>1</v>
      </c>
      <c r="B212" s="48" t="s">
        <v>32</v>
      </c>
      <c r="C212" s="47" t="s">
        <v>0</v>
      </c>
      <c r="D212" s="47" t="s">
        <v>45</v>
      </c>
      <c r="E212" s="51" t="s">
        <v>2</v>
      </c>
    </row>
    <row r="213" spans="1:5" x14ac:dyDescent="0.35">
      <c r="A213" s="48" t="s">
        <v>13</v>
      </c>
      <c r="B213" s="48">
        <v>6</v>
      </c>
      <c r="C213" s="47">
        <v>12</v>
      </c>
      <c r="D213" s="47">
        <v>80</v>
      </c>
      <c r="E213" s="68">
        <v>42499.478290509258</v>
      </c>
    </row>
    <row r="214" spans="1:5" x14ac:dyDescent="0.35">
      <c r="C214" s="47" t="s">
        <v>93</v>
      </c>
      <c r="D214" s="47" t="s">
        <v>93</v>
      </c>
      <c r="E214" s="51" t="s">
        <v>148</v>
      </c>
    </row>
    <row r="215" spans="1:5" x14ac:dyDescent="0.35">
      <c r="C215" s="47" t="s">
        <v>93</v>
      </c>
      <c r="D215" s="47" t="s">
        <v>93</v>
      </c>
      <c r="E215" s="69">
        <v>13</v>
      </c>
    </row>
    <row r="216" spans="1:5" x14ac:dyDescent="0.35">
      <c r="C216" s="47" t="s">
        <v>93</v>
      </c>
      <c r="D216" s="47" t="s">
        <v>93</v>
      </c>
      <c r="E216" s="70">
        <v>42499.478290509258</v>
      </c>
    </row>
    <row r="217" spans="1:5" x14ac:dyDescent="0.35">
      <c r="C217" s="47" t="s">
        <v>93</v>
      </c>
      <c r="D217" s="47" t="s">
        <v>93</v>
      </c>
      <c r="E217" s="51">
        <v>12</v>
      </c>
    </row>
    <row r="218" spans="1:5" x14ac:dyDescent="0.35">
      <c r="C218" s="47" t="s">
        <v>93</v>
      </c>
      <c r="D218" s="47" t="s">
        <v>93</v>
      </c>
      <c r="E218" s="51" t="s">
        <v>3</v>
      </c>
    </row>
    <row r="219" spans="1:5" x14ac:dyDescent="0.35">
      <c r="C219" s="47" t="s">
        <v>93</v>
      </c>
      <c r="D219" s="47" t="s">
        <v>93</v>
      </c>
      <c r="E219" s="51">
        <v>12</v>
      </c>
    </row>
    <row r="220" spans="1:5" x14ac:dyDescent="0.35">
      <c r="C220" s="47" t="s">
        <v>93</v>
      </c>
      <c r="D220" s="47" t="s">
        <v>93</v>
      </c>
      <c r="E220" s="51" t="s">
        <v>49</v>
      </c>
    </row>
    <row r="221" spans="1:5" x14ac:dyDescent="0.35">
      <c r="C221" s="47" t="s">
        <v>93</v>
      </c>
      <c r="D221" s="47" t="s">
        <v>93</v>
      </c>
      <c r="E221" s="51" t="s">
        <v>4</v>
      </c>
    </row>
    <row r="222" spans="1:5" x14ac:dyDescent="0.35">
      <c r="C222" s="47" t="s">
        <v>93</v>
      </c>
      <c r="D222" s="47" t="s">
        <v>93</v>
      </c>
      <c r="E222" s="51">
        <v>0</v>
      </c>
    </row>
    <row r="223" spans="1:5" x14ac:dyDescent="0.35">
      <c r="A223" s="48" t="s">
        <v>808</v>
      </c>
      <c r="B223" s="48" t="s">
        <v>808</v>
      </c>
      <c r="C223" s="47" t="s">
        <v>808</v>
      </c>
      <c r="D223" s="47" t="s">
        <v>808</v>
      </c>
      <c r="E223" s="51" t="s">
        <v>808</v>
      </c>
    </row>
    <row r="224" spans="1:5" x14ac:dyDescent="0.35">
      <c r="A224" s="48" t="s">
        <v>1</v>
      </c>
      <c r="B224" s="48" t="s">
        <v>32</v>
      </c>
      <c r="C224" s="47" t="s">
        <v>0</v>
      </c>
      <c r="D224" s="47" t="s">
        <v>45</v>
      </c>
      <c r="E224" s="51" t="s">
        <v>2</v>
      </c>
    </row>
    <row r="225" spans="1:5" x14ac:dyDescent="0.35">
      <c r="A225" s="48" t="s">
        <v>13</v>
      </c>
      <c r="B225" s="48">
        <v>5</v>
      </c>
      <c r="C225" s="47">
        <v>10</v>
      </c>
      <c r="D225" s="47">
        <v>75</v>
      </c>
      <c r="E225" s="68">
        <v>42499.479240509259</v>
      </c>
    </row>
    <row r="226" spans="1:5" x14ac:dyDescent="0.35">
      <c r="C226" s="47" t="s">
        <v>93</v>
      </c>
      <c r="D226" s="47" t="s">
        <v>93</v>
      </c>
      <c r="E226" s="51" t="s">
        <v>148</v>
      </c>
    </row>
    <row r="227" spans="1:5" x14ac:dyDescent="0.35">
      <c r="C227" s="47" t="s">
        <v>93</v>
      </c>
      <c r="D227" s="47" t="s">
        <v>93</v>
      </c>
      <c r="E227" s="69">
        <v>13</v>
      </c>
    </row>
    <row r="228" spans="1:5" x14ac:dyDescent="0.35">
      <c r="C228" s="47" t="s">
        <v>93</v>
      </c>
      <c r="D228" s="47" t="s">
        <v>93</v>
      </c>
      <c r="E228" s="70">
        <v>42499.479240509259</v>
      </c>
    </row>
    <row r="229" spans="1:5" x14ac:dyDescent="0.35">
      <c r="C229" s="47" t="s">
        <v>93</v>
      </c>
      <c r="D229" s="47" t="s">
        <v>93</v>
      </c>
      <c r="E229" s="51">
        <v>10</v>
      </c>
    </row>
    <row r="230" spans="1:5" x14ac:dyDescent="0.35">
      <c r="C230" s="47" t="s">
        <v>93</v>
      </c>
      <c r="D230" s="47" t="s">
        <v>93</v>
      </c>
      <c r="E230" s="51" t="s">
        <v>3</v>
      </c>
    </row>
    <row r="231" spans="1:5" x14ac:dyDescent="0.35">
      <c r="C231" s="47" t="s">
        <v>93</v>
      </c>
      <c r="D231" s="47" t="s">
        <v>93</v>
      </c>
      <c r="E231" s="51" t="s">
        <v>49</v>
      </c>
    </row>
    <row r="232" spans="1:5" x14ac:dyDescent="0.35">
      <c r="C232" s="47" t="s">
        <v>93</v>
      </c>
      <c r="D232" s="47" t="s">
        <v>93</v>
      </c>
      <c r="E232" s="51" t="s">
        <v>4</v>
      </c>
    </row>
    <row r="233" spans="1:5" x14ac:dyDescent="0.35">
      <c r="C233" s="47" t="s">
        <v>93</v>
      </c>
      <c r="D233" s="47" t="s">
        <v>93</v>
      </c>
      <c r="E233" s="51" t="s">
        <v>93</v>
      </c>
    </row>
    <row r="234" spans="1:5" x14ac:dyDescent="0.35">
      <c r="A234" s="48" t="s">
        <v>808</v>
      </c>
      <c r="B234" s="48" t="s">
        <v>808</v>
      </c>
      <c r="C234" s="47" t="s">
        <v>808</v>
      </c>
      <c r="D234" s="47" t="s">
        <v>808</v>
      </c>
      <c r="E234" s="51" t="s">
        <v>808</v>
      </c>
    </row>
    <row r="235" spans="1:5" x14ac:dyDescent="0.35">
      <c r="A235" s="48" t="s">
        <v>1</v>
      </c>
      <c r="B235" s="48" t="s">
        <v>32</v>
      </c>
      <c r="C235" s="47" t="s">
        <v>0</v>
      </c>
      <c r="D235" s="47" t="s">
        <v>45</v>
      </c>
      <c r="E235" s="51" t="s">
        <v>2</v>
      </c>
    </row>
    <row r="236" spans="1:5" x14ac:dyDescent="0.35">
      <c r="A236" s="48" t="s">
        <v>13</v>
      </c>
      <c r="B236" s="48">
        <v>5</v>
      </c>
      <c r="C236" s="47">
        <v>10</v>
      </c>
      <c r="D236" s="47">
        <v>70</v>
      </c>
      <c r="E236" s="68">
        <v>42499.481267013885</v>
      </c>
    </row>
    <row r="237" spans="1:5" x14ac:dyDescent="0.35">
      <c r="C237" s="47" t="s">
        <v>93</v>
      </c>
      <c r="D237" s="47" t="s">
        <v>93</v>
      </c>
      <c r="E237" s="51" t="s">
        <v>148</v>
      </c>
    </row>
    <row r="238" spans="1:5" x14ac:dyDescent="0.35">
      <c r="C238" s="47" t="s">
        <v>93</v>
      </c>
      <c r="D238" s="47" t="s">
        <v>93</v>
      </c>
      <c r="E238" s="69">
        <v>14</v>
      </c>
    </row>
    <row r="239" spans="1:5" x14ac:dyDescent="0.35">
      <c r="C239" s="47" t="s">
        <v>93</v>
      </c>
      <c r="D239" s="47" t="s">
        <v>93</v>
      </c>
      <c r="E239" s="70">
        <v>42499.481267013885</v>
      </c>
    </row>
    <row r="240" spans="1:5" x14ac:dyDescent="0.35">
      <c r="C240" s="47" t="s">
        <v>93</v>
      </c>
      <c r="D240" s="47" t="s">
        <v>93</v>
      </c>
      <c r="E240" s="51">
        <v>10</v>
      </c>
    </row>
    <row r="241" spans="1:5" x14ac:dyDescent="0.35">
      <c r="C241" s="47" t="s">
        <v>93</v>
      </c>
      <c r="D241" s="47" t="s">
        <v>93</v>
      </c>
      <c r="E241" s="51" t="s">
        <v>3</v>
      </c>
    </row>
    <row r="242" spans="1:5" x14ac:dyDescent="0.35">
      <c r="C242" s="47" t="s">
        <v>93</v>
      </c>
      <c r="D242" s="47" t="s">
        <v>93</v>
      </c>
      <c r="E242" s="51">
        <v>10</v>
      </c>
    </row>
    <row r="243" spans="1:5" x14ac:dyDescent="0.35">
      <c r="C243" s="47" t="s">
        <v>93</v>
      </c>
      <c r="D243" s="47" t="s">
        <v>93</v>
      </c>
      <c r="E243" s="51" t="s">
        <v>49</v>
      </c>
    </row>
    <row r="244" spans="1:5" x14ac:dyDescent="0.35">
      <c r="C244" s="47" t="s">
        <v>93</v>
      </c>
      <c r="D244" s="47" t="s">
        <v>93</v>
      </c>
      <c r="E244" s="51" t="s">
        <v>4</v>
      </c>
    </row>
    <row r="245" spans="1:5" x14ac:dyDescent="0.35">
      <c r="C245" s="47" t="s">
        <v>93</v>
      </c>
      <c r="D245" s="47" t="s">
        <v>93</v>
      </c>
      <c r="E245" s="51">
        <v>0</v>
      </c>
    </row>
    <row r="246" spans="1:5" x14ac:dyDescent="0.35">
      <c r="A246" s="48" t="s">
        <v>808</v>
      </c>
      <c r="B246" s="48" t="s">
        <v>808</v>
      </c>
      <c r="C246" s="47" t="s">
        <v>808</v>
      </c>
      <c r="D246" s="47" t="s">
        <v>808</v>
      </c>
      <c r="E246" s="51" t="s">
        <v>808</v>
      </c>
    </row>
    <row r="247" spans="1:5" x14ac:dyDescent="0.35">
      <c r="A247" s="48" t="s">
        <v>1</v>
      </c>
      <c r="B247" s="48" t="s">
        <v>32</v>
      </c>
      <c r="C247" s="47" t="s">
        <v>0</v>
      </c>
      <c r="D247" s="47" t="s">
        <v>45</v>
      </c>
      <c r="E247" s="51" t="s">
        <v>2</v>
      </c>
    </row>
    <row r="248" spans="1:5" x14ac:dyDescent="0.35">
      <c r="A248" s="48" t="s">
        <v>13</v>
      </c>
      <c r="B248" s="48">
        <v>5</v>
      </c>
      <c r="C248" s="47">
        <v>10</v>
      </c>
      <c r="D248" s="47">
        <v>65</v>
      </c>
      <c r="E248" s="68">
        <v>42499.482358912035</v>
      </c>
    </row>
    <row r="249" spans="1:5" x14ac:dyDescent="0.35">
      <c r="C249" s="47" t="s">
        <v>93</v>
      </c>
      <c r="D249" s="47" t="s">
        <v>93</v>
      </c>
      <c r="E249" s="51" t="s">
        <v>148</v>
      </c>
    </row>
    <row r="250" spans="1:5" x14ac:dyDescent="0.35">
      <c r="C250" s="47" t="s">
        <v>93</v>
      </c>
      <c r="D250" s="47" t="s">
        <v>93</v>
      </c>
      <c r="E250" s="69">
        <v>15</v>
      </c>
    </row>
    <row r="251" spans="1:5" x14ac:dyDescent="0.35">
      <c r="C251" s="47" t="s">
        <v>93</v>
      </c>
      <c r="D251" s="47" t="s">
        <v>93</v>
      </c>
      <c r="E251" s="70">
        <v>42499.482358912035</v>
      </c>
    </row>
    <row r="252" spans="1:5" x14ac:dyDescent="0.35">
      <c r="C252" s="47" t="s">
        <v>93</v>
      </c>
      <c r="D252" s="47" t="s">
        <v>93</v>
      </c>
      <c r="E252" s="51">
        <v>10</v>
      </c>
    </row>
    <row r="253" spans="1:5" x14ac:dyDescent="0.35">
      <c r="C253" s="47" t="s">
        <v>93</v>
      </c>
      <c r="D253" s="47" t="s">
        <v>93</v>
      </c>
      <c r="E253" s="51" t="s">
        <v>3</v>
      </c>
    </row>
    <row r="254" spans="1:5" x14ac:dyDescent="0.35">
      <c r="C254" s="47" t="s">
        <v>93</v>
      </c>
      <c r="D254" s="47" t="s">
        <v>93</v>
      </c>
      <c r="E254" s="51">
        <v>10</v>
      </c>
    </row>
    <row r="255" spans="1:5" x14ac:dyDescent="0.35">
      <c r="C255" s="47" t="s">
        <v>93</v>
      </c>
      <c r="D255" s="47" t="s">
        <v>93</v>
      </c>
      <c r="E255" s="51" t="s">
        <v>49</v>
      </c>
    </row>
    <row r="256" spans="1:5" x14ac:dyDescent="0.35">
      <c r="C256" s="47" t="s">
        <v>93</v>
      </c>
      <c r="D256" s="47" t="s">
        <v>93</v>
      </c>
      <c r="E256" s="51" t="s">
        <v>4</v>
      </c>
    </row>
    <row r="257" spans="1:5" x14ac:dyDescent="0.35">
      <c r="C257" s="47" t="s">
        <v>93</v>
      </c>
      <c r="D257" s="47" t="s">
        <v>93</v>
      </c>
      <c r="E257" s="51">
        <v>0</v>
      </c>
    </row>
    <row r="258" spans="1:5" x14ac:dyDescent="0.35">
      <c r="A258" s="48" t="s">
        <v>808</v>
      </c>
      <c r="B258" s="48" t="s">
        <v>808</v>
      </c>
      <c r="C258" s="47" t="s">
        <v>808</v>
      </c>
      <c r="D258" s="47" t="s">
        <v>808</v>
      </c>
      <c r="E258" s="51" t="s">
        <v>808</v>
      </c>
    </row>
    <row r="259" spans="1:5" x14ac:dyDescent="0.35">
      <c r="A259" s="48" t="s">
        <v>1</v>
      </c>
      <c r="B259" s="48" t="s">
        <v>32</v>
      </c>
      <c r="C259" s="47" t="s">
        <v>0</v>
      </c>
      <c r="D259" s="47" t="s">
        <v>45</v>
      </c>
      <c r="E259" s="51" t="s">
        <v>2</v>
      </c>
    </row>
    <row r="260" spans="1:5" x14ac:dyDescent="0.35">
      <c r="A260" s="48" t="s">
        <v>13</v>
      </c>
      <c r="B260" s="48">
        <v>5</v>
      </c>
      <c r="C260" s="47">
        <v>10</v>
      </c>
      <c r="D260" s="47">
        <v>60</v>
      </c>
      <c r="E260" s="68">
        <v>42499.485070833332</v>
      </c>
    </row>
    <row r="261" spans="1:5" x14ac:dyDescent="0.35">
      <c r="C261" s="47" t="s">
        <v>93</v>
      </c>
      <c r="D261" s="47" t="s">
        <v>93</v>
      </c>
      <c r="E261" s="51" t="s">
        <v>148</v>
      </c>
    </row>
    <row r="262" spans="1:5" x14ac:dyDescent="0.35">
      <c r="C262" s="47" t="s">
        <v>93</v>
      </c>
      <c r="D262" s="47" t="s">
        <v>93</v>
      </c>
      <c r="E262" s="69">
        <v>16</v>
      </c>
    </row>
    <row r="263" spans="1:5" x14ac:dyDescent="0.35">
      <c r="C263" s="47" t="s">
        <v>93</v>
      </c>
      <c r="D263" s="47" t="s">
        <v>93</v>
      </c>
      <c r="E263" s="70">
        <v>42499.485070833332</v>
      </c>
    </row>
    <row r="264" spans="1:5" x14ac:dyDescent="0.35">
      <c r="C264" s="47" t="s">
        <v>93</v>
      </c>
      <c r="D264" s="47" t="s">
        <v>93</v>
      </c>
      <c r="E264" s="51">
        <v>10</v>
      </c>
    </row>
    <row r="265" spans="1:5" x14ac:dyDescent="0.35">
      <c r="C265" s="47" t="s">
        <v>93</v>
      </c>
      <c r="D265" s="47" t="s">
        <v>93</v>
      </c>
      <c r="E265" s="51" t="s">
        <v>3</v>
      </c>
    </row>
    <row r="266" spans="1:5" x14ac:dyDescent="0.35">
      <c r="C266" s="47" t="s">
        <v>93</v>
      </c>
      <c r="D266" s="47" t="s">
        <v>93</v>
      </c>
      <c r="E266" s="51">
        <v>10</v>
      </c>
    </row>
    <row r="267" spans="1:5" x14ac:dyDescent="0.35">
      <c r="C267" s="47" t="s">
        <v>93</v>
      </c>
      <c r="D267" s="47" t="s">
        <v>93</v>
      </c>
      <c r="E267" s="51" t="s">
        <v>49</v>
      </c>
    </row>
    <row r="268" spans="1:5" x14ac:dyDescent="0.35">
      <c r="C268" s="47" t="s">
        <v>93</v>
      </c>
      <c r="D268" s="47" t="s">
        <v>93</v>
      </c>
      <c r="E268" s="51" t="s">
        <v>4</v>
      </c>
    </row>
    <row r="269" spans="1:5" x14ac:dyDescent="0.35">
      <c r="C269" s="47" t="s">
        <v>93</v>
      </c>
      <c r="D269" s="47" t="s">
        <v>93</v>
      </c>
      <c r="E269" s="51">
        <v>0</v>
      </c>
    </row>
    <row r="270" spans="1:5" x14ac:dyDescent="0.35">
      <c r="A270" s="48" t="s">
        <v>808</v>
      </c>
      <c r="B270" s="48" t="s">
        <v>808</v>
      </c>
      <c r="C270" s="47" t="s">
        <v>808</v>
      </c>
      <c r="D270" s="47" t="s">
        <v>808</v>
      </c>
      <c r="E270" s="51" t="s">
        <v>808</v>
      </c>
    </row>
    <row r="271" spans="1:5" x14ac:dyDescent="0.35">
      <c r="A271" s="48" t="s">
        <v>1</v>
      </c>
      <c r="B271" s="48" t="s">
        <v>32</v>
      </c>
      <c r="C271" s="47" t="s">
        <v>0</v>
      </c>
      <c r="D271" s="47" t="s">
        <v>45</v>
      </c>
      <c r="E271" s="51" t="s">
        <v>2</v>
      </c>
    </row>
    <row r="272" spans="1:5" x14ac:dyDescent="0.35">
      <c r="A272" s="48" t="s">
        <v>13</v>
      </c>
      <c r="B272" s="48">
        <v>5</v>
      </c>
      <c r="C272" s="47">
        <v>10</v>
      </c>
      <c r="D272" s="47">
        <v>55</v>
      </c>
      <c r="E272" s="68">
        <v>42499.485631597221</v>
      </c>
    </row>
    <row r="273" spans="1:5" x14ac:dyDescent="0.35">
      <c r="C273" s="47" t="s">
        <v>93</v>
      </c>
      <c r="D273" s="47" t="s">
        <v>93</v>
      </c>
      <c r="E273" s="51" t="s">
        <v>148</v>
      </c>
    </row>
    <row r="274" spans="1:5" x14ac:dyDescent="0.35">
      <c r="C274" s="47" t="s">
        <v>93</v>
      </c>
      <c r="D274" s="47" t="s">
        <v>93</v>
      </c>
      <c r="E274" s="69">
        <v>16</v>
      </c>
    </row>
    <row r="275" spans="1:5" x14ac:dyDescent="0.35">
      <c r="C275" s="47" t="s">
        <v>93</v>
      </c>
      <c r="D275" s="47" t="s">
        <v>93</v>
      </c>
      <c r="E275" s="70">
        <v>42499.485631597221</v>
      </c>
    </row>
    <row r="276" spans="1:5" x14ac:dyDescent="0.35">
      <c r="C276" s="47" t="s">
        <v>93</v>
      </c>
      <c r="D276" s="47" t="s">
        <v>93</v>
      </c>
      <c r="E276" s="51">
        <v>10</v>
      </c>
    </row>
    <row r="277" spans="1:5" x14ac:dyDescent="0.35">
      <c r="C277" s="47" t="s">
        <v>93</v>
      </c>
      <c r="D277" s="47" t="s">
        <v>93</v>
      </c>
      <c r="E277" s="51" t="s">
        <v>3</v>
      </c>
    </row>
    <row r="278" spans="1:5" x14ac:dyDescent="0.35">
      <c r="C278" s="47" t="s">
        <v>93</v>
      </c>
      <c r="D278" s="47" t="s">
        <v>93</v>
      </c>
      <c r="E278" s="51" t="s">
        <v>49</v>
      </c>
    </row>
    <row r="279" spans="1:5" x14ac:dyDescent="0.35">
      <c r="C279" s="47" t="s">
        <v>93</v>
      </c>
      <c r="D279" s="47" t="s">
        <v>93</v>
      </c>
      <c r="E279" s="51" t="s">
        <v>4</v>
      </c>
    </row>
    <row r="280" spans="1:5" x14ac:dyDescent="0.35">
      <c r="C280" s="47" t="s">
        <v>93</v>
      </c>
      <c r="D280" s="47" t="s">
        <v>93</v>
      </c>
      <c r="E280" s="51" t="s">
        <v>93</v>
      </c>
    </row>
    <row r="281" spans="1:5" x14ac:dyDescent="0.35">
      <c r="A281" s="48" t="s">
        <v>808</v>
      </c>
      <c r="B281" s="48" t="s">
        <v>808</v>
      </c>
      <c r="C281" s="47" t="s">
        <v>808</v>
      </c>
      <c r="D281" s="47" t="s">
        <v>808</v>
      </c>
      <c r="E281" s="51" t="s">
        <v>808</v>
      </c>
    </row>
    <row r="282" spans="1:5" x14ac:dyDescent="0.35">
      <c r="A282" s="48" t="s">
        <v>1</v>
      </c>
      <c r="B282" s="48" t="s">
        <v>32</v>
      </c>
      <c r="C282" s="47" t="s">
        <v>0</v>
      </c>
      <c r="D282" s="47" t="s">
        <v>45</v>
      </c>
      <c r="E282" s="51" t="s">
        <v>2</v>
      </c>
    </row>
    <row r="283" spans="1:5" x14ac:dyDescent="0.35">
      <c r="A283" s="48" t="s">
        <v>13</v>
      </c>
      <c r="B283" s="48">
        <v>5</v>
      </c>
      <c r="C283" s="47">
        <v>10</v>
      </c>
      <c r="D283" s="47">
        <v>50</v>
      </c>
      <c r="E283" s="68">
        <v>42499.489611805555</v>
      </c>
    </row>
    <row r="284" spans="1:5" x14ac:dyDescent="0.35">
      <c r="C284" s="47" t="s">
        <v>93</v>
      </c>
      <c r="D284" s="47" t="s">
        <v>93</v>
      </c>
      <c r="E284" s="51" t="s">
        <v>148</v>
      </c>
    </row>
    <row r="285" spans="1:5" x14ac:dyDescent="0.35">
      <c r="C285" s="47" t="s">
        <v>93</v>
      </c>
      <c r="D285" s="47" t="s">
        <v>93</v>
      </c>
      <c r="E285" s="69">
        <v>17</v>
      </c>
    </row>
    <row r="286" spans="1:5" x14ac:dyDescent="0.35">
      <c r="C286" s="47" t="s">
        <v>93</v>
      </c>
      <c r="D286" s="47" t="s">
        <v>93</v>
      </c>
      <c r="E286" s="70">
        <v>42499.489611805555</v>
      </c>
    </row>
    <row r="287" spans="1:5" x14ac:dyDescent="0.35">
      <c r="C287" s="47" t="s">
        <v>93</v>
      </c>
      <c r="D287" s="47" t="s">
        <v>93</v>
      </c>
      <c r="E287" s="51">
        <v>10</v>
      </c>
    </row>
    <row r="288" spans="1:5" x14ac:dyDescent="0.35">
      <c r="C288" s="47" t="s">
        <v>93</v>
      </c>
      <c r="D288" s="47" t="s">
        <v>93</v>
      </c>
      <c r="E288" s="51" t="s">
        <v>3</v>
      </c>
    </row>
    <row r="289" spans="1:5" x14ac:dyDescent="0.35">
      <c r="C289" s="47" t="s">
        <v>93</v>
      </c>
      <c r="D289" s="47" t="s">
        <v>93</v>
      </c>
      <c r="E289" s="51">
        <v>10</v>
      </c>
    </row>
    <row r="290" spans="1:5" x14ac:dyDescent="0.35">
      <c r="C290" s="47" t="s">
        <v>93</v>
      </c>
      <c r="D290" s="47" t="s">
        <v>93</v>
      </c>
      <c r="E290" s="51" t="s">
        <v>49</v>
      </c>
    </row>
    <row r="291" spans="1:5" x14ac:dyDescent="0.35">
      <c r="C291" s="47" t="s">
        <v>93</v>
      </c>
      <c r="D291" s="47" t="s">
        <v>93</v>
      </c>
      <c r="E291" s="51" t="s">
        <v>4</v>
      </c>
    </row>
    <row r="292" spans="1:5" x14ac:dyDescent="0.35">
      <c r="C292" s="47" t="s">
        <v>93</v>
      </c>
      <c r="D292" s="47" t="s">
        <v>93</v>
      </c>
      <c r="E292" s="51">
        <v>0</v>
      </c>
    </row>
    <row r="293" spans="1:5" x14ac:dyDescent="0.35">
      <c r="A293" s="48" t="s">
        <v>808</v>
      </c>
      <c r="B293" s="48" t="s">
        <v>808</v>
      </c>
      <c r="C293" s="47" t="s">
        <v>808</v>
      </c>
      <c r="D293" s="47" t="s">
        <v>808</v>
      </c>
      <c r="E293" s="51" t="s">
        <v>808</v>
      </c>
    </row>
    <row r="294" spans="1:5" x14ac:dyDescent="0.35">
      <c r="A294" s="48" t="s">
        <v>1</v>
      </c>
      <c r="B294" s="48" t="s">
        <v>32</v>
      </c>
      <c r="C294" s="47" t="s">
        <v>0</v>
      </c>
      <c r="D294" s="47" t="s">
        <v>45</v>
      </c>
      <c r="E294" s="51" t="s">
        <v>2</v>
      </c>
    </row>
    <row r="295" spans="1:5" x14ac:dyDescent="0.35">
      <c r="A295" s="48" t="s">
        <v>13</v>
      </c>
      <c r="B295" s="48">
        <v>5</v>
      </c>
      <c r="C295" s="47">
        <v>10</v>
      </c>
      <c r="D295" s="47">
        <v>45</v>
      </c>
      <c r="E295" s="68">
        <v>42499.494789699071</v>
      </c>
    </row>
    <row r="296" spans="1:5" x14ac:dyDescent="0.35">
      <c r="C296" s="47" t="s">
        <v>93</v>
      </c>
      <c r="D296" s="47" t="s">
        <v>93</v>
      </c>
      <c r="E296" s="51" t="s">
        <v>148</v>
      </c>
    </row>
    <row r="297" spans="1:5" x14ac:dyDescent="0.35">
      <c r="C297" s="47" t="s">
        <v>93</v>
      </c>
      <c r="D297" s="47" t="s">
        <v>93</v>
      </c>
      <c r="E297" s="69">
        <v>18</v>
      </c>
    </row>
    <row r="298" spans="1:5" x14ac:dyDescent="0.35">
      <c r="C298" s="47" t="s">
        <v>93</v>
      </c>
      <c r="D298" s="47" t="s">
        <v>93</v>
      </c>
      <c r="E298" s="70">
        <v>42499.494789699071</v>
      </c>
    </row>
    <row r="299" spans="1:5" x14ac:dyDescent="0.35">
      <c r="C299" s="47" t="s">
        <v>93</v>
      </c>
      <c r="D299" s="47" t="s">
        <v>93</v>
      </c>
      <c r="E299" s="51">
        <v>10</v>
      </c>
    </row>
    <row r="300" spans="1:5" x14ac:dyDescent="0.35">
      <c r="C300" s="47" t="s">
        <v>93</v>
      </c>
      <c r="D300" s="47" t="s">
        <v>93</v>
      </c>
      <c r="E300" s="51" t="s">
        <v>3</v>
      </c>
    </row>
    <row r="301" spans="1:5" x14ac:dyDescent="0.35">
      <c r="C301" s="47" t="s">
        <v>93</v>
      </c>
      <c r="D301" s="47" t="s">
        <v>93</v>
      </c>
      <c r="E301" s="51">
        <v>10</v>
      </c>
    </row>
    <row r="302" spans="1:5" x14ac:dyDescent="0.35">
      <c r="C302" s="47" t="s">
        <v>93</v>
      </c>
      <c r="D302" s="47" t="s">
        <v>93</v>
      </c>
      <c r="E302" s="51" t="s">
        <v>49</v>
      </c>
    </row>
    <row r="303" spans="1:5" x14ac:dyDescent="0.35">
      <c r="C303" s="47" t="s">
        <v>93</v>
      </c>
      <c r="D303" s="47" t="s">
        <v>93</v>
      </c>
      <c r="E303" s="51" t="s">
        <v>4</v>
      </c>
    </row>
    <row r="304" spans="1:5" x14ac:dyDescent="0.35">
      <c r="C304" s="47" t="s">
        <v>93</v>
      </c>
      <c r="D304" s="47" t="s">
        <v>93</v>
      </c>
      <c r="E304" s="51">
        <v>0</v>
      </c>
    </row>
    <row r="305" spans="1:5" x14ac:dyDescent="0.35">
      <c r="A305" s="48" t="s">
        <v>808</v>
      </c>
      <c r="B305" s="48" t="s">
        <v>808</v>
      </c>
      <c r="C305" s="47" t="s">
        <v>808</v>
      </c>
      <c r="D305" s="47" t="s">
        <v>808</v>
      </c>
      <c r="E305" s="51" t="s">
        <v>808</v>
      </c>
    </row>
    <row r="306" spans="1:5" x14ac:dyDescent="0.35">
      <c r="A306" s="48" t="s">
        <v>1</v>
      </c>
      <c r="B306" s="48" t="s">
        <v>32</v>
      </c>
      <c r="C306" s="47" t="s">
        <v>0</v>
      </c>
      <c r="D306" s="47" t="s">
        <v>45</v>
      </c>
      <c r="E306" s="51" t="s">
        <v>2</v>
      </c>
    </row>
    <row r="307" spans="1:5" x14ac:dyDescent="0.35">
      <c r="A307" s="48" t="s">
        <v>13</v>
      </c>
      <c r="B307" s="48">
        <v>5</v>
      </c>
      <c r="C307" s="47">
        <v>10</v>
      </c>
      <c r="D307" s="47">
        <v>40</v>
      </c>
      <c r="E307" s="68">
        <v>42499.50093425926</v>
      </c>
    </row>
    <row r="308" spans="1:5" x14ac:dyDescent="0.35">
      <c r="C308" s="47" t="s">
        <v>93</v>
      </c>
      <c r="D308" s="47" t="s">
        <v>93</v>
      </c>
      <c r="E308" s="51" t="s">
        <v>148</v>
      </c>
    </row>
    <row r="309" spans="1:5" x14ac:dyDescent="0.35">
      <c r="C309" s="47" t="s">
        <v>93</v>
      </c>
      <c r="D309" s="47" t="s">
        <v>93</v>
      </c>
      <c r="E309" s="69">
        <v>18</v>
      </c>
    </row>
    <row r="310" spans="1:5" x14ac:dyDescent="0.35">
      <c r="C310" s="47" t="s">
        <v>93</v>
      </c>
      <c r="D310" s="47" t="s">
        <v>93</v>
      </c>
      <c r="E310" s="70">
        <v>42499.50093425926</v>
      </c>
    </row>
    <row r="311" spans="1:5" x14ac:dyDescent="0.35">
      <c r="C311" s="47" t="s">
        <v>93</v>
      </c>
      <c r="D311" s="47" t="s">
        <v>93</v>
      </c>
      <c r="E311" s="51">
        <v>10</v>
      </c>
    </row>
    <row r="312" spans="1:5" x14ac:dyDescent="0.35">
      <c r="C312" s="47" t="s">
        <v>93</v>
      </c>
      <c r="D312" s="47" t="s">
        <v>93</v>
      </c>
      <c r="E312" s="51" t="s">
        <v>3</v>
      </c>
    </row>
    <row r="313" spans="1:5" x14ac:dyDescent="0.35">
      <c r="C313" s="47" t="s">
        <v>93</v>
      </c>
      <c r="D313" s="47" t="s">
        <v>93</v>
      </c>
      <c r="E313" s="51" t="s">
        <v>49</v>
      </c>
    </row>
    <row r="314" spans="1:5" x14ac:dyDescent="0.35">
      <c r="C314" s="47" t="s">
        <v>93</v>
      </c>
      <c r="D314" s="47" t="s">
        <v>93</v>
      </c>
      <c r="E314" s="51" t="s">
        <v>4</v>
      </c>
    </row>
    <row r="315" spans="1:5" x14ac:dyDescent="0.35">
      <c r="C315" s="47" t="s">
        <v>93</v>
      </c>
      <c r="D315" s="47" t="s">
        <v>93</v>
      </c>
      <c r="E315" s="51" t="s">
        <v>93</v>
      </c>
    </row>
    <row r="316" spans="1:5" x14ac:dyDescent="0.35">
      <c r="A316" s="48" t="s">
        <v>808</v>
      </c>
      <c r="B316" s="48" t="s">
        <v>808</v>
      </c>
      <c r="C316" s="47" t="s">
        <v>808</v>
      </c>
      <c r="D316" s="47" t="s">
        <v>808</v>
      </c>
      <c r="E316" s="51" t="s">
        <v>808</v>
      </c>
    </row>
    <row r="317" spans="1:5" x14ac:dyDescent="0.35">
      <c r="A317" s="48" t="s">
        <v>1</v>
      </c>
      <c r="B317" s="48" t="s">
        <v>32</v>
      </c>
      <c r="C317" s="47" t="s">
        <v>0</v>
      </c>
      <c r="D317" s="47" t="s">
        <v>45</v>
      </c>
      <c r="E317" s="51" t="s">
        <v>2</v>
      </c>
    </row>
    <row r="318" spans="1:5" x14ac:dyDescent="0.35">
      <c r="A318" s="48" t="s">
        <v>13</v>
      </c>
      <c r="B318" s="48">
        <v>5</v>
      </c>
      <c r="C318" s="47">
        <v>10</v>
      </c>
      <c r="D318" s="47">
        <v>35</v>
      </c>
      <c r="E318" s="68">
        <v>42499.589153009256</v>
      </c>
    </row>
    <row r="319" spans="1:5" x14ac:dyDescent="0.35">
      <c r="C319" s="47" t="s">
        <v>93</v>
      </c>
      <c r="D319" s="47" t="s">
        <v>93</v>
      </c>
      <c r="E319" s="51" t="s">
        <v>148</v>
      </c>
    </row>
    <row r="320" spans="1:5" x14ac:dyDescent="0.35">
      <c r="C320" s="47" t="s">
        <v>93</v>
      </c>
      <c r="D320" s="47" t="s">
        <v>93</v>
      </c>
      <c r="E320" s="69">
        <v>19</v>
      </c>
    </row>
    <row r="321" spans="1:5" x14ac:dyDescent="0.35">
      <c r="C321" s="47" t="s">
        <v>93</v>
      </c>
      <c r="D321" s="47" t="s">
        <v>93</v>
      </c>
      <c r="E321" s="70">
        <v>42499.589153009256</v>
      </c>
    </row>
    <row r="322" spans="1:5" x14ac:dyDescent="0.35">
      <c r="C322" s="47" t="s">
        <v>93</v>
      </c>
      <c r="D322" s="47" t="s">
        <v>93</v>
      </c>
      <c r="E322" s="51">
        <v>10</v>
      </c>
    </row>
    <row r="323" spans="1:5" x14ac:dyDescent="0.35">
      <c r="C323" s="47" t="s">
        <v>93</v>
      </c>
      <c r="D323" s="47" t="s">
        <v>93</v>
      </c>
      <c r="E323" s="51" t="s">
        <v>3</v>
      </c>
    </row>
    <row r="324" spans="1:5" x14ac:dyDescent="0.35">
      <c r="C324" s="47" t="s">
        <v>93</v>
      </c>
      <c r="D324" s="47" t="s">
        <v>93</v>
      </c>
      <c r="E324" s="51">
        <v>10</v>
      </c>
    </row>
    <row r="325" spans="1:5" x14ac:dyDescent="0.35">
      <c r="C325" s="47" t="s">
        <v>93</v>
      </c>
      <c r="D325" s="47" t="s">
        <v>93</v>
      </c>
      <c r="E325" s="51" t="s">
        <v>49</v>
      </c>
    </row>
    <row r="326" spans="1:5" x14ac:dyDescent="0.35">
      <c r="C326" s="47" t="s">
        <v>93</v>
      </c>
      <c r="D326" s="47" t="s">
        <v>93</v>
      </c>
      <c r="E326" s="51" t="s">
        <v>4</v>
      </c>
    </row>
    <row r="327" spans="1:5" x14ac:dyDescent="0.35">
      <c r="C327" s="47" t="s">
        <v>93</v>
      </c>
      <c r="D327" s="47" t="s">
        <v>93</v>
      </c>
      <c r="E327" s="51">
        <v>0</v>
      </c>
    </row>
    <row r="328" spans="1:5" x14ac:dyDescent="0.35">
      <c r="A328" s="48" t="s">
        <v>808</v>
      </c>
      <c r="B328" s="48" t="s">
        <v>808</v>
      </c>
      <c r="C328" s="47" t="s">
        <v>808</v>
      </c>
      <c r="D328" s="47" t="s">
        <v>808</v>
      </c>
      <c r="E328" s="51" t="s">
        <v>808</v>
      </c>
    </row>
    <row r="329" spans="1:5" x14ac:dyDescent="0.35">
      <c r="A329" s="48" t="s">
        <v>1</v>
      </c>
      <c r="B329" s="48" t="s">
        <v>32</v>
      </c>
      <c r="C329" s="47" t="s">
        <v>0</v>
      </c>
      <c r="D329" s="47" t="s">
        <v>45</v>
      </c>
      <c r="E329" s="51" t="s">
        <v>2</v>
      </c>
    </row>
    <row r="330" spans="1:5" x14ac:dyDescent="0.35">
      <c r="A330" s="48" t="s">
        <v>5</v>
      </c>
      <c r="B330" s="48">
        <v>10</v>
      </c>
      <c r="C330" s="47">
        <v>15</v>
      </c>
      <c r="D330" s="47">
        <v>90</v>
      </c>
      <c r="E330" s="68">
        <v>42499.59888229167</v>
      </c>
    </row>
    <row r="331" spans="1:5" x14ac:dyDescent="0.35">
      <c r="C331" s="47" t="s">
        <v>93</v>
      </c>
      <c r="D331" s="47" t="s">
        <v>93</v>
      </c>
      <c r="E331" s="51" t="s">
        <v>148</v>
      </c>
    </row>
    <row r="332" spans="1:5" x14ac:dyDescent="0.35">
      <c r="C332" s="47" t="s">
        <v>93</v>
      </c>
      <c r="D332" s="47" t="s">
        <v>93</v>
      </c>
      <c r="E332" s="69">
        <v>20</v>
      </c>
    </row>
    <row r="333" spans="1:5" x14ac:dyDescent="0.35">
      <c r="C333" s="47" t="s">
        <v>93</v>
      </c>
      <c r="D333" s="47" t="s">
        <v>93</v>
      </c>
      <c r="E333" s="70">
        <v>42499.59888229167</v>
      </c>
    </row>
    <row r="334" spans="1:5" x14ac:dyDescent="0.35">
      <c r="C334" s="47" t="s">
        <v>93</v>
      </c>
      <c r="D334" s="47" t="s">
        <v>93</v>
      </c>
      <c r="E334" s="51">
        <v>15</v>
      </c>
    </row>
    <row r="335" spans="1:5" x14ac:dyDescent="0.35">
      <c r="C335" s="47" t="s">
        <v>93</v>
      </c>
      <c r="D335" s="47" t="s">
        <v>93</v>
      </c>
      <c r="E335" s="51" t="s">
        <v>3</v>
      </c>
    </row>
    <row r="336" spans="1:5" x14ac:dyDescent="0.35">
      <c r="C336" s="47" t="s">
        <v>93</v>
      </c>
      <c r="D336" s="47" t="s">
        <v>93</v>
      </c>
      <c r="E336" s="51">
        <v>15</v>
      </c>
    </row>
    <row r="337" spans="1:5" x14ac:dyDescent="0.35">
      <c r="C337" s="47" t="s">
        <v>93</v>
      </c>
      <c r="D337" s="47" t="s">
        <v>93</v>
      </c>
      <c r="E337" s="51" t="s">
        <v>49</v>
      </c>
    </row>
    <row r="338" spans="1:5" x14ac:dyDescent="0.35">
      <c r="C338" s="47" t="s">
        <v>93</v>
      </c>
      <c r="D338" s="47" t="s">
        <v>93</v>
      </c>
      <c r="E338" s="51" t="s">
        <v>4</v>
      </c>
    </row>
    <row r="339" spans="1:5" x14ac:dyDescent="0.35">
      <c r="C339" s="47" t="s">
        <v>93</v>
      </c>
      <c r="D339" s="47" t="s">
        <v>93</v>
      </c>
      <c r="E339" s="51">
        <v>0</v>
      </c>
    </row>
    <row r="340" spans="1:5" x14ac:dyDescent="0.35">
      <c r="A340" s="48" t="s">
        <v>808</v>
      </c>
      <c r="B340" s="48" t="s">
        <v>808</v>
      </c>
      <c r="C340" s="47" t="s">
        <v>808</v>
      </c>
      <c r="D340" s="47" t="s">
        <v>808</v>
      </c>
      <c r="E340" s="51" t="s">
        <v>808</v>
      </c>
    </row>
    <row r="341" spans="1:5" x14ac:dyDescent="0.35">
      <c r="A341" s="48" t="s">
        <v>1</v>
      </c>
      <c r="B341" s="48" t="s">
        <v>32</v>
      </c>
      <c r="C341" s="47" t="s">
        <v>0</v>
      </c>
      <c r="D341" s="47" t="s">
        <v>45</v>
      </c>
      <c r="E341" s="51" t="s">
        <v>2</v>
      </c>
    </row>
    <row r="342" spans="1:5" x14ac:dyDescent="0.35">
      <c r="A342" s="48" t="s">
        <v>19</v>
      </c>
      <c r="B342" s="48">
        <v>5</v>
      </c>
      <c r="C342" s="47">
        <v>8.5</v>
      </c>
      <c r="D342" s="47">
        <v>95</v>
      </c>
      <c r="E342" s="68">
        <v>42499.600492939811</v>
      </c>
    </row>
    <row r="343" spans="1:5" x14ac:dyDescent="0.35">
      <c r="C343" s="47" t="s">
        <v>93</v>
      </c>
      <c r="D343" s="47" t="s">
        <v>93</v>
      </c>
      <c r="E343" s="51" t="s">
        <v>148</v>
      </c>
    </row>
    <row r="344" spans="1:5" x14ac:dyDescent="0.35">
      <c r="C344" s="47" t="s">
        <v>93</v>
      </c>
      <c r="D344" s="47" t="s">
        <v>93</v>
      </c>
      <c r="E344" s="69">
        <v>21</v>
      </c>
    </row>
    <row r="345" spans="1:5" x14ac:dyDescent="0.35">
      <c r="C345" s="47" t="s">
        <v>93</v>
      </c>
      <c r="D345" s="47" t="s">
        <v>93</v>
      </c>
      <c r="E345" s="70">
        <v>42499.600492939811</v>
      </c>
    </row>
    <row r="346" spans="1:5" x14ac:dyDescent="0.35">
      <c r="C346" s="47" t="s">
        <v>93</v>
      </c>
      <c r="D346" s="47" t="s">
        <v>93</v>
      </c>
      <c r="E346" s="51">
        <v>8.5</v>
      </c>
    </row>
    <row r="347" spans="1:5" x14ac:dyDescent="0.35">
      <c r="C347" s="47" t="s">
        <v>93</v>
      </c>
      <c r="D347" s="47" t="s">
        <v>93</v>
      </c>
      <c r="E347" s="51" t="s">
        <v>3</v>
      </c>
    </row>
    <row r="348" spans="1:5" x14ac:dyDescent="0.35">
      <c r="C348" s="47" t="s">
        <v>93</v>
      </c>
      <c r="D348" s="47" t="s">
        <v>93</v>
      </c>
      <c r="E348" s="51">
        <v>9</v>
      </c>
    </row>
    <row r="349" spans="1:5" x14ac:dyDescent="0.35">
      <c r="C349" s="47" t="s">
        <v>93</v>
      </c>
      <c r="D349" s="47" t="s">
        <v>93</v>
      </c>
      <c r="E349" s="51" t="s">
        <v>49</v>
      </c>
    </row>
    <row r="350" spans="1:5" x14ac:dyDescent="0.35">
      <c r="C350" s="47" t="s">
        <v>93</v>
      </c>
      <c r="D350" s="47" t="s">
        <v>93</v>
      </c>
      <c r="E350" s="51" t="s">
        <v>4</v>
      </c>
    </row>
    <row r="351" spans="1:5" x14ac:dyDescent="0.35">
      <c r="C351" s="47" t="s">
        <v>93</v>
      </c>
      <c r="D351" s="47" t="s">
        <v>93</v>
      </c>
      <c r="E351" s="51">
        <v>-0.5</v>
      </c>
    </row>
    <row r="352" spans="1:5" x14ac:dyDescent="0.35">
      <c r="A352" s="48" t="s">
        <v>808</v>
      </c>
      <c r="B352" s="48" t="s">
        <v>808</v>
      </c>
      <c r="C352" s="47" t="s">
        <v>808</v>
      </c>
      <c r="D352" s="47" t="s">
        <v>808</v>
      </c>
      <c r="E352" s="51" t="s">
        <v>808</v>
      </c>
    </row>
    <row r="353" spans="1:5" x14ac:dyDescent="0.35">
      <c r="A353" s="48" t="s">
        <v>1</v>
      </c>
      <c r="B353" s="48" t="s">
        <v>32</v>
      </c>
      <c r="C353" s="47" t="s">
        <v>0</v>
      </c>
      <c r="D353" s="47" t="s">
        <v>45</v>
      </c>
      <c r="E353" s="51" t="s">
        <v>2</v>
      </c>
    </row>
    <row r="354" spans="1:5" x14ac:dyDescent="0.35">
      <c r="A354" s="48" t="s">
        <v>17</v>
      </c>
      <c r="B354" s="48">
        <v>2</v>
      </c>
      <c r="C354" s="47">
        <v>3.4</v>
      </c>
      <c r="D354" s="47">
        <v>98</v>
      </c>
      <c r="E354" s="68">
        <v>42499.624131365737</v>
      </c>
    </row>
    <row r="355" spans="1:5" x14ac:dyDescent="0.35">
      <c r="C355" s="47" t="s">
        <v>93</v>
      </c>
      <c r="D355" s="47" t="s">
        <v>93</v>
      </c>
      <c r="E355" s="51" t="s">
        <v>148</v>
      </c>
    </row>
    <row r="356" spans="1:5" x14ac:dyDescent="0.35">
      <c r="C356" s="47" t="s">
        <v>93</v>
      </c>
      <c r="D356" s="47" t="s">
        <v>93</v>
      </c>
      <c r="E356" s="69">
        <v>22</v>
      </c>
    </row>
    <row r="357" spans="1:5" x14ac:dyDescent="0.35">
      <c r="C357" s="47" t="s">
        <v>93</v>
      </c>
      <c r="D357" s="47" t="s">
        <v>93</v>
      </c>
      <c r="E357" s="70">
        <v>42499.624131365737</v>
      </c>
    </row>
    <row r="358" spans="1:5" x14ac:dyDescent="0.35">
      <c r="C358" s="47" t="s">
        <v>93</v>
      </c>
      <c r="D358" s="47" t="s">
        <v>93</v>
      </c>
      <c r="E358" s="51">
        <v>3.4</v>
      </c>
    </row>
    <row r="359" spans="1:5" x14ac:dyDescent="0.35">
      <c r="C359" s="47" t="s">
        <v>93</v>
      </c>
      <c r="D359" s="47" t="s">
        <v>93</v>
      </c>
      <c r="E359" s="51" t="s">
        <v>3</v>
      </c>
    </row>
    <row r="360" spans="1:5" x14ac:dyDescent="0.35">
      <c r="C360" s="47" t="s">
        <v>93</v>
      </c>
      <c r="D360" s="47" t="s">
        <v>93</v>
      </c>
      <c r="E360" s="51">
        <v>9</v>
      </c>
    </row>
    <row r="361" spans="1:5" x14ac:dyDescent="0.35">
      <c r="C361" s="47" t="s">
        <v>93</v>
      </c>
      <c r="D361" s="47" t="s">
        <v>93</v>
      </c>
      <c r="E361" s="51" t="s">
        <v>49</v>
      </c>
    </row>
    <row r="362" spans="1:5" x14ac:dyDescent="0.35">
      <c r="C362" s="47" t="s">
        <v>93</v>
      </c>
      <c r="D362" s="47" t="s">
        <v>93</v>
      </c>
      <c r="E362" s="51" t="s">
        <v>4</v>
      </c>
    </row>
    <row r="363" spans="1:5" x14ac:dyDescent="0.35">
      <c r="C363" s="47" t="s">
        <v>93</v>
      </c>
      <c r="D363" s="47" t="s">
        <v>93</v>
      </c>
      <c r="E363" s="51">
        <v>-5.6</v>
      </c>
    </row>
    <row r="364" spans="1:5" x14ac:dyDescent="0.35">
      <c r="A364" s="48" t="s">
        <v>808</v>
      </c>
      <c r="B364" s="48" t="s">
        <v>808</v>
      </c>
      <c r="C364" s="47" t="s">
        <v>808</v>
      </c>
      <c r="D364" s="47" t="s">
        <v>808</v>
      </c>
      <c r="E364" s="51" t="s">
        <v>808</v>
      </c>
    </row>
    <row r="365" spans="1:5" x14ac:dyDescent="0.35">
      <c r="A365" s="48" t="s">
        <v>1</v>
      </c>
      <c r="B365" s="48" t="s">
        <v>32</v>
      </c>
      <c r="C365" s="47" t="s">
        <v>0</v>
      </c>
      <c r="D365" s="47" t="s">
        <v>45</v>
      </c>
      <c r="E365" s="51" t="s">
        <v>2</v>
      </c>
    </row>
    <row r="366" spans="1:5" x14ac:dyDescent="0.35">
      <c r="A366" s="48" t="s">
        <v>13</v>
      </c>
      <c r="B366" s="48">
        <v>5</v>
      </c>
      <c r="C366" s="47">
        <v>10</v>
      </c>
      <c r="D366" s="47">
        <v>30</v>
      </c>
      <c r="E366" s="68">
        <v>42499.626997569445</v>
      </c>
    </row>
    <row r="367" spans="1:5" x14ac:dyDescent="0.35">
      <c r="C367" s="47" t="s">
        <v>93</v>
      </c>
      <c r="D367" s="47" t="s">
        <v>93</v>
      </c>
      <c r="E367" s="51" t="s">
        <v>148</v>
      </c>
    </row>
    <row r="368" spans="1:5" x14ac:dyDescent="0.35">
      <c r="C368" s="47" t="s">
        <v>93</v>
      </c>
      <c r="D368" s="47" t="s">
        <v>93</v>
      </c>
      <c r="E368" s="69">
        <v>23</v>
      </c>
    </row>
    <row r="369" spans="1:5" x14ac:dyDescent="0.35">
      <c r="C369" s="47" t="s">
        <v>93</v>
      </c>
      <c r="D369" s="47" t="s">
        <v>93</v>
      </c>
      <c r="E369" s="70">
        <v>42499.626997569445</v>
      </c>
    </row>
    <row r="370" spans="1:5" x14ac:dyDescent="0.35">
      <c r="C370" s="47" t="s">
        <v>93</v>
      </c>
      <c r="D370" s="47" t="s">
        <v>93</v>
      </c>
      <c r="E370" s="51">
        <v>10</v>
      </c>
    </row>
    <row r="371" spans="1:5" x14ac:dyDescent="0.35">
      <c r="C371" s="47" t="s">
        <v>93</v>
      </c>
      <c r="D371" s="47" t="s">
        <v>93</v>
      </c>
      <c r="E371" s="51" t="s">
        <v>3</v>
      </c>
    </row>
    <row r="372" spans="1:5" x14ac:dyDescent="0.35">
      <c r="C372" s="47" t="s">
        <v>93</v>
      </c>
      <c r="D372" s="47" t="s">
        <v>93</v>
      </c>
      <c r="E372" s="51">
        <v>10</v>
      </c>
    </row>
    <row r="373" spans="1:5" x14ac:dyDescent="0.35">
      <c r="C373" s="47" t="s">
        <v>93</v>
      </c>
      <c r="D373" s="47" t="s">
        <v>93</v>
      </c>
      <c r="E373" s="51" t="s">
        <v>49</v>
      </c>
    </row>
    <row r="374" spans="1:5" x14ac:dyDescent="0.35">
      <c r="C374" s="47" t="s">
        <v>93</v>
      </c>
      <c r="D374" s="47" t="s">
        <v>93</v>
      </c>
      <c r="E374" s="51" t="s">
        <v>4</v>
      </c>
    </row>
    <row r="375" spans="1:5" x14ac:dyDescent="0.35">
      <c r="C375" s="47" t="s">
        <v>93</v>
      </c>
      <c r="D375" s="47" t="s">
        <v>93</v>
      </c>
      <c r="E375" s="51">
        <v>0</v>
      </c>
    </row>
    <row r="376" spans="1:5" x14ac:dyDescent="0.35">
      <c r="A376" s="48" t="s">
        <v>808</v>
      </c>
      <c r="B376" s="48" t="s">
        <v>808</v>
      </c>
      <c r="C376" s="47" t="s">
        <v>808</v>
      </c>
      <c r="D376" s="47" t="s">
        <v>808</v>
      </c>
      <c r="E376" s="51" t="s">
        <v>808</v>
      </c>
    </row>
    <row r="377" spans="1:5" x14ac:dyDescent="0.35">
      <c r="A377" s="48" t="s">
        <v>1</v>
      </c>
      <c r="B377" s="48" t="s">
        <v>32</v>
      </c>
      <c r="C377" s="47" t="s">
        <v>0</v>
      </c>
      <c r="D377" s="47" t="s">
        <v>45</v>
      </c>
      <c r="E377" s="51" t="s">
        <v>2</v>
      </c>
    </row>
    <row r="378" spans="1:5" x14ac:dyDescent="0.35">
      <c r="A378" s="48" t="s">
        <v>13</v>
      </c>
      <c r="B378" s="48">
        <v>2</v>
      </c>
      <c r="C378" s="47">
        <v>4</v>
      </c>
      <c r="D378" s="47">
        <v>28</v>
      </c>
      <c r="E378" s="68">
        <v>42499.627334606485</v>
      </c>
    </row>
    <row r="379" spans="1:5" x14ac:dyDescent="0.35">
      <c r="C379" s="47" t="s">
        <v>93</v>
      </c>
      <c r="D379" s="47" t="s">
        <v>93</v>
      </c>
      <c r="E379" s="51" t="s">
        <v>148</v>
      </c>
    </row>
    <row r="380" spans="1:5" x14ac:dyDescent="0.35">
      <c r="C380" s="47" t="s">
        <v>93</v>
      </c>
      <c r="D380" s="47" t="s">
        <v>93</v>
      </c>
      <c r="E380" s="69">
        <v>24</v>
      </c>
    </row>
    <row r="381" spans="1:5" x14ac:dyDescent="0.35">
      <c r="C381" s="47" t="s">
        <v>93</v>
      </c>
      <c r="D381" s="47" t="s">
        <v>93</v>
      </c>
      <c r="E381" s="70">
        <v>42499.627334606485</v>
      </c>
    </row>
    <row r="382" spans="1:5" x14ac:dyDescent="0.35">
      <c r="C382" s="47" t="s">
        <v>93</v>
      </c>
      <c r="D382" s="47" t="s">
        <v>93</v>
      </c>
      <c r="E382" s="51">
        <v>4</v>
      </c>
    </row>
    <row r="383" spans="1:5" x14ac:dyDescent="0.35">
      <c r="C383" s="47" t="s">
        <v>93</v>
      </c>
      <c r="D383" s="47" t="s">
        <v>93</v>
      </c>
      <c r="E383" s="51" t="s">
        <v>3</v>
      </c>
    </row>
    <row r="384" spans="1:5" x14ac:dyDescent="0.35">
      <c r="C384" s="47" t="s">
        <v>93</v>
      </c>
      <c r="D384" s="47" t="s">
        <v>93</v>
      </c>
      <c r="E384" s="51">
        <v>4</v>
      </c>
    </row>
    <row r="385" spans="1:5" x14ac:dyDescent="0.35">
      <c r="C385" s="47" t="s">
        <v>93</v>
      </c>
      <c r="D385" s="47" t="s">
        <v>93</v>
      </c>
      <c r="E385" s="51" t="s">
        <v>49</v>
      </c>
    </row>
    <row r="386" spans="1:5" x14ac:dyDescent="0.35">
      <c r="C386" s="47" t="s">
        <v>93</v>
      </c>
      <c r="D386" s="47" t="s">
        <v>93</v>
      </c>
      <c r="E386" s="51" t="s">
        <v>4</v>
      </c>
    </row>
    <row r="387" spans="1:5" x14ac:dyDescent="0.35">
      <c r="C387" s="47" t="s">
        <v>93</v>
      </c>
      <c r="D387" s="47" t="s">
        <v>93</v>
      </c>
      <c r="E387" s="51">
        <v>0</v>
      </c>
    </row>
    <row r="388" spans="1:5" x14ac:dyDescent="0.35">
      <c r="A388" s="48" t="s">
        <v>808</v>
      </c>
      <c r="B388" s="48" t="s">
        <v>808</v>
      </c>
      <c r="C388" s="47" t="s">
        <v>808</v>
      </c>
      <c r="D388" s="47" t="s">
        <v>808</v>
      </c>
      <c r="E388" s="51" t="s">
        <v>808</v>
      </c>
    </row>
    <row r="389" spans="1:5" x14ac:dyDescent="0.35">
      <c r="A389" s="48" t="s">
        <v>1</v>
      </c>
      <c r="B389" s="48" t="s">
        <v>32</v>
      </c>
      <c r="C389" s="47" t="s">
        <v>0</v>
      </c>
      <c r="D389" s="47" t="s">
        <v>45</v>
      </c>
      <c r="E389" s="51" t="s">
        <v>2</v>
      </c>
    </row>
    <row r="390" spans="1:5" x14ac:dyDescent="0.35">
      <c r="A390" s="48" t="s">
        <v>13</v>
      </c>
      <c r="B390" s="48">
        <v>3</v>
      </c>
      <c r="C390" s="47">
        <v>6</v>
      </c>
      <c r="D390" s="47">
        <v>25</v>
      </c>
      <c r="E390" s="68">
        <v>42499.628952083331</v>
      </c>
    </row>
    <row r="391" spans="1:5" x14ac:dyDescent="0.35">
      <c r="C391" s="47" t="s">
        <v>93</v>
      </c>
      <c r="D391" s="47" t="s">
        <v>93</v>
      </c>
      <c r="E391" s="51" t="s">
        <v>148</v>
      </c>
    </row>
    <row r="392" spans="1:5" x14ac:dyDescent="0.35">
      <c r="C392" s="47" t="s">
        <v>93</v>
      </c>
      <c r="D392" s="47" t="s">
        <v>93</v>
      </c>
      <c r="E392" s="69">
        <v>25</v>
      </c>
    </row>
    <row r="393" spans="1:5" x14ac:dyDescent="0.35">
      <c r="C393" s="47" t="s">
        <v>93</v>
      </c>
      <c r="D393" s="47" t="s">
        <v>93</v>
      </c>
      <c r="E393" s="70">
        <v>42499.628952083331</v>
      </c>
    </row>
    <row r="394" spans="1:5" x14ac:dyDescent="0.35">
      <c r="C394" s="47" t="s">
        <v>93</v>
      </c>
      <c r="D394" s="47" t="s">
        <v>93</v>
      </c>
      <c r="E394" s="51">
        <v>6</v>
      </c>
    </row>
    <row r="395" spans="1:5" x14ac:dyDescent="0.35">
      <c r="C395" s="47" t="s">
        <v>93</v>
      </c>
      <c r="D395" s="47" t="s">
        <v>93</v>
      </c>
      <c r="E395" s="51" t="s">
        <v>3</v>
      </c>
    </row>
    <row r="396" spans="1:5" x14ac:dyDescent="0.35">
      <c r="C396" s="47" t="s">
        <v>93</v>
      </c>
      <c r="D396" s="47" t="s">
        <v>93</v>
      </c>
      <c r="E396" s="51">
        <v>6</v>
      </c>
    </row>
    <row r="397" spans="1:5" x14ac:dyDescent="0.35">
      <c r="C397" s="47" t="s">
        <v>93</v>
      </c>
      <c r="D397" s="47" t="s">
        <v>93</v>
      </c>
      <c r="E397" s="51" t="s">
        <v>49</v>
      </c>
    </row>
    <row r="398" spans="1:5" x14ac:dyDescent="0.35">
      <c r="C398" s="47" t="s">
        <v>93</v>
      </c>
      <c r="D398" s="47" t="s">
        <v>93</v>
      </c>
      <c r="E398" s="51" t="s">
        <v>4</v>
      </c>
    </row>
    <row r="399" spans="1:5" x14ac:dyDescent="0.35">
      <c r="C399" s="47" t="s">
        <v>93</v>
      </c>
      <c r="D399" s="47" t="s">
        <v>93</v>
      </c>
      <c r="E399" s="51">
        <v>0</v>
      </c>
    </row>
    <row r="400" spans="1:5" x14ac:dyDescent="0.35">
      <c r="A400" s="48" t="s">
        <v>808</v>
      </c>
      <c r="B400" s="48" t="s">
        <v>808</v>
      </c>
      <c r="C400" s="47" t="s">
        <v>808</v>
      </c>
      <c r="D400" s="47" t="s">
        <v>808</v>
      </c>
      <c r="E400" s="51" t="s">
        <v>808</v>
      </c>
    </row>
    <row r="401" spans="1:5" x14ac:dyDescent="0.35">
      <c r="A401" s="48" t="s">
        <v>1</v>
      </c>
      <c r="B401" s="48" t="s">
        <v>32</v>
      </c>
      <c r="C401" s="47" t="s">
        <v>0</v>
      </c>
      <c r="D401" s="47" t="s">
        <v>45</v>
      </c>
      <c r="E401" s="51" t="s">
        <v>2</v>
      </c>
    </row>
    <row r="402" spans="1:5" x14ac:dyDescent="0.35">
      <c r="A402" s="48" t="s">
        <v>13</v>
      </c>
      <c r="B402" s="48">
        <v>2</v>
      </c>
      <c r="C402" s="47">
        <v>4</v>
      </c>
      <c r="D402" s="47">
        <v>23</v>
      </c>
      <c r="E402" s="68">
        <v>42499.62928252315</v>
      </c>
    </row>
    <row r="403" spans="1:5" x14ac:dyDescent="0.35">
      <c r="C403" s="47" t="s">
        <v>93</v>
      </c>
      <c r="D403" s="47" t="s">
        <v>93</v>
      </c>
      <c r="E403" s="51" t="s">
        <v>148</v>
      </c>
    </row>
    <row r="404" spans="1:5" x14ac:dyDescent="0.35">
      <c r="C404" s="47" t="s">
        <v>93</v>
      </c>
      <c r="D404" s="47" t="s">
        <v>93</v>
      </c>
      <c r="E404" s="69">
        <v>26</v>
      </c>
    </row>
    <row r="405" spans="1:5" x14ac:dyDescent="0.35">
      <c r="C405" s="47" t="s">
        <v>93</v>
      </c>
      <c r="D405" s="47" t="s">
        <v>93</v>
      </c>
      <c r="E405" s="70">
        <v>42499.62928252315</v>
      </c>
    </row>
    <row r="406" spans="1:5" x14ac:dyDescent="0.35">
      <c r="C406" s="47" t="s">
        <v>93</v>
      </c>
      <c r="D406" s="47" t="s">
        <v>93</v>
      </c>
      <c r="E406" s="51">
        <v>4</v>
      </c>
    </row>
    <row r="407" spans="1:5" x14ac:dyDescent="0.35">
      <c r="C407" s="47" t="s">
        <v>93</v>
      </c>
      <c r="D407" s="47" t="s">
        <v>93</v>
      </c>
      <c r="E407" s="51" t="s">
        <v>3</v>
      </c>
    </row>
    <row r="408" spans="1:5" x14ac:dyDescent="0.35">
      <c r="C408" s="47" t="s">
        <v>93</v>
      </c>
      <c r="D408" s="47" t="s">
        <v>93</v>
      </c>
      <c r="E408" s="51">
        <v>4</v>
      </c>
    </row>
    <row r="409" spans="1:5" x14ac:dyDescent="0.35">
      <c r="C409" s="47" t="s">
        <v>93</v>
      </c>
      <c r="D409" s="47" t="s">
        <v>93</v>
      </c>
      <c r="E409" s="51" t="s">
        <v>49</v>
      </c>
    </row>
    <row r="410" spans="1:5" x14ac:dyDescent="0.35">
      <c r="C410" s="47" t="s">
        <v>93</v>
      </c>
      <c r="D410" s="47" t="s">
        <v>93</v>
      </c>
      <c r="E410" s="51" t="s">
        <v>4</v>
      </c>
    </row>
    <row r="411" spans="1:5" x14ac:dyDescent="0.35">
      <c r="C411" s="47" t="s">
        <v>93</v>
      </c>
      <c r="D411" s="47" t="s">
        <v>93</v>
      </c>
      <c r="E411" s="51">
        <v>0</v>
      </c>
    </row>
    <row r="412" spans="1:5" x14ac:dyDescent="0.35">
      <c r="A412" s="48" t="s">
        <v>808</v>
      </c>
      <c r="B412" s="48" t="s">
        <v>808</v>
      </c>
      <c r="C412" s="47" t="s">
        <v>808</v>
      </c>
      <c r="D412" s="47" t="s">
        <v>808</v>
      </c>
      <c r="E412" s="51" t="s">
        <v>808</v>
      </c>
    </row>
    <row r="413" spans="1:5" x14ac:dyDescent="0.35">
      <c r="A413" s="48" t="s">
        <v>1</v>
      </c>
      <c r="B413" s="48" t="s">
        <v>32</v>
      </c>
      <c r="C413" s="47" t="s">
        <v>0</v>
      </c>
      <c r="D413" s="47" t="s">
        <v>45</v>
      </c>
      <c r="E413" s="51" t="s">
        <v>2</v>
      </c>
    </row>
    <row r="414" spans="1:5" x14ac:dyDescent="0.35">
      <c r="A414" s="48" t="s">
        <v>13</v>
      </c>
      <c r="B414" s="48">
        <v>3</v>
      </c>
      <c r="C414" s="47">
        <v>6</v>
      </c>
      <c r="D414" s="47">
        <v>20</v>
      </c>
      <c r="E414" s="68">
        <v>42499.630295833333</v>
      </c>
    </row>
    <row r="415" spans="1:5" x14ac:dyDescent="0.35">
      <c r="C415" s="47" t="s">
        <v>93</v>
      </c>
      <c r="D415" s="47" t="s">
        <v>93</v>
      </c>
      <c r="E415" s="51" t="s">
        <v>148</v>
      </c>
    </row>
    <row r="416" spans="1:5" x14ac:dyDescent="0.35">
      <c r="C416" s="47" t="s">
        <v>93</v>
      </c>
      <c r="D416" s="47" t="s">
        <v>93</v>
      </c>
      <c r="E416" s="69">
        <v>27</v>
      </c>
    </row>
    <row r="417" spans="1:5" x14ac:dyDescent="0.35">
      <c r="C417" s="47" t="s">
        <v>93</v>
      </c>
      <c r="D417" s="47" t="s">
        <v>93</v>
      </c>
      <c r="E417" s="70">
        <v>42499.630295833333</v>
      </c>
    </row>
    <row r="418" spans="1:5" x14ac:dyDescent="0.35">
      <c r="C418" s="47" t="s">
        <v>93</v>
      </c>
      <c r="D418" s="47" t="s">
        <v>93</v>
      </c>
      <c r="E418" s="51">
        <v>6</v>
      </c>
    </row>
    <row r="419" spans="1:5" x14ac:dyDescent="0.35">
      <c r="C419" s="47" t="s">
        <v>93</v>
      </c>
      <c r="D419" s="47" t="s">
        <v>93</v>
      </c>
      <c r="E419" s="51" t="s">
        <v>3</v>
      </c>
    </row>
    <row r="420" spans="1:5" x14ac:dyDescent="0.35">
      <c r="C420" s="47" t="s">
        <v>93</v>
      </c>
      <c r="D420" s="47" t="s">
        <v>93</v>
      </c>
      <c r="E420" s="51">
        <v>6</v>
      </c>
    </row>
    <row r="421" spans="1:5" x14ac:dyDescent="0.35">
      <c r="C421" s="47" t="s">
        <v>93</v>
      </c>
      <c r="D421" s="47" t="s">
        <v>93</v>
      </c>
      <c r="E421" s="51" t="s">
        <v>49</v>
      </c>
    </row>
    <row r="422" spans="1:5" x14ac:dyDescent="0.35">
      <c r="C422" s="47" t="s">
        <v>93</v>
      </c>
      <c r="D422" s="47" t="s">
        <v>93</v>
      </c>
      <c r="E422" s="51" t="s">
        <v>4</v>
      </c>
    </row>
    <row r="423" spans="1:5" x14ac:dyDescent="0.35">
      <c r="C423" s="47" t="s">
        <v>93</v>
      </c>
      <c r="D423" s="47" t="s">
        <v>93</v>
      </c>
      <c r="E423" s="51">
        <v>0</v>
      </c>
    </row>
    <row r="424" spans="1:5" x14ac:dyDescent="0.35">
      <c r="A424" s="48" t="s">
        <v>808</v>
      </c>
      <c r="B424" s="48" t="s">
        <v>808</v>
      </c>
      <c r="C424" s="47" t="s">
        <v>808</v>
      </c>
      <c r="D424" s="47" t="s">
        <v>808</v>
      </c>
      <c r="E424" s="51" t="s">
        <v>808</v>
      </c>
    </row>
    <row r="425" spans="1:5" x14ac:dyDescent="0.35">
      <c r="A425" s="48" t="s">
        <v>1</v>
      </c>
      <c r="B425" s="48" t="s">
        <v>32</v>
      </c>
      <c r="C425" s="47" t="s">
        <v>0</v>
      </c>
      <c r="D425" s="47" t="s">
        <v>45</v>
      </c>
      <c r="E425" s="51" t="s">
        <v>2</v>
      </c>
    </row>
    <row r="426" spans="1:5" x14ac:dyDescent="0.35">
      <c r="A426" s="48" t="s">
        <v>13</v>
      </c>
      <c r="B426" s="48">
        <v>4</v>
      </c>
      <c r="C426" s="47">
        <v>8</v>
      </c>
      <c r="D426" s="47">
        <v>16</v>
      </c>
      <c r="E426" s="68">
        <v>42499.652228472223</v>
      </c>
    </row>
    <row r="427" spans="1:5" x14ac:dyDescent="0.35">
      <c r="C427" s="47" t="s">
        <v>93</v>
      </c>
      <c r="D427" s="47" t="s">
        <v>93</v>
      </c>
      <c r="E427" s="51" t="s">
        <v>148</v>
      </c>
    </row>
    <row r="428" spans="1:5" x14ac:dyDescent="0.35">
      <c r="C428" s="47" t="s">
        <v>93</v>
      </c>
      <c r="D428" s="47" t="s">
        <v>93</v>
      </c>
      <c r="E428" s="69">
        <v>28</v>
      </c>
    </row>
    <row r="429" spans="1:5" x14ac:dyDescent="0.35">
      <c r="C429" s="47" t="s">
        <v>93</v>
      </c>
      <c r="D429" s="47" t="s">
        <v>93</v>
      </c>
      <c r="E429" s="70">
        <v>42499.652228472223</v>
      </c>
    </row>
    <row r="430" spans="1:5" x14ac:dyDescent="0.35">
      <c r="C430" s="47" t="s">
        <v>93</v>
      </c>
      <c r="D430" s="47" t="s">
        <v>93</v>
      </c>
      <c r="E430" s="51">
        <v>8</v>
      </c>
    </row>
    <row r="431" spans="1:5" x14ac:dyDescent="0.35">
      <c r="C431" s="47" t="s">
        <v>93</v>
      </c>
      <c r="D431" s="47" t="s">
        <v>93</v>
      </c>
      <c r="E431" s="51" t="s">
        <v>3</v>
      </c>
    </row>
    <row r="432" spans="1:5" x14ac:dyDescent="0.35">
      <c r="C432" s="47" t="s">
        <v>93</v>
      </c>
      <c r="D432" s="47" t="s">
        <v>93</v>
      </c>
      <c r="E432" s="51">
        <v>8</v>
      </c>
    </row>
    <row r="433" spans="1:5" x14ac:dyDescent="0.35">
      <c r="C433" s="47" t="s">
        <v>93</v>
      </c>
      <c r="D433" s="47" t="s">
        <v>93</v>
      </c>
      <c r="E433" s="51" t="s">
        <v>49</v>
      </c>
    </row>
    <row r="434" spans="1:5" x14ac:dyDescent="0.35">
      <c r="C434" s="47" t="s">
        <v>93</v>
      </c>
      <c r="D434" s="47" t="s">
        <v>93</v>
      </c>
      <c r="E434" s="51" t="s">
        <v>4</v>
      </c>
    </row>
    <row r="435" spans="1:5" x14ac:dyDescent="0.35">
      <c r="C435" s="47" t="s">
        <v>93</v>
      </c>
      <c r="D435" s="47" t="s">
        <v>93</v>
      </c>
      <c r="E435" s="51">
        <v>0</v>
      </c>
    </row>
    <row r="436" spans="1:5" x14ac:dyDescent="0.35">
      <c r="A436" s="48" t="s">
        <v>808</v>
      </c>
      <c r="B436" s="48" t="s">
        <v>808</v>
      </c>
      <c r="C436" s="47" t="s">
        <v>808</v>
      </c>
      <c r="D436" s="47" t="s">
        <v>808</v>
      </c>
      <c r="E436" s="51" t="s">
        <v>808</v>
      </c>
    </row>
    <row r="437" spans="1:5" x14ac:dyDescent="0.35">
      <c r="A437" s="48" t="s">
        <v>1</v>
      </c>
      <c r="B437" s="48" t="s">
        <v>32</v>
      </c>
      <c r="C437" s="47" t="s">
        <v>0</v>
      </c>
      <c r="D437" s="47" t="s">
        <v>45</v>
      </c>
      <c r="E437" s="51" t="s">
        <v>2</v>
      </c>
    </row>
    <row r="438" spans="1:5" x14ac:dyDescent="0.35">
      <c r="A438" s="48" t="s">
        <v>13</v>
      </c>
      <c r="B438" s="48">
        <v>4</v>
      </c>
      <c r="C438" s="47">
        <v>8</v>
      </c>
      <c r="D438" s="47">
        <v>12</v>
      </c>
      <c r="E438" s="68">
        <v>42499.65247025463</v>
      </c>
    </row>
    <row r="439" spans="1:5" x14ac:dyDescent="0.35">
      <c r="C439" s="47" t="s">
        <v>93</v>
      </c>
      <c r="D439" s="47" t="s">
        <v>93</v>
      </c>
      <c r="E439" s="51" t="s">
        <v>148</v>
      </c>
    </row>
    <row r="440" spans="1:5" x14ac:dyDescent="0.35">
      <c r="C440" s="47" t="s">
        <v>93</v>
      </c>
      <c r="D440" s="47" t="s">
        <v>93</v>
      </c>
      <c r="E440" s="69">
        <v>28</v>
      </c>
    </row>
    <row r="441" spans="1:5" x14ac:dyDescent="0.35">
      <c r="C441" s="47" t="s">
        <v>93</v>
      </c>
      <c r="D441" s="47" t="s">
        <v>93</v>
      </c>
      <c r="E441" s="70">
        <v>42499.65247025463</v>
      </c>
    </row>
    <row r="442" spans="1:5" x14ac:dyDescent="0.35">
      <c r="C442" s="47" t="s">
        <v>93</v>
      </c>
      <c r="D442" s="47" t="s">
        <v>93</v>
      </c>
      <c r="E442" s="51">
        <v>8</v>
      </c>
    </row>
    <row r="443" spans="1:5" x14ac:dyDescent="0.35">
      <c r="C443" s="47" t="s">
        <v>93</v>
      </c>
      <c r="D443" s="47" t="s">
        <v>93</v>
      </c>
      <c r="E443" s="51" t="s">
        <v>3</v>
      </c>
    </row>
    <row r="444" spans="1:5" x14ac:dyDescent="0.35">
      <c r="C444" s="47" t="s">
        <v>93</v>
      </c>
      <c r="D444" s="47" t="s">
        <v>93</v>
      </c>
      <c r="E444" s="51">
        <v>8</v>
      </c>
    </row>
    <row r="445" spans="1:5" x14ac:dyDescent="0.35">
      <c r="C445" s="47" t="s">
        <v>93</v>
      </c>
      <c r="D445" s="47" t="s">
        <v>93</v>
      </c>
      <c r="E445" s="51" t="s">
        <v>49</v>
      </c>
    </row>
    <row r="446" spans="1:5" x14ac:dyDescent="0.35">
      <c r="C446" s="47" t="s">
        <v>93</v>
      </c>
      <c r="D446" s="47" t="s">
        <v>93</v>
      </c>
      <c r="E446" s="51" t="s">
        <v>4</v>
      </c>
    </row>
    <row r="447" spans="1:5" x14ac:dyDescent="0.35">
      <c r="C447" s="47" t="s">
        <v>93</v>
      </c>
      <c r="D447" s="47" t="s">
        <v>93</v>
      </c>
      <c r="E447" s="51">
        <v>0</v>
      </c>
    </row>
    <row r="448" spans="1:5" x14ac:dyDescent="0.35">
      <c r="A448" s="48" t="s">
        <v>808</v>
      </c>
      <c r="B448" s="48" t="s">
        <v>808</v>
      </c>
      <c r="C448" s="47" t="s">
        <v>808</v>
      </c>
      <c r="D448" s="47" t="s">
        <v>808</v>
      </c>
      <c r="E448" s="51" t="s">
        <v>808</v>
      </c>
    </row>
    <row r="449" spans="1:5" x14ac:dyDescent="0.35">
      <c r="A449" s="48" t="s">
        <v>1</v>
      </c>
      <c r="B449" s="48" t="s">
        <v>32</v>
      </c>
      <c r="C449" s="47" t="s">
        <v>0</v>
      </c>
      <c r="D449" s="47" t="s">
        <v>45</v>
      </c>
      <c r="E449" s="51" t="s">
        <v>2</v>
      </c>
    </row>
    <row r="450" spans="1:5" x14ac:dyDescent="0.35">
      <c r="A450" s="48" t="s">
        <v>13</v>
      </c>
      <c r="B450" s="48">
        <v>4</v>
      </c>
      <c r="C450" s="47">
        <v>8</v>
      </c>
      <c r="D450" s="47">
        <v>8</v>
      </c>
      <c r="E450" s="68">
        <v>42499.653275810182</v>
      </c>
    </row>
    <row r="451" spans="1:5" x14ac:dyDescent="0.35">
      <c r="C451" s="47" t="s">
        <v>93</v>
      </c>
      <c r="D451" s="47" t="s">
        <v>93</v>
      </c>
      <c r="E451" s="51" t="s">
        <v>148</v>
      </c>
    </row>
    <row r="452" spans="1:5" x14ac:dyDescent="0.35">
      <c r="C452" s="47" t="s">
        <v>93</v>
      </c>
      <c r="D452" s="47" t="s">
        <v>93</v>
      </c>
      <c r="E452" s="69">
        <v>28</v>
      </c>
    </row>
    <row r="453" spans="1:5" x14ac:dyDescent="0.35">
      <c r="C453" s="47" t="s">
        <v>93</v>
      </c>
      <c r="D453" s="47" t="s">
        <v>93</v>
      </c>
      <c r="E453" s="70">
        <v>42499.653275810182</v>
      </c>
    </row>
    <row r="454" spans="1:5" x14ac:dyDescent="0.35">
      <c r="C454" s="47" t="s">
        <v>93</v>
      </c>
      <c r="D454" s="47" t="s">
        <v>93</v>
      </c>
      <c r="E454" s="51">
        <v>8</v>
      </c>
    </row>
    <row r="455" spans="1:5" x14ac:dyDescent="0.35">
      <c r="C455" s="47" t="s">
        <v>93</v>
      </c>
      <c r="D455" s="47" t="s">
        <v>93</v>
      </c>
      <c r="E455" s="51" t="s">
        <v>3</v>
      </c>
    </row>
    <row r="456" spans="1:5" x14ac:dyDescent="0.35">
      <c r="C456" s="47" t="s">
        <v>93</v>
      </c>
      <c r="D456" s="47" t="s">
        <v>93</v>
      </c>
      <c r="E456" s="51">
        <v>8</v>
      </c>
    </row>
    <row r="457" spans="1:5" x14ac:dyDescent="0.35">
      <c r="C457" s="47" t="s">
        <v>93</v>
      </c>
      <c r="D457" s="47" t="s">
        <v>93</v>
      </c>
      <c r="E457" s="51" t="s">
        <v>49</v>
      </c>
    </row>
    <row r="458" spans="1:5" x14ac:dyDescent="0.35">
      <c r="C458" s="47" t="s">
        <v>93</v>
      </c>
      <c r="D458" s="47" t="s">
        <v>93</v>
      </c>
      <c r="E458" s="51" t="s">
        <v>4</v>
      </c>
    </row>
    <row r="459" spans="1:5" x14ac:dyDescent="0.35">
      <c r="C459" s="47" t="s">
        <v>93</v>
      </c>
      <c r="D459" s="47" t="s">
        <v>93</v>
      </c>
      <c r="E459" s="51">
        <v>0</v>
      </c>
    </row>
    <row r="460" spans="1:5" x14ac:dyDescent="0.35">
      <c r="A460" s="48" t="s">
        <v>808</v>
      </c>
      <c r="B460" s="48" t="s">
        <v>808</v>
      </c>
      <c r="C460" s="47" t="s">
        <v>808</v>
      </c>
      <c r="D460" s="47" t="s">
        <v>808</v>
      </c>
      <c r="E460" s="51" t="s">
        <v>808</v>
      </c>
    </row>
    <row r="461" spans="1:5" x14ac:dyDescent="0.35">
      <c r="A461" s="48" t="s">
        <v>1</v>
      </c>
      <c r="B461" s="48" t="s">
        <v>32</v>
      </c>
      <c r="C461" s="47" t="s">
        <v>0</v>
      </c>
      <c r="D461" s="47" t="s">
        <v>45</v>
      </c>
      <c r="E461" s="51" t="s">
        <v>2</v>
      </c>
    </row>
    <row r="462" spans="1:5" x14ac:dyDescent="0.35">
      <c r="A462" s="48" t="s">
        <v>13</v>
      </c>
      <c r="B462" s="48">
        <v>6</v>
      </c>
      <c r="C462" s="47">
        <v>12</v>
      </c>
      <c r="D462" s="47">
        <v>2</v>
      </c>
      <c r="E462" s="68">
        <v>42499.654508333333</v>
      </c>
    </row>
    <row r="463" spans="1:5" x14ac:dyDescent="0.35">
      <c r="C463" s="47" t="s">
        <v>93</v>
      </c>
      <c r="D463" s="47" t="s">
        <v>93</v>
      </c>
      <c r="E463" s="51" t="s">
        <v>148</v>
      </c>
    </row>
    <row r="464" spans="1:5" x14ac:dyDescent="0.35">
      <c r="C464" s="47" t="s">
        <v>93</v>
      </c>
      <c r="D464" s="47" t="s">
        <v>93</v>
      </c>
      <c r="E464" s="69">
        <v>29</v>
      </c>
    </row>
    <row r="465" spans="1:5" x14ac:dyDescent="0.35">
      <c r="C465" s="47" t="s">
        <v>93</v>
      </c>
      <c r="D465" s="47" t="s">
        <v>93</v>
      </c>
      <c r="E465" s="70">
        <v>42499.654508333333</v>
      </c>
    </row>
    <row r="466" spans="1:5" x14ac:dyDescent="0.35">
      <c r="C466" s="47" t="s">
        <v>93</v>
      </c>
      <c r="D466" s="47" t="s">
        <v>93</v>
      </c>
      <c r="E466" s="51">
        <v>12</v>
      </c>
    </row>
    <row r="467" spans="1:5" x14ac:dyDescent="0.35">
      <c r="C467" s="47" t="s">
        <v>93</v>
      </c>
      <c r="D467" s="47" t="s">
        <v>93</v>
      </c>
      <c r="E467" s="51" t="s">
        <v>3</v>
      </c>
    </row>
    <row r="468" spans="1:5" x14ac:dyDescent="0.35">
      <c r="C468" s="47" t="s">
        <v>93</v>
      </c>
      <c r="D468" s="47" t="s">
        <v>93</v>
      </c>
      <c r="E468" s="51">
        <v>12</v>
      </c>
    </row>
    <row r="469" spans="1:5" x14ac:dyDescent="0.35">
      <c r="C469" s="47" t="s">
        <v>93</v>
      </c>
      <c r="D469" s="47" t="s">
        <v>93</v>
      </c>
      <c r="E469" s="51" t="s">
        <v>49</v>
      </c>
    </row>
    <row r="470" spans="1:5" x14ac:dyDescent="0.35">
      <c r="C470" s="47" t="s">
        <v>93</v>
      </c>
      <c r="D470" s="47" t="s">
        <v>93</v>
      </c>
      <c r="E470" s="51" t="s">
        <v>4</v>
      </c>
    </row>
    <row r="471" spans="1:5" x14ac:dyDescent="0.35">
      <c r="C471" s="47" t="s">
        <v>93</v>
      </c>
      <c r="D471" s="47" t="s">
        <v>93</v>
      </c>
      <c r="E471" s="51">
        <v>0</v>
      </c>
    </row>
    <row r="472" spans="1:5" x14ac:dyDescent="0.35">
      <c r="A472" s="48" t="s">
        <v>808</v>
      </c>
      <c r="B472" s="48" t="s">
        <v>808</v>
      </c>
      <c r="C472" s="47" t="s">
        <v>808</v>
      </c>
      <c r="D472" s="47" t="s">
        <v>808</v>
      </c>
      <c r="E472" s="51" t="s">
        <v>808</v>
      </c>
    </row>
    <row r="473" spans="1:5" x14ac:dyDescent="0.35">
      <c r="A473" s="48" t="s">
        <v>1</v>
      </c>
      <c r="B473" s="48" t="s">
        <v>32</v>
      </c>
      <c r="C473" s="47" t="s">
        <v>0</v>
      </c>
      <c r="D473" s="47" t="s">
        <v>45</v>
      </c>
      <c r="E473" s="51" t="s">
        <v>2</v>
      </c>
    </row>
    <row r="474" spans="1:5" x14ac:dyDescent="0.35">
      <c r="A474" s="48" t="s">
        <v>13</v>
      </c>
      <c r="B474" s="48">
        <v>2</v>
      </c>
      <c r="C474" s="47">
        <v>4</v>
      </c>
      <c r="D474" s="47">
        <v>0</v>
      </c>
      <c r="E474" s="68">
        <v>42499.655620486112</v>
      </c>
    </row>
    <row r="475" spans="1:5" x14ac:dyDescent="0.35">
      <c r="C475" s="47" t="s">
        <v>93</v>
      </c>
      <c r="D475" s="47" t="s">
        <v>93</v>
      </c>
      <c r="E475" s="51" t="s">
        <v>148</v>
      </c>
    </row>
    <row r="476" spans="1:5" x14ac:dyDescent="0.35">
      <c r="C476" s="47" t="s">
        <v>93</v>
      </c>
      <c r="D476" s="47" t="s">
        <v>93</v>
      </c>
      <c r="E476" s="69">
        <v>30</v>
      </c>
    </row>
    <row r="477" spans="1:5" x14ac:dyDescent="0.35">
      <c r="C477" s="47" t="s">
        <v>93</v>
      </c>
      <c r="D477" s="47" t="s">
        <v>93</v>
      </c>
      <c r="E477" s="70">
        <v>42499.655620486112</v>
      </c>
    </row>
    <row r="478" spans="1:5" x14ac:dyDescent="0.35">
      <c r="C478" s="47" t="s">
        <v>93</v>
      </c>
      <c r="D478" s="47" t="s">
        <v>93</v>
      </c>
      <c r="E478" s="51">
        <v>4</v>
      </c>
    </row>
    <row r="479" spans="1:5" x14ac:dyDescent="0.35">
      <c r="C479" s="47" t="s">
        <v>93</v>
      </c>
      <c r="D479" s="47" t="s">
        <v>93</v>
      </c>
      <c r="E479" s="51" t="s">
        <v>3</v>
      </c>
    </row>
    <row r="480" spans="1:5" x14ac:dyDescent="0.35">
      <c r="C480" s="47" t="s">
        <v>93</v>
      </c>
      <c r="D480" s="47" t="s">
        <v>93</v>
      </c>
      <c r="E480" s="51">
        <v>4</v>
      </c>
    </row>
    <row r="481" spans="1:5" x14ac:dyDescent="0.35">
      <c r="C481" s="47" t="s">
        <v>93</v>
      </c>
      <c r="D481" s="47" t="s">
        <v>93</v>
      </c>
      <c r="E481" s="51" t="s">
        <v>49</v>
      </c>
    </row>
    <row r="482" spans="1:5" x14ac:dyDescent="0.35">
      <c r="C482" s="47" t="s">
        <v>93</v>
      </c>
      <c r="D482" s="47" t="s">
        <v>93</v>
      </c>
      <c r="E482" s="51" t="s">
        <v>4</v>
      </c>
    </row>
    <row r="483" spans="1:5" x14ac:dyDescent="0.35">
      <c r="C483" s="47" t="s">
        <v>93</v>
      </c>
      <c r="D483" s="47" t="s">
        <v>93</v>
      </c>
      <c r="E483" s="51">
        <v>0</v>
      </c>
    </row>
    <row r="484" spans="1:5" x14ac:dyDescent="0.35">
      <c r="A484" s="48" t="s">
        <v>808</v>
      </c>
      <c r="B484" s="48" t="s">
        <v>808</v>
      </c>
      <c r="C484" s="47" t="s">
        <v>808</v>
      </c>
      <c r="D484" s="47" t="s">
        <v>808</v>
      </c>
      <c r="E484" s="51" t="s">
        <v>808</v>
      </c>
    </row>
    <row r="485" spans="1:5" x14ac:dyDescent="0.35">
      <c r="A485" s="48" t="s">
        <v>1</v>
      </c>
      <c r="B485" s="48" t="s">
        <v>32</v>
      </c>
      <c r="C485" s="47" t="s">
        <v>0</v>
      </c>
      <c r="D485" s="47" t="s">
        <v>45</v>
      </c>
      <c r="E485" s="51" t="s">
        <v>2</v>
      </c>
    </row>
    <row r="486" spans="1:5" x14ac:dyDescent="0.35">
      <c r="A486" s="48" t="s">
        <v>13</v>
      </c>
      <c r="B486" s="48">
        <v>5</v>
      </c>
      <c r="C486" s="47">
        <v>10</v>
      </c>
      <c r="D486" s="47">
        <v>95</v>
      </c>
      <c r="E486" s="68">
        <v>42499.658342476854</v>
      </c>
    </row>
    <row r="487" spans="1:5" x14ac:dyDescent="0.35">
      <c r="C487" s="47" t="s">
        <v>93</v>
      </c>
      <c r="D487" s="47" t="s">
        <v>93</v>
      </c>
      <c r="E487" s="51" t="s">
        <v>148</v>
      </c>
    </row>
    <row r="488" spans="1:5" x14ac:dyDescent="0.35">
      <c r="C488" s="47" t="s">
        <v>93</v>
      </c>
      <c r="D488" s="47" t="s">
        <v>93</v>
      </c>
      <c r="E488" s="69">
        <v>31</v>
      </c>
    </row>
    <row r="489" spans="1:5" x14ac:dyDescent="0.35">
      <c r="C489" s="47" t="s">
        <v>93</v>
      </c>
      <c r="D489" s="47" t="s">
        <v>93</v>
      </c>
      <c r="E489" s="70">
        <v>42499.658342476854</v>
      </c>
    </row>
    <row r="490" spans="1:5" x14ac:dyDescent="0.35">
      <c r="C490" s="47" t="s">
        <v>93</v>
      </c>
      <c r="D490" s="47" t="s">
        <v>93</v>
      </c>
      <c r="E490" s="51">
        <v>10</v>
      </c>
    </row>
    <row r="491" spans="1:5" x14ac:dyDescent="0.35">
      <c r="C491" s="47" t="s">
        <v>93</v>
      </c>
      <c r="D491" s="47" t="s">
        <v>93</v>
      </c>
      <c r="E491" s="51" t="s">
        <v>3</v>
      </c>
    </row>
    <row r="492" spans="1:5" x14ac:dyDescent="0.35">
      <c r="C492" s="47" t="s">
        <v>93</v>
      </c>
      <c r="D492" s="47" t="s">
        <v>93</v>
      </c>
      <c r="E492" s="51">
        <v>10</v>
      </c>
    </row>
    <row r="493" spans="1:5" x14ac:dyDescent="0.35">
      <c r="C493" s="47" t="s">
        <v>93</v>
      </c>
      <c r="D493" s="47" t="s">
        <v>93</v>
      </c>
      <c r="E493" s="51" t="s">
        <v>49</v>
      </c>
    </row>
    <row r="494" spans="1:5" x14ac:dyDescent="0.35">
      <c r="C494" s="47" t="s">
        <v>93</v>
      </c>
      <c r="D494" s="47" t="s">
        <v>93</v>
      </c>
      <c r="E494" s="51" t="s">
        <v>4</v>
      </c>
    </row>
    <row r="495" spans="1:5" x14ac:dyDescent="0.35">
      <c r="C495" s="47" t="s">
        <v>93</v>
      </c>
      <c r="D495" s="47" t="s">
        <v>93</v>
      </c>
      <c r="E495" s="51">
        <v>0</v>
      </c>
    </row>
    <row r="496" spans="1:5" x14ac:dyDescent="0.35">
      <c r="A496" s="48" t="s">
        <v>808</v>
      </c>
      <c r="B496" s="48" t="s">
        <v>808</v>
      </c>
      <c r="C496" s="47" t="s">
        <v>808</v>
      </c>
      <c r="D496" s="47" t="s">
        <v>808</v>
      </c>
      <c r="E496" s="51" t="s">
        <v>808</v>
      </c>
    </row>
    <row r="497" spans="1:5" x14ac:dyDescent="0.35">
      <c r="A497" s="48" t="s">
        <v>1</v>
      </c>
      <c r="B497" s="48" t="s">
        <v>32</v>
      </c>
      <c r="C497" s="47" t="s">
        <v>0</v>
      </c>
      <c r="D497" s="47" t="s">
        <v>45</v>
      </c>
      <c r="E497" s="51" t="s">
        <v>2</v>
      </c>
    </row>
    <row r="498" spans="1:5" x14ac:dyDescent="0.35">
      <c r="A498" s="48" t="s">
        <v>13</v>
      </c>
      <c r="B498" s="48">
        <v>6</v>
      </c>
      <c r="C498" s="47">
        <v>12</v>
      </c>
      <c r="D498" s="47">
        <v>89</v>
      </c>
      <c r="E498" s="68">
        <v>42499.658822685182</v>
      </c>
    </row>
    <row r="499" spans="1:5" x14ac:dyDescent="0.35">
      <c r="C499" s="47" t="s">
        <v>93</v>
      </c>
      <c r="D499" s="47" t="s">
        <v>93</v>
      </c>
      <c r="E499" s="51" t="s">
        <v>148</v>
      </c>
    </row>
    <row r="500" spans="1:5" x14ac:dyDescent="0.35">
      <c r="C500" s="47" t="s">
        <v>93</v>
      </c>
      <c r="D500" s="47" t="s">
        <v>93</v>
      </c>
      <c r="E500" s="69">
        <v>32</v>
      </c>
    </row>
    <row r="501" spans="1:5" x14ac:dyDescent="0.35">
      <c r="C501" s="47" t="s">
        <v>93</v>
      </c>
      <c r="D501" s="47" t="s">
        <v>93</v>
      </c>
      <c r="E501" s="70">
        <v>42499.658822685182</v>
      </c>
    </row>
    <row r="502" spans="1:5" x14ac:dyDescent="0.35">
      <c r="C502" s="47" t="s">
        <v>93</v>
      </c>
      <c r="D502" s="47" t="s">
        <v>93</v>
      </c>
      <c r="E502" s="51">
        <v>12</v>
      </c>
    </row>
    <row r="503" spans="1:5" x14ac:dyDescent="0.35">
      <c r="C503" s="47" t="s">
        <v>93</v>
      </c>
      <c r="D503" s="47" t="s">
        <v>93</v>
      </c>
      <c r="E503" s="51" t="s">
        <v>3</v>
      </c>
    </row>
    <row r="504" spans="1:5" x14ac:dyDescent="0.35">
      <c r="C504" s="47" t="s">
        <v>93</v>
      </c>
      <c r="D504" s="47" t="s">
        <v>93</v>
      </c>
      <c r="E504" s="51">
        <v>12</v>
      </c>
    </row>
    <row r="505" spans="1:5" x14ac:dyDescent="0.35">
      <c r="C505" s="47" t="s">
        <v>93</v>
      </c>
      <c r="D505" s="47" t="s">
        <v>93</v>
      </c>
      <c r="E505" s="51" t="s">
        <v>49</v>
      </c>
    </row>
    <row r="506" spans="1:5" x14ac:dyDescent="0.35">
      <c r="C506" s="47" t="s">
        <v>93</v>
      </c>
      <c r="D506" s="47" t="s">
        <v>93</v>
      </c>
      <c r="E506" s="51" t="s">
        <v>4</v>
      </c>
    </row>
    <row r="507" spans="1:5" x14ac:dyDescent="0.35">
      <c r="C507" s="47" t="s">
        <v>93</v>
      </c>
      <c r="D507" s="47" t="s">
        <v>93</v>
      </c>
      <c r="E507" s="51">
        <v>0</v>
      </c>
    </row>
    <row r="508" spans="1:5" x14ac:dyDescent="0.35">
      <c r="A508" s="48" t="s">
        <v>808</v>
      </c>
      <c r="B508" s="48" t="s">
        <v>808</v>
      </c>
      <c r="C508" s="47" t="s">
        <v>808</v>
      </c>
      <c r="D508" s="47" t="s">
        <v>808</v>
      </c>
      <c r="E508" s="51" t="s">
        <v>808</v>
      </c>
    </row>
    <row r="509" spans="1:5" x14ac:dyDescent="0.35">
      <c r="A509" s="48" t="s">
        <v>1</v>
      </c>
      <c r="B509" s="48" t="s">
        <v>32</v>
      </c>
      <c r="C509" s="47" t="s">
        <v>0</v>
      </c>
      <c r="D509" s="47" t="s">
        <v>45</v>
      </c>
      <c r="E509" s="51" t="s">
        <v>2</v>
      </c>
    </row>
    <row r="510" spans="1:5" x14ac:dyDescent="0.35">
      <c r="A510" s="48" t="s">
        <v>13</v>
      </c>
      <c r="B510" s="48">
        <v>9</v>
      </c>
      <c r="C510" s="47">
        <v>18</v>
      </c>
      <c r="D510" s="47">
        <v>80</v>
      </c>
      <c r="E510" s="68">
        <v>42499.772371180552</v>
      </c>
    </row>
    <row r="511" spans="1:5" x14ac:dyDescent="0.35">
      <c r="C511" s="47" t="s">
        <v>93</v>
      </c>
      <c r="D511" s="47" t="s">
        <v>93</v>
      </c>
      <c r="E511" s="51" t="s">
        <v>148</v>
      </c>
    </row>
    <row r="512" spans="1:5" x14ac:dyDescent="0.35">
      <c r="C512" s="47" t="s">
        <v>93</v>
      </c>
      <c r="D512" s="47" t="s">
        <v>93</v>
      </c>
      <c r="E512" s="69">
        <v>33</v>
      </c>
    </row>
    <row r="513" spans="1:5" x14ac:dyDescent="0.35">
      <c r="C513" s="47" t="s">
        <v>93</v>
      </c>
      <c r="D513" s="47" t="s">
        <v>93</v>
      </c>
      <c r="E513" s="70">
        <v>42499.772371180552</v>
      </c>
    </row>
    <row r="514" spans="1:5" x14ac:dyDescent="0.35">
      <c r="C514" s="47" t="s">
        <v>93</v>
      </c>
      <c r="D514" s="47" t="s">
        <v>93</v>
      </c>
      <c r="E514" s="51">
        <v>18</v>
      </c>
    </row>
    <row r="515" spans="1:5" x14ac:dyDescent="0.35">
      <c r="C515" s="47" t="s">
        <v>93</v>
      </c>
      <c r="D515" s="47" t="s">
        <v>93</v>
      </c>
      <c r="E515" s="51" t="s">
        <v>3</v>
      </c>
    </row>
    <row r="516" spans="1:5" x14ac:dyDescent="0.35">
      <c r="C516" s="47" t="s">
        <v>93</v>
      </c>
      <c r="D516" s="47" t="s">
        <v>93</v>
      </c>
      <c r="E516" s="51">
        <v>18</v>
      </c>
    </row>
    <row r="517" spans="1:5" x14ac:dyDescent="0.35">
      <c r="C517" s="47" t="s">
        <v>93</v>
      </c>
      <c r="D517" s="47" t="s">
        <v>93</v>
      </c>
      <c r="E517" s="51" t="s">
        <v>49</v>
      </c>
    </row>
    <row r="518" spans="1:5" x14ac:dyDescent="0.35">
      <c r="C518" s="47" t="s">
        <v>93</v>
      </c>
      <c r="D518" s="47" t="s">
        <v>93</v>
      </c>
      <c r="E518" s="51" t="s">
        <v>4</v>
      </c>
    </row>
    <row r="519" spans="1:5" x14ac:dyDescent="0.35">
      <c r="C519" s="47" t="s">
        <v>93</v>
      </c>
      <c r="D519" s="47" t="s">
        <v>93</v>
      </c>
      <c r="E519" s="51">
        <v>0</v>
      </c>
    </row>
    <row r="520" spans="1:5" x14ac:dyDescent="0.35">
      <c r="A520" s="48" t="s">
        <v>808</v>
      </c>
      <c r="B520" s="48" t="s">
        <v>808</v>
      </c>
      <c r="C520" s="47" t="s">
        <v>808</v>
      </c>
      <c r="D520" s="47" t="s">
        <v>808</v>
      </c>
      <c r="E520" s="51" t="s">
        <v>808</v>
      </c>
    </row>
    <row r="521" spans="1:5" x14ac:dyDescent="0.35">
      <c r="A521" s="48" t="s">
        <v>1</v>
      </c>
      <c r="B521" s="48" t="s">
        <v>32</v>
      </c>
      <c r="C521" s="47" t="s">
        <v>0</v>
      </c>
      <c r="D521" s="47" t="s">
        <v>45</v>
      </c>
      <c r="E521" s="51" t="s">
        <v>2</v>
      </c>
    </row>
    <row r="522" spans="1:5" x14ac:dyDescent="0.35">
      <c r="A522" s="48" t="s">
        <v>13</v>
      </c>
      <c r="B522" s="48">
        <v>12</v>
      </c>
      <c r="C522" s="47">
        <v>24</v>
      </c>
      <c r="D522" s="47">
        <v>68</v>
      </c>
      <c r="E522" s="68">
        <v>42499.774440856483</v>
      </c>
    </row>
    <row r="523" spans="1:5" x14ac:dyDescent="0.35">
      <c r="C523" s="47" t="s">
        <v>93</v>
      </c>
      <c r="D523" s="47" t="s">
        <v>93</v>
      </c>
      <c r="E523" s="51" t="s">
        <v>148</v>
      </c>
    </row>
    <row r="524" spans="1:5" x14ac:dyDescent="0.35">
      <c r="C524" s="47" t="s">
        <v>93</v>
      </c>
      <c r="D524" s="47" t="s">
        <v>93</v>
      </c>
      <c r="E524" s="69">
        <v>34</v>
      </c>
    </row>
    <row r="525" spans="1:5" x14ac:dyDescent="0.35">
      <c r="C525" s="47" t="s">
        <v>93</v>
      </c>
      <c r="D525" s="47" t="s">
        <v>93</v>
      </c>
      <c r="E525" s="70">
        <v>42499.774440856483</v>
      </c>
    </row>
    <row r="526" spans="1:5" x14ac:dyDescent="0.35">
      <c r="C526" s="47" t="s">
        <v>93</v>
      </c>
      <c r="D526" s="47" t="s">
        <v>93</v>
      </c>
      <c r="E526" s="51">
        <v>24</v>
      </c>
    </row>
    <row r="527" spans="1:5" x14ac:dyDescent="0.35">
      <c r="C527" s="47" t="s">
        <v>93</v>
      </c>
      <c r="D527" s="47" t="s">
        <v>93</v>
      </c>
      <c r="E527" s="51" t="s">
        <v>3</v>
      </c>
    </row>
    <row r="528" spans="1:5" x14ac:dyDescent="0.35">
      <c r="C528" s="47" t="s">
        <v>93</v>
      </c>
      <c r="D528" s="47" t="s">
        <v>93</v>
      </c>
      <c r="E528" s="51">
        <v>25</v>
      </c>
    </row>
    <row r="529" spans="1:5" x14ac:dyDescent="0.35">
      <c r="C529" s="47" t="s">
        <v>93</v>
      </c>
      <c r="D529" s="47" t="s">
        <v>93</v>
      </c>
      <c r="E529" s="51" t="s">
        <v>49</v>
      </c>
    </row>
    <row r="530" spans="1:5" x14ac:dyDescent="0.35">
      <c r="C530" s="47" t="s">
        <v>93</v>
      </c>
      <c r="D530" s="47" t="s">
        <v>93</v>
      </c>
      <c r="E530" s="51" t="s">
        <v>4</v>
      </c>
    </row>
    <row r="531" spans="1:5" x14ac:dyDescent="0.35">
      <c r="C531" s="47" t="s">
        <v>93</v>
      </c>
      <c r="D531" s="47" t="s">
        <v>93</v>
      </c>
      <c r="E531" s="51">
        <v>-1</v>
      </c>
    </row>
    <row r="532" spans="1:5" x14ac:dyDescent="0.35">
      <c r="A532" s="48" t="s">
        <v>808</v>
      </c>
      <c r="B532" s="48" t="s">
        <v>808</v>
      </c>
      <c r="C532" s="47" t="s">
        <v>808</v>
      </c>
      <c r="D532" s="47" t="s">
        <v>808</v>
      </c>
      <c r="E532" s="51" t="s">
        <v>808</v>
      </c>
    </row>
    <row r="533" spans="1:5" x14ac:dyDescent="0.35">
      <c r="A533" s="48" t="s">
        <v>1</v>
      </c>
      <c r="B533" s="48" t="s">
        <v>32</v>
      </c>
      <c r="C533" s="47" t="s">
        <v>0</v>
      </c>
      <c r="D533" s="47" t="s">
        <v>45</v>
      </c>
      <c r="E533" s="51" t="s">
        <v>2</v>
      </c>
    </row>
    <row r="534" spans="1:5" x14ac:dyDescent="0.35">
      <c r="A534" s="48" t="s">
        <v>13</v>
      </c>
      <c r="B534" s="48">
        <v>12</v>
      </c>
      <c r="C534" s="47">
        <v>24</v>
      </c>
      <c r="D534" s="47">
        <v>56</v>
      </c>
      <c r="E534" s="68">
        <v>42499.774487268522</v>
      </c>
    </row>
    <row r="535" spans="1:5" x14ac:dyDescent="0.35">
      <c r="C535" s="47" t="s">
        <v>93</v>
      </c>
      <c r="D535" s="47" t="s">
        <v>93</v>
      </c>
      <c r="E535" s="51" t="s">
        <v>148</v>
      </c>
    </row>
    <row r="536" spans="1:5" x14ac:dyDescent="0.35">
      <c r="C536" s="47" t="s">
        <v>93</v>
      </c>
      <c r="D536" s="47" t="s">
        <v>93</v>
      </c>
      <c r="E536" s="69">
        <v>34</v>
      </c>
    </row>
    <row r="537" spans="1:5" x14ac:dyDescent="0.35">
      <c r="C537" s="47" t="s">
        <v>93</v>
      </c>
      <c r="D537" s="47" t="s">
        <v>93</v>
      </c>
      <c r="E537" s="70">
        <v>42499.774487268522</v>
      </c>
    </row>
    <row r="538" spans="1:5" x14ac:dyDescent="0.35">
      <c r="C538" s="47" t="s">
        <v>93</v>
      </c>
      <c r="D538" s="47" t="s">
        <v>93</v>
      </c>
      <c r="E538" s="51">
        <v>24</v>
      </c>
    </row>
    <row r="539" spans="1:5" x14ac:dyDescent="0.35">
      <c r="C539" s="47" t="s">
        <v>93</v>
      </c>
      <c r="D539" s="47" t="s">
        <v>93</v>
      </c>
      <c r="E539" s="51" t="s">
        <v>3</v>
      </c>
    </row>
    <row r="540" spans="1:5" x14ac:dyDescent="0.35">
      <c r="C540" s="47" t="s">
        <v>93</v>
      </c>
      <c r="D540" s="47" t="s">
        <v>93</v>
      </c>
      <c r="E540" s="51">
        <v>25</v>
      </c>
    </row>
    <row r="541" spans="1:5" x14ac:dyDescent="0.35">
      <c r="C541" s="47" t="s">
        <v>93</v>
      </c>
      <c r="D541" s="47" t="s">
        <v>93</v>
      </c>
      <c r="E541" s="51" t="s">
        <v>49</v>
      </c>
    </row>
    <row r="542" spans="1:5" x14ac:dyDescent="0.35">
      <c r="C542" s="47" t="s">
        <v>93</v>
      </c>
      <c r="D542" s="47" t="s">
        <v>93</v>
      </c>
      <c r="E542" s="51" t="s">
        <v>4</v>
      </c>
    </row>
    <row r="543" spans="1:5" x14ac:dyDescent="0.35">
      <c r="C543" s="47" t="s">
        <v>93</v>
      </c>
      <c r="D543" s="47" t="s">
        <v>93</v>
      </c>
      <c r="E543" s="51">
        <v>-1</v>
      </c>
    </row>
    <row r="544" spans="1:5" x14ac:dyDescent="0.35">
      <c r="A544" s="48" t="s">
        <v>808</v>
      </c>
      <c r="B544" s="48" t="s">
        <v>808</v>
      </c>
      <c r="C544" s="47" t="s">
        <v>808</v>
      </c>
      <c r="D544" s="47" t="s">
        <v>808</v>
      </c>
      <c r="E544" s="51" t="s">
        <v>808</v>
      </c>
    </row>
    <row r="545" spans="1:5" x14ac:dyDescent="0.35">
      <c r="A545" s="48" t="s">
        <v>1</v>
      </c>
      <c r="B545" s="48" t="s">
        <v>32</v>
      </c>
      <c r="C545" s="47" t="s">
        <v>0</v>
      </c>
      <c r="D545" s="47" t="s">
        <v>45</v>
      </c>
      <c r="E545" s="51" t="s">
        <v>2</v>
      </c>
    </row>
    <row r="546" spans="1:5" x14ac:dyDescent="0.35">
      <c r="A546" s="48" t="s">
        <v>13</v>
      </c>
      <c r="B546" s="48">
        <v>12</v>
      </c>
      <c r="C546" s="47">
        <v>24</v>
      </c>
      <c r="D546" s="47">
        <v>44</v>
      </c>
      <c r="E546" s="68">
        <v>42499.775170138892</v>
      </c>
    </row>
    <row r="547" spans="1:5" x14ac:dyDescent="0.35">
      <c r="C547" s="47" t="s">
        <v>93</v>
      </c>
      <c r="D547" s="47" t="s">
        <v>93</v>
      </c>
      <c r="E547" s="51" t="s">
        <v>148</v>
      </c>
    </row>
    <row r="548" spans="1:5" x14ac:dyDescent="0.35">
      <c r="C548" s="47" t="s">
        <v>93</v>
      </c>
      <c r="D548" s="47" t="s">
        <v>93</v>
      </c>
      <c r="E548" s="69">
        <v>34</v>
      </c>
    </row>
    <row r="549" spans="1:5" x14ac:dyDescent="0.35">
      <c r="C549" s="47" t="s">
        <v>93</v>
      </c>
      <c r="D549" s="47" t="s">
        <v>93</v>
      </c>
      <c r="E549" s="70">
        <v>42499.775170138892</v>
      </c>
    </row>
    <row r="550" spans="1:5" x14ac:dyDescent="0.35">
      <c r="C550" s="47" t="s">
        <v>93</v>
      </c>
      <c r="D550" s="47" t="s">
        <v>93</v>
      </c>
      <c r="E550" s="51">
        <v>24</v>
      </c>
    </row>
    <row r="551" spans="1:5" x14ac:dyDescent="0.35">
      <c r="C551" s="47" t="s">
        <v>93</v>
      </c>
      <c r="D551" s="47" t="s">
        <v>93</v>
      </c>
      <c r="E551" s="51" t="s">
        <v>3</v>
      </c>
    </row>
    <row r="552" spans="1:5" x14ac:dyDescent="0.35">
      <c r="C552" s="47" t="s">
        <v>93</v>
      </c>
      <c r="D552" s="47" t="s">
        <v>93</v>
      </c>
      <c r="E552" s="51">
        <v>25</v>
      </c>
    </row>
    <row r="553" spans="1:5" x14ac:dyDescent="0.35">
      <c r="C553" s="47" t="s">
        <v>93</v>
      </c>
      <c r="D553" s="47" t="s">
        <v>93</v>
      </c>
      <c r="E553" s="51" t="s">
        <v>49</v>
      </c>
    </row>
    <row r="554" spans="1:5" x14ac:dyDescent="0.35">
      <c r="C554" s="47" t="s">
        <v>93</v>
      </c>
      <c r="D554" s="47" t="s">
        <v>93</v>
      </c>
      <c r="E554" s="51" t="s">
        <v>4</v>
      </c>
    </row>
    <row r="555" spans="1:5" x14ac:dyDescent="0.35">
      <c r="C555" s="47" t="s">
        <v>93</v>
      </c>
      <c r="D555" s="47" t="s">
        <v>93</v>
      </c>
      <c r="E555" s="51">
        <v>-1</v>
      </c>
    </row>
    <row r="556" spans="1:5" x14ac:dyDescent="0.35">
      <c r="A556" s="48" t="s">
        <v>808</v>
      </c>
      <c r="B556" s="48" t="s">
        <v>808</v>
      </c>
      <c r="C556" s="47" t="s">
        <v>808</v>
      </c>
      <c r="D556" s="47" t="s">
        <v>808</v>
      </c>
      <c r="E556" s="51" t="s">
        <v>808</v>
      </c>
    </row>
    <row r="557" spans="1:5" x14ac:dyDescent="0.35">
      <c r="A557" s="48" t="s">
        <v>1</v>
      </c>
      <c r="B557" s="48" t="s">
        <v>32</v>
      </c>
      <c r="C557" s="47" t="s">
        <v>0</v>
      </c>
      <c r="D557" s="47" t="s">
        <v>45</v>
      </c>
      <c r="E557" s="51" t="s">
        <v>2</v>
      </c>
    </row>
    <row r="558" spans="1:5" x14ac:dyDescent="0.35">
      <c r="A558" s="48" t="s">
        <v>13</v>
      </c>
      <c r="B558" s="48">
        <v>2</v>
      </c>
      <c r="C558" s="47">
        <v>4</v>
      </c>
      <c r="D558" s="47">
        <v>98</v>
      </c>
      <c r="E558" s="68">
        <v>42499.778652893518</v>
      </c>
    </row>
    <row r="559" spans="1:5" x14ac:dyDescent="0.35">
      <c r="C559" s="47" t="s">
        <v>93</v>
      </c>
      <c r="D559" s="47" t="s">
        <v>93</v>
      </c>
      <c r="E559" s="51" t="s">
        <v>148</v>
      </c>
    </row>
    <row r="560" spans="1:5" x14ac:dyDescent="0.35">
      <c r="C560" s="47" t="s">
        <v>93</v>
      </c>
      <c r="D560" s="47" t="s">
        <v>93</v>
      </c>
      <c r="E560" s="69">
        <v>35</v>
      </c>
    </row>
    <row r="561" spans="1:5" x14ac:dyDescent="0.35">
      <c r="C561" s="47" t="s">
        <v>93</v>
      </c>
      <c r="D561" s="47" t="s">
        <v>93</v>
      </c>
      <c r="E561" s="70">
        <v>42499.778652893518</v>
      </c>
    </row>
    <row r="562" spans="1:5" x14ac:dyDescent="0.35">
      <c r="C562" s="47" t="s">
        <v>93</v>
      </c>
      <c r="D562" s="47" t="s">
        <v>93</v>
      </c>
      <c r="E562" s="51">
        <v>4</v>
      </c>
    </row>
    <row r="563" spans="1:5" x14ac:dyDescent="0.35">
      <c r="C563" s="47" t="s">
        <v>93</v>
      </c>
      <c r="D563" s="47" t="s">
        <v>93</v>
      </c>
      <c r="E563" s="51" t="s">
        <v>3</v>
      </c>
    </row>
    <row r="564" spans="1:5" x14ac:dyDescent="0.35">
      <c r="C564" s="47" t="s">
        <v>93</v>
      </c>
      <c r="D564" s="47" t="s">
        <v>93</v>
      </c>
      <c r="E564" s="51">
        <v>4</v>
      </c>
    </row>
    <row r="565" spans="1:5" x14ac:dyDescent="0.35">
      <c r="C565" s="47" t="s">
        <v>93</v>
      </c>
      <c r="D565" s="47" t="s">
        <v>93</v>
      </c>
      <c r="E565" s="51" t="s">
        <v>49</v>
      </c>
    </row>
    <row r="566" spans="1:5" x14ac:dyDescent="0.35">
      <c r="C566" s="47" t="s">
        <v>93</v>
      </c>
      <c r="D566" s="47" t="s">
        <v>93</v>
      </c>
      <c r="E566" s="51" t="s">
        <v>4</v>
      </c>
    </row>
    <row r="567" spans="1:5" x14ac:dyDescent="0.35">
      <c r="C567" s="47" t="s">
        <v>93</v>
      </c>
      <c r="D567" s="47" t="s">
        <v>93</v>
      </c>
      <c r="E567" s="51">
        <v>0</v>
      </c>
    </row>
    <row r="568" spans="1:5" x14ac:dyDescent="0.35">
      <c r="A568" s="48" t="s">
        <v>808</v>
      </c>
      <c r="B568" s="48" t="s">
        <v>808</v>
      </c>
      <c r="C568" s="47" t="s">
        <v>808</v>
      </c>
      <c r="D568" s="47" t="s">
        <v>808</v>
      </c>
      <c r="E568" s="51" t="s">
        <v>808</v>
      </c>
    </row>
    <row r="569" spans="1:5" x14ac:dyDescent="0.35">
      <c r="A569" s="48" t="s">
        <v>1</v>
      </c>
      <c r="B569" s="48" t="s">
        <v>32</v>
      </c>
      <c r="C569" s="47" t="s">
        <v>0</v>
      </c>
      <c r="D569" s="47" t="s">
        <v>45</v>
      </c>
      <c r="E569" s="51" t="s">
        <v>2</v>
      </c>
    </row>
    <row r="570" spans="1:5" x14ac:dyDescent="0.35">
      <c r="A570" s="48" t="s">
        <v>5</v>
      </c>
      <c r="B570" s="48">
        <v>5</v>
      </c>
      <c r="C570" s="47">
        <v>7.5</v>
      </c>
      <c r="D570" s="47">
        <v>85</v>
      </c>
      <c r="E570" s="68">
        <v>42499.779932638892</v>
      </c>
    </row>
    <row r="571" spans="1:5" x14ac:dyDescent="0.35">
      <c r="C571" s="47" t="s">
        <v>93</v>
      </c>
      <c r="D571" s="47" t="s">
        <v>93</v>
      </c>
      <c r="E571" s="51" t="s">
        <v>148</v>
      </c>
    </row>
    <row r="572" spans="1:5" x14ac:dyDescent="0.35">
      <c r="C572" s="47" t="s">
        <v>93</v>
      </c>
      <c r="D572" s="47" t="s">
        <v>93</v>
      </c>
      <c r="E572" s="69">
        <v>36</v>
      </c>
    </row>
    <row r="573" spans="1:5" x14ac:dyDescent="0.35">
      <c r="C573" s="47" t="s">
        <v>93</v>
      </c>
      <c r="D573" s="47" t="s">
        <v>93</v>
      </c>
      <c r="E573" s="70">
        <v>42499.779932638892</v>
      </c>
    </row>
    <row r="574" spans="1:5" x14ac:dyDescent="0.35">
      <c r="C574" s="47" t="s">
        <v>93</v>
      </c>
      <c r="D574" s="47" t="s">
        <v>93</v>
      </c>
      <c r="E574" s="51">
        <v>7.5</v>
      </c>
    </row>
    <row r="575" spans="1:5" x14ac:dyDescent="0.35">
      <c r="C575" s="47" t="s">
        <v>93</v>
      </c>
      <c r="D575" s="47" t="s">
        <v>93</v>
      </c>
      <c r="E575" s="51" t="s">
        <v>3</v>
      </c>
    </row>
    <row r="576" spans="1:5" x14ac:dyDescent="0.35">
      <c r="C576" s="47" t="s">
        <v>93</v>
      </c>
      <c r="D576" s="47" t="s">
        <v>93</v>
      </c>
      <c r="E576" s="51">
        <v>8</v>
      </c>
    </row>
    <row r="577" spans="1:5" x14ac:dyDescent="0.35">
      <c r="C577" s="47" t="s">
        <v>93</v>
      </c>
      <c r="D577" s="47" t="s">
        <v>93</v>
      </c>
      <c r="E577" s="51" t="s">
        <v>49</v>
      </c>
    </row>
    <row r="578" spans="1:5" x14ac:dyDescent="0.35">
      <c r="C578" s="47" t="s">
        <v>93</v>
      </c>
      <c r="D578" s="47" t="s">
        <v>93</v>
      </c>
      <c r="E578" s="51" t="s">
        <v>4</v>
      </c>
    </row>
    <row r="579" spans="1:5" x14ac:dyDescent="0.35">
      <c r="C579" s="47" t="s">
        <v>93</v>
      </c>
      <c r="D579" s="47" t="s">
        <v>93</v>
      </c>
      <c r="E579" s="51">
        <v>-0.5</v>
      </c>
    </row>
    <row r="580" spans="1:5" x14ac:dyDescent="0.35">
      <c r="A580" s="48" t="s">
        <v>808</v>
      </c>
      <c r="B580" s="48" t="s">
        <v>808</v>
      </c>
      <c r="C580" s="47" t="s">
        <v>808</v>
      </c>
      <c r="D580" s="47" t="s">
        <v>808</v>
      </c>
      <c r="E580" s="51" t="s">
        <v>808</v>
      </c>
    </row>
    <row r="581" spans="1:5" x14ac:dyDescent="0.35">
      <c r="A581" s="48" t="s">
        <v>1</v>
      </c>
      <c r="B581" s="48" t="s">
        <v>32</v>
      </c>
      <c r="C581" s="47" t="s">
        <v>0</v>
      </c>
      <c r="D581" s="47" t="s">
        <v>45</v>
      </c>
      <c r="E581" s="51" t="s">
        <v>2</v>
      </c>
    </row>
    <row r="582" spans="1:5" x14ac:dyDescent="0.35">
      <c r="A582" s="48" t="s">
        <v>13</v>
      </c>
      <c r="B582" s="48">
        <v>3</v>
      </c>
      <c r="C582" s="47">
        <v>6</v>
      </c>
      <c r="D582" s="47">
        <v>95</v>
      </c>
      <c r="E582" s="68">
        <v>42499.78116377315</v>
      </c>
    </row>
    <row r="583" spans="1:5" x14ac:dyDescent="0.35">
      <c r="C583" s="47" t="s">
        <v>93</v>
      </c>
      <c r="D583" s="47" t="s">
        <v>93</v>
      </c>
      <c r="E583" s="51" t="s">
        <v>148</v>
      </c>
    </row>
    <row r="584" spans="1:5" x14ac:dyDescent="0.35">
      <c r="C584" s="47" t="s">
        <v>93</v>
      </c>
      <c r="D584" s="47" t="s">
        <v>93</v>
      </c>
      <c r="E584" s="69">
        <v>37</v>
      </c>
    </row>
    <row r="585" spans="1:5" x14ac:dyDescent="0.35">
      <c r="C585" s="47" t="s">
        <v>93</v>
      </c>
      <c r="D585" s="47" t="s">
        <v>93</v>
      </c>
      <c r="E585" s="70">
        <v>42499.78116377315</v>
      </c>
    </row>
    <row r="586" spans="1:5" x14ac:dyDescent="0.35">
      <c r="C586" s="47" t="s">
        <v>93</v>
      </c>
      <c r="D586" s="47" t="s">
        <v>93</v>
      </c>
      <c r="E586" s="51">
        <v>6</v>
      </c>
    </row>
    <row r="587" spans="1:5" x14ac:dyDescent="0.35">
      <c r="C587" s="47" t="s">
        <v>93</v>
      </c>
      <c r="D587" s="47" t="s">
        <v>93</v>
      </c>
      <c r="E587" s="51" t="s">
        <v>3</v>
      </c>
    </row>
    <row r="588" spans="1:5" x14ac:dyDescent="0.35">
      <c r="C588" s="47" t="s">
        <v>93</v>
      </c>
      <c r="D588" s="47" t="s">
        <v>93</v>
      </c>
      <c r="E588" s="51">
        <v>6</v>
      </c>
    </row>
    <row r="589" spans="1:5" x14ac:dyDescent="0.35">
      <c r="C589" s="47" t="s">
        <v>93</v>
      </c>
      <c r="D589" s="47" t="s">
        <v>93</v>
      </c>
      <c r="E589" s="51" t="s">
        <v>49</v>
      </c>
    </row>
    <row r="590" spans="1:5" x14ac:dyDescent="0.35">
      <c r="C590" s="47" t="s">
        <v>93</v>
      </c>
      <c r="D590" s="47" t="s">
        <v>93</v>
      </c>
      <c r="E590" s="51" t="s">
        <v>4</v>
      </c>
    </row>
    <row r="591" spans="1:5" x14ac:dyDescent="0.35">
      <c r="C591" s="47" t="s">
        <v>93</v>
      </c>
      <c r="D591" s="47" t="s">
        <v>93</v>
      </c>
      <c r="E591" s="51">
        <v>0</v>
      </c>
    </row>
    <row r="592" spans="1:5" x14ac:dyDescent="0.35">
      <c r="A592" s="48" t="s">
        <v>808</v>
      </c>
      <c r="B592" s="48" t="s">
        <v>808</v>
      </c>
      <c r="C592" s="47" t="s">
        <v>808</v>
      </c>
      <c r="D592" s="47" t="s">
        <v>808</v>
      </c>
      <c r="E592" s="51" t="s">
        <v>808</v>
      </c>
    </row>
  </sheetData>
  <sortState ref="A2:F56">
    <sortCondition ref="A1:A56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0"/>
  <sheetViews>
    <sheetView workbookViewId="0">
      <selection activeCell="H2" sqref="H2"/>
    </sheetView>
  </sheetViews>
  <sheetFormatPr baseColWidth="10" defaultColWidth="11.42578125" defaultRowHeight="26.25" x14ac:dyDescent="0.4"/>
  <cols>
    <col min="1" max="1" width="34.28515625" style="7" customWidth="1"/>
    <col min="2" max="2" width="22.85546875" style="87" customWidth="1"/>
    <col min="3" max="3" width="23.42578125" style="20" hidden="1" customWidth="1"/>
    <col min="4" max="4" width="19.28515625" style="7" hidden="1" customWidth="1"/>
    <col min="5" max="5" width="16.85546875" style="61" customWidth="1"/>
    <col min="6" max="6" width="19.140625" style="7" hidden="1" customWidth="1"/>
    <col min="7" max="7" width="20.28515625" style="7" customWidth="1"/>
    <col min="8" max="8" width="27.28515625" style="90" customWidth="1"/>
    <col min="9" max="9" width="27.85546875" style="92" bestFit="1" customWidth="1"/>
    <col min="10" max="10" width="19.28515625" style="7" customWidth="1"/>
    <col min="11" max="11" width="21.85546875" style="7" customWidth="1"/>
    <col min="12" max="12" width="26.28515625" style="7" customWidth="1"/>
    <col min="13" max="16384" width="11.42578125" style="7"/>
  </cols>
  <sheetData>
    <row r="1" spans="1:12" x14ac:dyDescent="0.4">
      <c r="A1" s="7" t="s">
        <v>30</v>
      </c>
      <c r="B1" s="87" t="s">
        <v>31</v>
      </c>
      <c r="C1" s="20" t="s">
        <v>45</v>
      </c>
      <c r="D1" s="20" t="s">
        <v>57</v>
      </c>
      <c r="E1" s="61" t="s">
        <v>56</v>
      </c>
      <c r="F1" s="7" t="s">
        <v>58</v>
      </c>
      <c r="G1" s="7" t="s">
        <v>66</v>
      </c>
      <c r="H1" s="91" t="s">
        <v>823</v>
      </c>
      <c r="I1" s="92" t="s">
        <v>67</v>
      </c>
      <c r="J1" s="7" t="s">
        <v>68</v>
      </c>
      <c r="K1" s="7" t="s">
        <v>69</v>
      </c>
      <c r="L1" s="7" t="s">
        <v>70</v>
      </c>
    </row>
    <row r="2" spans="1:12" ht="29.25" x14ac:dyDescent="0.5">
      <c r="A2" s="7" t="s">
        <v>13</v>
      </c>
      <c r="B2" s="87">
        <v>2</v>
      </c>
      <c r="C2" s="20">
        <v>95</v>
      </c>
      <c r="D2" s="20">
        <f t="shared" ref="D2:D38" si="0">C2</f>
        <v>95</v>
      </c>
      <c r="E2" s="81">
        <f>IFERROR(VLOOKUP(A2,Commande!$A$2:$B$11,2,0),0)</f>
        <v>0</v>
      </c>
      <c r="F2" s="25">
        <f t="shared" ref="F2:F38" si="1">D2-E2</f>
        <v>95</v>
      </c>
      <c r="H2" s="90" t="str">
        <f>IF(E2&lt;&gt;0,E2*B2,"")</f>
        <v/>
      </c>
      <c r="I2" s="92">
        <v>6</v>
      </c>
    </row>
    <row r="3" spans="1:12" ht="29.25" x14ac:dyDescent="0.5">
      <c r="A3" s="7" t="s">
        <v>5</v>
      </c>
      <c r="B3" s="87">
        <v>1.5</v>
      </c>
      <c r="C3" s="20">
        <v>85</v>
      </c>
      <c r="D3" s="20">
        <f t="shared" si="0"/>
        <v>85</v>
      </c>
      <c r="E3" s="62">
        <f>IFERROR(VLOOKUP(A3,Commande!$A$2:$B$11,2,0),0)</f>
        <v>0</v>
      </c>
      <c r="F3" s="25">
        <f t="shared" si="1"/>
        <v>85</v>
      </c>
      <c r="G3" s="88"/>
      <c r="H3" s="90" t="str">
        <f t="shared" ref="H3:H66" si="2">IF(E3&lt;&gt;0,E3*B3,"")</f>
        <v/>
      </c>
      <c r="J3" s="89"/>
    </row>
    <row r="4" spans="1:12" ht="29.25" x14ac:dyDescent="0.5">
      <c r="A4" s="7" t="s">
        <v>17</v>
      </c>
      <c r="B4" s="87">
        <v>1.7</v>
      </c>
      <c r="C4" s="20">
        <v>98</v>
      </c>
      <c r="D4" s="20">
        <f t="shared" si="0"/>
        <v>98</v>
      </c>
      <c r="E4" s="62">
        <f>IFERROR(VLOOKUP(A4,Commande!$A$2:$B$11,2,0),0)</f>
        <v>0</v>
      </c>
      <c r="F4" s="25">
        <f t="shared" si="1"/>
        <v>98</v>
      </c>
      <c r="G4" s="88"/>
      <c r="H4" s="90" t="str">
        <f t="shared" si="2"/>
        <v/>
      </c>
      <c r="J4" s="89"/>
    </row>
    <row r="5" spans="1:12" ht="29.25" x14ac:dyDescent="0.5">
      <c r="A5" s="7" t="s">
        <v>19</v>
      </c>
      <c r="B5" s="87">
        <v>1.7</v>
      </c>
      <c r="C5" s="20">
        <v>95</v>
      </c>
      <c r="D5" s="20">
        <f t="shared" si="0"/>
        <v>95</v>
      </c>
      <c r="E5" s="62">
        <f>IFERROR(VLOOKUP(A5,Commande!$A$2:$B$11,2,0),0)</f>
        <v>0</v>
      </c>
      <c r="F5" s="25">
        <f t="shared" si="1"/>
        <v>95</v>
      </c>
      <c r="G5" s="89"/>
      <c r="H5" s="90" t="str">
        <f t="shared" si="2"/>
        <v/>
      </c>
      <c r="J5" s="89"/>
    </row>
    <row r="6" spans="1:12" ht="29.25" x14ac:dyDescent="0.5">
      <c r="A6" s="7" t="s">
        <v>60</v>
      </c>
      <c r="B6" s="87">
        <v>1.8</v>
      </c>
      <c r="C6" s="20">
        <v>100</v>
      </c>
      <c r="D6" s="20">
        <f t="shared" si="0"/>
        <v>100</v>
      </c>
      <c r="E6" s="62">
        <f>IFERROR(VLOOKUP(A6,Commande!$A$2:$B$11,2,0),0)</f>
        <v>0</v>
      </c>
      <c r="F6" s="25">
        <f t="shared" si="1"/>
        <v>100</v>
      </c>
      <c r="G6" s="89"/>
      <c r="H6" s="90" t="str">
        <f t="shared" si="2"/>
        <v/>
      </c>
      <c r="J6" s="89"/>
    </row>
    <row r="7" spans="1:12" ht="29.25" x14ac:dyDescent="0.5">
      <c r="A7" s="7" t="s">
        <v>18</v>
      </c>
      <c r="B7" s="87">
        <v>1.7</v>
      </c>
      <c r="C7" s="20">
        <v>100</v>
      </c>
      <c r="D7" s="20">
        <f t="shared" si="0"/>
        <v>100</v>
      </c>
      <c r="E7" s="62">
        <f>IFERROR(VLOOKUP(A7,Commande!$A$2:$B$11,2,0),0)</f>
        <v>0</v>
      </c>
      <c r="F7" s="25">
        <f t="shared" si="1"/>
        <v>100</v>
      </c>
      <c r="G7" s="89"/>
      <c r="H7" s="90" t="str">
        <f t="shared" si="2"/>
        <v/>
      </c>
      <c r="J7" s="89"/>
    </row>
    <row r="8" spans="1:12" ht="29.25" x14ac:dyDescent="0.5">
      <c r="A8" s="7" t="s">
        <v>16</v>
      </c>
      <c r="B8" s="87">
        <v>1.7</v>
      </c>
      <c r="C8" s="20">
        <v>90</v>
      </c>
      <c r="D8" s="20">
        <f t="shared" si="0"/>
        <v>90</v>
      </c>
      <c r="E8" s="62">
        <f>IFERROR(VLOOKUP(A8,Commande!$A$2:$B$11,2,0),0)</f>
        <v>0</v>
      </c>
      <c r="F8" s="25">
        <f t="shared" si="1"/>
        <v>90</v>
      </c>
      <c r="G8" s="89"/>
      <c r="H8" s="90" t="str">
        <f t="shared" si="2"/>
        <v/>
      </c>
      <c r="J8" s="89"/>
    </row>
    <row r="9" spans="1:12" ht="29.25" x14ac:dyDescent="0.5">
      <c r="A9" s="7" t="s">
        <v>8</v>
      </c>
      <c r="B9" s="87">
        <v>1.7</v>
      </c>
      <c r="C9" s="20">
        <v>96</v>
      </c>
      <c r="D9" s="20">
        <f t="shared" si="0"/>
        <v>96</v>
      </c>
      <c r="E9" s="62">
        <f>IFERROR(VLOOKUP(A9,Commande!$A$2:$B$11,2,0),0)</f>
        <v>0</v>
      </c>
      <c r="F9" s="25">
        <f t="shared" si="1"/>
        <v>96</v>
      </c>
      <c r="G9" s="89"/>
      <c r="H9" s="90" t="str">
        <f t="shared" si="2"/>
        <v/>
      </c>
      <c r="J9" s="89"/>
    </row>
    <row r="10" spans="1:12" ht="29.25" x14ac:dyDescent="0.5">
      <c r="A10" s="7" t="s">
        <v>25</v>
      </c>
      <c r="B10" s="87">
        <v>1.5</v>
      </c>
      <c r="C10" s="20">
        <v>100</v>
      </c>
      <c r="D10" s="20">
        <f t="shared" si="0"/>
        <v>100</v>
      </c>
      <c r="E10" s="62">
        <f>IFERROR(VLOOKUP(A10,Commande!$A$2:$B$11,2,0),0)</f>
        <v>0</v>
      </c>
      <c r="F10" s="25">
        <f t="shared" si="1"/>
        <v>100</v>
      </c>
      <c r="G10" s="89"/>
      <c r="H10" s="90" t="str">
        <f t="shared" si="2"/>
        <v/>
      </c>
      <c r="J10" s="89"/>
    </row>
    <row r="11" spans="1:12" ht="29.25" x14ac:dyDescent="0.5">
      <c r="A11" s="7" t="s">
        <v>34</v>
      </c>
      <c r="B11" s="87">
        <v>1.7</v>
      </c>
      <c r="C11" s="20">
        <v>86</v>
      </c>
      <c r="D11" s="20">
        <f t="shared" si="0"/>
        <v>86</v>
      </c>
      <c r="E11" s="62">
        <f>IFERROR(VLOOKUP(A11,Commande!$A$2:$B$11,2,0),0)</f>
        <v>0</v>
      </c>
      <c r="F11" s="25">
        <f t="shared" si="1"/>
        <v>86</v>
      </c>
      <c r="G11" s="89"/>
      <c r="H11" s="90" t="str">
        <f t="shared" si="2"/>
        <v/>
      </c>
      <c r="J11" s="89"/>
    </row>
    <row r="12" spans="1:12" ht="29.25" x14ac:dyDescent="0.5">
      <c r="A12" s="7" t="s">
        <v>37</v>
      </c>
      <c r="B12" s="87">
        <v>1.5</v>
      </c>
      <c r="C12" s="20">
        <v>96</v>
      </c>
      <c r="D12" s="20">
        <f t="shared" si="0"/>
        <v>96</v>
      </c>
      <c r="E12" s="62">
        <f>IFERROR(VLOOKUP(A12,Commande!$A$2:$B$11,2,0),0)</f>
        <v>0</v>
      </c>
      <c r="F12" s="25">
        <f t="shared" si="1"/>
        <v>96</v>
      </c>
      <c r="H12" s="90" t="str">
        <f t="shared" si="2"/>
        <v/>
      </c>
    </row>
    <row r="13" spans="1:12" ht="29.25" x14ac:dyDescent="0.5">
      <c r="A13" s="7" t="s">
        <v>23</v>
      </c>
      <c r="B13" s="87">
        <v>1</v>
      </c>
      <c r="C13" s="20">
        <v>98</v>
      </c>
      <c r="D13" s="20">
        <f t="shared" si="0"/>
        <v>98</v>
      </c>
      <c r="E13" s="62">
        <f>IFERROR(VLOOKUP(A13,Commande!$A$2:$B$11,2,0),0)</f>
        <v>0</v>
      </c>
      <c r="F13" s="25">
        <f t="shared" si="1"/>
        <v>98</v>
      </c>
      <c r="H13" s="90" t="str">
        <f t="shared" si="2"/>
        <v/>
      </c>
    </row>
    <row r="14" spans="1:12" ht="29.25" x14ac:dyDescent="0.5">
      <c r="A14" s="7" t="s">
        <v>24</v>
      </c>
      <c r="B14" s="87">
        <v>1</v>
      </c>
      <c r="C14" s="20">
        <v>100</v>
      </c>
      <c r="D14" s="20">
        <f t="shared" si="0"/>
        <v>100</v>
      </c>
      <c r="E14" s="62">
        <f>IFERROR(VLOOKUP(A14,Commande!$A$2:$B$11,2,0),0)</f>
        <v>0</v>
      </c>
      <c r="F14" s="25">
        <f t="shared" si="1"/>
        <v>100</v>
      </c>
      <c r="H14" s="90" t="str">
        <f t="shared" si="2"/>
        <v/>
      </c>
    </row>
    <row r="15" spans="1:12" ht="29.25" x14ac:dyDescent="0.5">
      <c r="A15" s="7" t="s">
        <v>59</v>
      </c>
      <c r="B15" s="87">
        <v>1.55</v>
      </c>
      <c r="C15" s="20">
        <v>100</v>
      </c>
      <c r="D15" s="20">
        <f t="shared" si="0"/>
        <v>100</v>
      </c>
      <c r="E15" s="62">
        <f>IFERROR(VLOOKUP(A15,Commande!$A$2:$B$11,2,0),0)</f>
        <v>0</v>
      </c>
      <c r="F15" s="25">
        <f t="shared" si="1"/>
        <v>100</v>
      </c>
      <c r="H15" s="90" t="str">
        <f t="shared" si="2"/>
        <v/>
      </c>
    </row>
    <row r="16" spans="1:12" ht="29.25" x14ac:dyDescent="0.5">
      <c r="A16" s="7" t="s">
        <v>61</v>
      </c>
      <c r="B16" s="87">
        <v>1.5</v>
      </c>
      <c r="C16" s="20">
        <v>94</v>
      </c>
      <c r="D16" s="20">
        <f t="shared" si="0"/>
        <v>94</v>
      </c>
      <c r="E16" s="62">
        <f>IFERROR(VLOOKUP(A16,Commande!$A$2:$B$11,2,0),0)</f>
        <v>0</v>
      </c>
      <c r="F16" s="25">
        <f t="shared" si="1"/>
        <v>94</v>
      </c>
      <c r="H16" s="90" t="str">
        <f t="shared" si="2"/>
        <v/>
      </c>
    </row>
    <row r="17" spans="1:8" ht="29.25" x14ac:dyDescent="0.5">
      <c r="A17" s="7" t="s">
        <v>47</v>
      </c>
      <c r="B17" s="87">
        <v>1.5</v>
      </c>
      <c r="C17" s="20">
        <v>100</v>
      </c>
      <c r="D17" s="20">
        <f t="shared" si="0"/>
        <v>100</v>
      </c>
      <c r="E17" s="62">
        <f>IFERROR(VLOOKUP(A17,Commande!$A$2:$B$11,2,0),0)</f>
        <v>0</v>
      </c>
      <c r="F17" s="25">
        <f t="shared" si="1"/>
        <v>100</v>
      </c>
      <c r="H17" s="90" t="str">
        <f t="shared" si="2"/>
        <v/>
      </c>
    </row>
    <row r="18" spans="1:8" ht="29.25" x14ac:dyDescent="0.5">
      <c r="A18" s="7" t="s">
        <v>28</v>
      </c>
      <c r="B18" s="87">
        <v>2.5</v>
      </c>
      <c r="C18" s="20">
        <v>88</v>
      </c>
      <c r="D18" s="20">
        <f t="shared" si="0"/>
        <v>88</v>
      </c>
      <c r="E18" s="62">
        <f>IFERROR(VLOOKUP(A18,Commande!$A$2:$B$11,2,0),0)</f>
        <v>0</v>
      </c>
      <c r="F18" s="25">
        <f t="shared" si="1"/>
        <v>88</v>
      </c>
      <c r="H18" s="90" t="str">
        <f t="shared" si="2"/>
        <v/>
      </c>
    </row>
    <row r="19" spans="1:8" ht="29.25" x14ac:dyDescent="0.5">
      <c r="A19" s="7" t="s">
        <v>14</v>
      </c>
      <c r="B19" s="87">
        <v>2</v>
      </c>
      <c r="C19" s="20">
        <v>100</v>
      </c>
      <c r="D19" s="20">
        <f t="shared" si="0"/>
        <v>100</v>
      </c>
      <c r="E19" s="62">
        <f>IFERROR(VLOOKUP(A19,Commande!$A$2:$B$11,2,0),0)</f>
        <v>0</v>
      </c>
      <c r="F19" s="25">
        <f t="shared" si="1"/>
        <v>100</v>
      </c>
      <c r="H19" s="90" t="str">
        <f t="shared" si="2"/>
        <v/>
      </c>
    </row>
    <row r="20" spans="1:8" ht="29.25" x14ac:dyDescent="0.5">
      <c r="A20" s="7" t="s">
        <v>27</v>
      </c>
      <c r="B20" s="87">
        <v>2</v>
      </c>
      <c r="C20" s="20">
        <v>90</v>
      </c>
      <c r="D20" s="20">
        <f t="shared" si="0"/>
        <v>90</v>
      </c>
      <c r="E20" s="62">
        <f>IFERROR(VLOOKUP(A20,Commande!$A$2:$B$11,2,0),0)</f>
        <v>0</v>
      </c>
      <c r="F20" s="25">
        <f t="shared" si="1"/>
        <v>90</v>
      </c>
      <c r="H20" s="90" t="str">
        <f t="shared" si="2"/>
        <v/>
      </c>
    </row>
    <row r="21" spans="1:8" ht="29.25" x14ac:dyDescent="0.5">
      <c r="A21" s="7" t="s">
        <v>21</v>
      </c>
      <c r="B21" s="87">
        <v>1.5</v>
      </c>
      <c r="C21" s="20">
        <v>98</v>
      </c>
      <c r="D21" s="20">
        <f t="shared" si="0"/>
        <v>98</v>
      </c>
      <c r="E21" s="62">
        <f>IFERROR(VLOOKUP(A21,Commande!$A$2:$B$11,2,0),0)</f>
        <v>0</v>
      </c>
      <c r="F21" s="25">
        <f t="shared" si="1"/>
        <v>98</v>
      </c>
      <c r="H21" s="90" t="str">
        <f t="shared" si="2"/>
        <v/>
      </c>
    </row>
    <row r="22" spans="1:8" ht="29.25" x14ac:dyDescent="0.5">
      <c r="A22" s="7" t="s">
        <v>65</v>
      </c>
      <c r="B22" s="87">
        <v>1.2</v>
      </c>
      <c r="C22" s="20">
        <v>91</v>
      </c>
      <c r="D22" s="20">
        <f t="shared" si="0"/>
        <v>91</v>
      </c>
      <c r="E22" s="62">
        <f>IFERROR(VLOOKUP(A22,Commande!$A$2:$B$11,2,0),0)</f>
        <v>0</v>
      </c>
      <c r="F22" s="25">
        <f t="shared" si="1"/>
        <v>91</v>
      </c>
      <c r="H22" s="90" t="str">
        <f t="shared" si="2"/>
        <v/>
      </c>
    </row>
    <row r="23" spans="1:8" ht="29.25" x14ac:dyDescent="0.5">
      <c r="A23" s="7" t="s">
        <v>36</v>
      </c>
      <c r="B23" s="87">
        <v>1.7</v>
      </c>
      <c r="C23" s="20">
        <v>98</v>
      </c>
      <c r="D23" s="20">
        <f t="shared" si="0"/>
        <v>98</v>
      </c>
      <c r="E23" s="62">
        <f>IFERROR(VLOOKUP(A23,Commande!$A$2:$B$11,2,0),0)</f>
        <v>0</v>
      </c>
      <c r="F23" s="25">
        <f t="shared" si="1"/>
        <v>98</v>
      </c>
      <c r="H23" s="90" t="str">
        <f t="shared" si="2"/>
        <v/>
      </c>
    </row>
    <row r="24" spans="1:8" ht="29.25" x14ac:dyDescent="0.5">
      <c r="A24" s="7" t="s">
        <v>20</v>
      </c>
      <c r="B24" s="87">
        <v>1.5</v>
      </c>
      <c r="C24" s="20">
        <v>100</v>
      </c>
      <c r="D24" s="20">
        <f t="shared" si="0"/>
        <v>100</v>
      </c>
      <c r="E24" s="62">
        <f>IFERROR(VLOOKUP(A24,Commande!$A$2:$B$11,2,0),0)</f>
        <v>0</v>
      </c>
      <c r="F24" s="25">
        <f t="shared" si="1"/>
        <v>100</v>
      </c>
      <c r="H24" s="90" t="str">
        <f t="shared" si="2"/>
        <v/>
      </c>
    </row>
    <row r="25" spans="1:8" ht="29.25" x14ac:dyDescent="0.5">
      <c r="A25" s="7" t="s">
        <v>15</v>
      </c>
      <c r="B25" s="87">
        <v>2</v>
      </c>
      <c r="C25" s="20">
        <v>100</v>
      </c>
      <c r="D25" s="20">
        <f t="shared" si="0"/>
        <v>100</v>
      </c>
      <c r="E25" s="62">
        <f>IFERROR(VLOOKUP(A25,Commande!$A$2:$B$11,2,0),0)</f>
        <v>0</v>
      </c>
      <c r="F25" s="25">
        <f t="shared" si="1"/>
        <v>100</v>
      </c>
      <c r="H25" s="90" t="str">
        <f t="shared" si="2"/>
        <v/>
      </c>
    </row>
    <row r="26" spans="1:8" ht="29.25" x14ac:dyDescent="0.5">
      <c r="A26" s="7" t="s">
        <v>7</v>
      </c>
      <c r="B26" s="87">
        <v>1.5</v>
      </c>
      <c r="C26" s="20">
        <v>100</v>
      </c>
      <c r="D26" s="20">
        <f t="shared" si="0"/>
        <v>100</v>
      </c>
      <c r="E26" s="62">
        <f>IFERROR(VLOOKUP(A26,Commande!$A$2:$B$11,2,0),0)</f>
        <v>0</v>
      </c>
      <c r="F26" s="25">
        <f t="shared" si="1"/>
        <v>100</v>
      </c>
      <c r="H26" s="90" t="str">
        <f t="shared" si="2"/>
        <v/>
      </c>
    </row>
    <row r="27" spans="1:8" ht="29.25" x14ac:dyDescent="0.5">
      <c r="A27" s="7" t="s">
        <v>62</v>
      </c>
      <c r="B27" s="87">
        <v>1.5</v>
      </c>
      <c r="C27" s="20">
        <v>100</v>
      </c>
      <c r="D27" s="20">
        <f t="shared" si="0"/>
        <v>100</v>
      </c>
      <c r="E27" s="62">
        <f>IFERROR(VLOOKUP(A27,Commande!$A$2:$B$11,2,0),0)</f>
        <v>0</v>
      </c>
      <c r="F27" s="25">
        <f t="shared" si="1"/>
        <v>100</v>
      </c>
      <c r="H27" s="90" t="str">
        <f t="shared" si="2"/>
        <v/>
      </c>
    </row>
    <row r="28" spans="1:8" ht="29.25" x14ac:dyDescent="0.5">
      <c r="A28" s="7" t="s">
        <v>33</v>
      </c>
      <c r="B28" s="87">
        <v>1.5</v>
      </c>
      <c r="C28" s="20">
        <v>100</v>
      </c>
      <c r="D28" s="20">
        <f t="shared" si="0"/>
        <v>100</v>
      </c>
      <c r="E28" s="62">
        <f>IFERROR(VLOOKUP(A28,Commande!$A$2:$B$11,2,0),0)</f>
        <v>0</v>
      </c>
      <c r="F28" s="25">
        <f t="shared" si="1"/>
        <v>100</v>
      </c>
      <c r="H28" s="90" t="str">
        <f t="shared" si="2"/>
        <v/>
      </c>
    </row>
    <row r="29" spans="1:8" ht="29.25" x14ac:dyDescent="0.5">
      <c r="A29" s="7" t="s">
        <v>46</v>
      </c>
      <c r="B29" s="87">
        <v>1.2</v>
      </c>
      <c r="C29" s="20">
        <v>100</v>
      </c>
      <c r="D29" s="20">
        <f t="shared" si="0"/>
        <v>100</v>
      </c>
      <c r="E29" s="62">
        <f>IFERROR(VLOOKUP(A29,Commande!$A$2:$B$11,2,0),0)</f>
        <v>0</v>
      </c>
      <c r="F29" s="25">
        <f t="shared" si="1"/>
        <v>100</v>
      </c>
      <c r="H29" s="90" t="str">
        <f t="shared" si="2"/>
        <v/>
      </c>
    </row>
    <row r="30" spans="1:8" ht="29.25" x14ac:dyDescent="0.5">
      <c r="A30" s="7" t="s">
        <v>26</v>
      </c>
      <c r="B30" s="87">
        <v>2.5</v>
      </c>
      <c r="C30" s="20">
        <v>100</v>
      </c>
      <c r="D30" s="20">
        <f t="shared" si="0"/>
        <v>100</v>
      </c>
      <c r="E30" s="62">
        <f>IFERROR(VLOOKUP(A30,Commande!$A$2:$B$11,2,0),0)</f>
        <v>0</v>
      </c>
      <c r="F30" s="25">
        <f t="shared" si="1"/>
        <v>100</v>
      </c>
      <c r="H30" s="90" t="str">
        <f t="shared" si="2"/>
        <v/>
      </c>
    </row>
    <row r="31" spans="1:8" ht="29.25" x14ac:dyDescent="0.5">
      <c r="A31" s="7" t="s">
        <v>22</v>
      </c>
      <c r="B31" s="87">
        <v>2</v>
      </c>
      <c r="C31" s="20">
        <v>100</v>
      </c>
      <c r="D31" s="20">
        <f t="shared" si="0"/>
        <v>100</v>
      </c>
      <c r="E31" s="62">
        <f>IFERROR(VLOOKUP(A31,Commande!$A$2:$B$11,2,0),0)</f>
        <v>0</v>
      </c>
      <c r="F31" s="25">
        <f t="shared" si="1"/>
        <v>100</v>
      </c>
      <c r="H31" s="90" t="str">
        <f t="shared" si="2"/>
        <v/>
      </c>
    </row>
    <row r="32" spans="1:8" ht="29.25" x14ac:dyDescent="0.5">
      <c r="A32" s="7" t="s">
        <v>12</v>
      </c>
      <c r="B32" s="87">
        <v>2</v>
      </c>
      <c r="C32" s="20">
        <v>98</v>
      </c>
      <c r="D32" s="20">
        <f t="shared" si="0"/>
        <v>98</v>
      </c>
      <c r="E32" s="62">
        <f>IFERROR(VLOOKUP(A32,Commande!$A$2:$B$11,2,0),0)</f>
        <v>0</v>
      </c>
      <c r="F32" s="25">
        <f t="shared" si="1"/>
        <v>98</v>
      </c>
      <c r="H32" s="90" t="str">
        <f t="shared" si="2"/>
        <v/>
      </c>
    </row>
    <row r="33" spans="1:8" ht="29.25" x14ac:dyDescent="0.5">
      <c r="A33" s="7" t="s">
        <v>48</v>
      </c>
      <c r="B33" s="87">
        <v>2</v>
      </c>
      <c r="C33" s="20">
        <v>100</v>
      </c>
      <c r="D33" s="20">
        <f t="shared" si="0"/>
        <v>100</v>
      </c>
      <c r="E33" s="62">
        <f>IFERROR(VLOOKUP(A33,Commande!$A$2:$B$11,2,0),0)</f>
        <v>0</v>
      </c>
      <c r="F33" s="25">
        <f t="shared" si="1"/>
        <v>100</v>
      </c>
      <c r="H33" s="90" t="str">
        <f t="shared" si="2"/>
        <v/>
      </c>
    </row>
    <row r="34" spans="1:8" ht="29.25" x14ac:dyDescent="0.5">
      <c r="A34" s="7" t="s">
        <v>9</v>
      </c>
      <c r="B34" s="87">
        <v>1.7</v>
      </c>
      <c r="C34" s="20">
        <v>100</v>
      </c>
      <c r="D34" s="20">
        <f t="shared" si="0"/>
        <v>100</v>
      </c>
      <c r="E34" s="62">
        <f>IFERROR(VLOOKUP(A34,Commande!$A$2:$B$11,2,0),0)</f>
        <v>0</v>
      </c>
      <c r="F34" s="25">
        <f t="shared" si="1"/>
        <v>100</v>
      </c>
      <c r="H34" s="90" t="str">
        <f t="shared" si="2"/>
        <v/>
      </c>
    </row>
    <row r="35" spans="1:8" ht="29.25" x14ac:dyDescent="0.5">
      <c r="A35" s="7" t="s">
        <v>6</v>
      </c>
      <c r="B35" s="87">
        <v>1.5</v>
      </c>
      <c r="C35" s="20">
        <v>95</v>
      </c>
      <c r="D35" s="20">
        <f t="shared" si="0"/>
        <v>95</v>
      </c>
      <c r="E35" s="62">
        <f>IFERROR(VLOOKUP(A35,Commande!$A$2:$B$11,2,0),0)</f>
        <v>0</v>
      </c>
      <c r="F35" s="25">
        <f t="shared" si="1"/>
        <v>95</v>
      </c>
      <c r="H35" s="90" t="str">
        <f t="shared" si="2"/>
        <v/>
      </c>
    </row>
    <row r="36" spans="1:8" ht="29.25" x14ac:dyDescent="0.5">
      <c r="A36" s="7" t="s">
        <v>35</v>
      </c>
      <c r="B36" s="87">
        <v>2</v>
      </c>
      <c r="C36" s="20">
        <v>100</v>
      </c>
      <c r="D36" s="20">
        <f t="shared" si="0"/>
        <v>100</v>
      </c>
      <c r="E36" s="62">
        <f>IFERROR(VLOOKUP(A36,Commande!$A$2:$B$11,2,0),0)</f>
        <v>0</v>
      </c>
      <c r="F36" s="25">
        <f t="shared" si="1"/>
        <v>100</v>
      </c>
      <c r="H36" s="90" t="str">
        <f t="shared" si="2"/>
        <v/>
      </c>
    </row>
    <row r="37" spans="1:8" ht="29.25" x14ac:dyDescent="0.5">
      <c r="A37" s="7" t="s">
        <v>11</v>
      </c>
      <c r="B37" s="87">
        <v>1.5</v>
      </c>
      <c r="C37" s="20">
        <v>100</v>
      </c>
      <c r="D37" s="20">
        <f t="shared" si="0"/>
        <v>100</v>
      </c>
      <c r="E37" s="62">
        <f>IFERROR(VLOOKUP(A37,Commande!$A$2:$B$11,2,0),0)</f>
        <v>0</v>
      </c>
      <c r="F37" s="25">
        <f t="shared" si="1"/>
        <v>100</v>
      </c>
      <c r="H37" s="90" t="str">
        <f t="shared" si="2"/>
        <v/>
      </c>
    </row>
    <row r="38" spans="1:8" ht="29.25" x14ac:dyDescent="0.5">
      <c r="A38" s="7" t="s">
        <v>10</v>
      </c>
      <c r="B38" s="87">
        <v>1.5</v>
      </c>
      <c r="C38" s="20">
        <v>100</v>
      </c>
      <c r="D38" s="20">
        <f t="shared" si="0"/>
        <v>100</v>
      </c>
      <c r="E38" s="62">
        <f>IFERROR(VLOOKUP(A38,Commande!$A$2:$B$11,2,0),0)</f>
        <v>0</v>
      </c>
      <c r="F38" s="25">
        <f t="shared" si="1"/>
        <v>100</v>
      </c>
      <c r="H38" s="90" t="str">
        <f t="shared" si="2"/>
        <v/>
      </c>
    </row>
    <row r="39" spans="1:8" ht="29.25" x14ac:dyDescent="0.5">
      <c r="C39" s="20">
        <v>0</v>
      </c>
      <c r="D39" s="20">
        <f t="shared" ref="D39:D59" si="3">C39</f>
        <v>0</v>
      </c>
      <c r="E39" s="62">
        <f>IFERROR(VLOOKUP(A39,Commande!$A$2:$B$11,2,0),0)</f>
        <v>0</v>
      </c>
      <c r="F39" s="25">
        <f t="shared" ref="F39:F97" si="4">D39-E39</f>
        <v>0</v>
      </c>
      <c r="H39" s="90" t="str">
        <f t="shared" si="2"/>
        <v/>
      </c>
    </row>
    <row r="40" spans="1:8" ht="29.25" x14ac:dyDescent="0.5">
      <c r="C40" s="20">
        <v>0</v>
      </c>
      <c r="D40" s="20">
        <f t="shared" si="3"/>
        <v>0</v>
      </c>
      <c r="E40" s="62">
        <f>IFERROR(VLOOKUP(A40,Commande!$A$2:$B$11,2,0),0)</f>
        <v>0</v>
      </c>
      <c r="F40" s="25">
        <f t="shared" si="4"/>
        <v>0</v>
      </c>
      <c r="H40" s="90" t="str">
        <f t="shared" si="2"/>
        <v/>
      </c>
    </row>
    <row r="41" spans="1:8" ht="29.25" x14ac:dyDescent="0.5">
      <c r="C41" s="20">
        <v>0</v>
      </c>
      <c r="D41" s="20">
        <f t="shared" si="3"/>
        <v>0</v>
      </c>
      <c r="E41" s="62">
        <f>IFERROR(VLOOKUP(A41,Commande!$A$2:$B$11,2,0),0)</f>
        <v>0</v>
      </c>
      <c r="F41" s="25">
        <f t="shared" si="4"/>
        <v>0</v>
      </c>
      <c r="H41" s="90" t="str">
        <f t="shared" si="2"/>
        <v/>
      </c>
    </row>
    <row r="42" spans="1:8" ht="29.25" x14ac:dyDescent="0.5">
      <c r="C42" s="20">
        <v>0</v>
      </c>
      <c r="D42" s="20">
        <f t="shared" si="3"/>
        <v>0</v>
      </c>
      <c r="E42" s="62">
        <f>IFERROR(VLOOKUP(A42,Commande!$A$2:$B$11,2,0),0)</f>
        <v>0</v>
      </c>
      <c r="F42" s="25">
        <f t="shared" si="4"/>
        <v>0</v>
      </c>
      <c r="H42" s="90" t="str">
        <f t="shared" si="2"/>
        <v/>
      </c>
    </row>
    <row r="43" spans="1:8" ht="29.25" x14ac:dyDescent="0.5">
      <c r="C43" s="20">
        <v>0</v>
      </c>
      <c r="D43" s="20">
        <f t="shared" si="3"/>
        <v>0</v>
      </c>
      <c r="E43" s="62">
        <f>IFERROR(VLOOKUP(A43,Commande!$A$2:$B$11,2,0),0)</f>
        <v>0</v>
      </c>
      <c r="F43" s="25">
        <f t="shared" si="4"/>
        <v>0</v>
      </c>
      <c r="H43" s="90" t="str">
        <f t="shared" si="2"/>
        <v/>
      </c>
    </row>
    <row r="44" spans="1:8" ht="29.25" x14ac:dyDescent="0.5">
      <c r="C44" s="20">
        <v>0</v>
      </c>
      <c r="D44" s="20">
        <f t="shared" si="3"/>
        <v>0</v>
      </c>
      <c r="E44" s="62">
        <f>IFERROR(VLOOKUP(A44,Commande!$A$2:$B$11,2,0),0)</f>
        <v>0</v>
      </c>
      <c r="F44" s="25">
        <f t="shared" si="4"/>
        <v>0</v>
      </c>
      <c r="H44" s="90" t="str">
        <f t="shared" si="2"/>
        <v/>
      </c>
    </row>
    <row r="45" spans="1:8" ht="29.25" x14ac:dyDescent="0.5">
      <c r="C45" s="20">
        <v>0</v>
      </c>
      <c r="D45" s="20">
        <f t="shared" si="3"/>
        <v>0</v>
      </c>
      <c r="E45" s="62">
        <f>IFERROR(VLOOKUP(A45,Commande!$A$2:$B$11,2,0),0)</f>
        <v>0</v>
      </c>
      <c r="F45" s="25">
        <f t="shared" si="4"/>
        <v>0</v>
      </c>
      <c r="H45" s="90" t="str">
        <f t="shared" si="2"/>
        <v/>
      </c>
    </row>
    <row r="46" spans="1:8" ht="29.25" x14ac:dyDescent="0.5">
      <c r="C46" s="20">
        <v>0</v>
      </c>
      <c r="D46" s="20">
        <f t="shared" si="3"/>
        <v>0</v>
      </c>
      <c r="E46" s="62">
        <f>IFERROR(VLOOKUP(A46,Commande!$A$2:$B$11,2,0),0)</f>
        <v>0</v>
      </c>
      <c r="F46" s="25">
        <f t="shared" si="4"/>
        <v>0</v>
      </c>
      <c r="H46" s="90" t="str">
        <f t="shared" si="2"/>
        <v/>
      </c>
    </row>
    <row r="47" spans="1:8" ht="29.25" x14ac:dyDescent="0.5">
      <c r="C47" s="20">
        <v>0</v>
      </c>
      <c r="D47" s="20">
        <f t="shared" si="3"/>
        <v>0</v>
      </c>
      <c r="E47" s="62">
        <f>IFERROR(VLOOKUP(A47,Commande!$A$2:$B$11,2,0),0)</f>
        <v>0</v>
      </c>
      <c r="F47" s="25">
        <f t="shared" si="4"/>
        <v>0</v>
      </c>
      <c r="H47" s="90" t="str">
        <f t="shared" si="2"/>
        <v/>
      </c>
    </row>
    <row r="48" spans="1:8" ht="29.25" x14ac:dyDescent="0.5">
      <c r="C48" s="20">
        <v>0</v>
      </c>
      <c r="D48" s="20">
        <f t="shared" si="3"/>
        <v>0</v>
      </c>
      <c r="E48" s="62">
        <f>IFERROR(VLOOKUP(A48,Commande!$A$2:$B$11,2,0),0)</f>
        <v>0</v>
      </c>
      <c r="F48" s="25">
        <f t="shared" si="4"/>
        <v>0</v>
      </c>
      <c r="H48" s="90" t="str">
        <f t="shared" si="2"/>
        <v/>
      </c>
    </row>
    <row r="49" spans="3:8" ht="29.25" x14ac:dyDescent="0.5">
      <c r="C49" s="20">
        <v>0</v>
      </c>
      <c r="D49" s="20">
        <f t="shared" si="3"/>
        <v>0</v>
      </c>
      <c r="E49" s="62">
        <f>IFERROR(VLOOKUP(A49,Commande!$A$2:$B$11,2,0),0)</f>
        <v>0</v>
      </c>
      <c r="F49" s="25">
        <f t="shared" si="4"/>
        <v>0</v>
      </c>
      <c r="H49" s="90" t="str">
        <f t="shared" si="2"/>
        <v/>
      </c>
    </row>
    <row r="50" spans="3:8" ht="29.25" x14ac:dyDescent="0.5">
      <c r="C50" s="20">
        <v>0</v>
      </c>
      <c r="D50" s="20">
        <f t="shared" si="3"/>
        <v>0</v>
      </c>
      <c r="E50" s="62">
        <f>IFERROR(VLOOKUP(A50,Commande!$A$2:$B$11,2,0),0)</f>
        <v>0</v>
      </c>
      <c r="F50" s="25">
        <f t="shared" si="4"/>
        <v>0</v>
      </c>
      <c r="H50" s="90" t="str">
        <f t="shared" si="2"/>
        <v/>
      </c>
    </row>
    <row r="51" spans="3:8" ht="29.25" x14ac:dyDescent="0.5">
      <c r="C51" s="20">
        <v>0</v>
      </c>
      <c r="D51" s="20">
        <f t="shared" si="3"/>
        <v>0</v>
      </c>
      <c r="E51" s="62">
        <f>IFERROR(VLOOKUP(A51,Commande!$A$2:$B$11,2,0),0)</f>
        <v>0</v>
      </c>
      <c r="F51" s="25">
        <f t="shared" si="4"/>
        <v>0</v>
      </c>
      <c r="H51" s="90" t="str">
        <f t="shared" si="2"/>
        <v/>
      </c>
    </row>
    <row r="52" spans="3:8" ht="29.25" x14ac:dyDescent="0.5">
      <c r="C52" s="20">
        <v>0</v>
      </c>
      <c r="D52" s="20">
        <f t="shared" si="3"/>
        <v>0</v>
      </c>
      <c r="E52" s="62">
        <f>IFERROR(VLOOKUP(A52,Commande!$A$2:$B$11,2,0),0)</f>
        <v>0</v>
      </c>
      <c r="F52" s="25">
        <f t="shared" si="4"/>
        <v>0</v>
      </c>
      <c r="H52" s="90" t="str">
        <f t="shared" si="2"/>
        <v/>
      </c>
    </row>
    <row r="53" spans="3:8" ht="29.25" x14ac:dyDescent="0.5">
      <c r="C53" s="20">
        <v>0</v>
      </c>
      <c r="D53" s="20">
        <f t="shared" si="3"/>
        <v>0</v>
      </c>
      <c r="E53" s="62">
        <f>IFERROR(VLOOKUP(A53,Commande!$A$2:$B$11,2,0),0)</f>
        <v>0</v>
      </c>
      <c r="F53" s="25">
        <f t="shared" si="4"/>
        <v>0</v>
      </c>
      <c r="H53" s="90" t="str">
        <f t="shared" si="2"/>
        <v/>
      </c>
    </row>
    <row r="54" spans="3:8" ht="29.25" x14ac:dyDescent="0.5">
      <c r="C54" s="20">
        <v>0</v>
      </c>
      <c r="D54" s="20">
        <f t="shared" si="3"/>
        <v>0</v>
      </c>
      <c r="E54" s="62">
        <f>IFERROR(VLOOKUP(A54,Commande!$A$2:$B$11,2,0),0)</f>
        <v>0</v>
      </c>
      <c r="F54" s="25">
        <f t="shared" si="4"/>
        <v>0</v>
      </c>
      <c r="H54" s="90" t="str">
        <f t="shared" si="2"/>
        <v/>
      </c>
    </row>
    <row r="55" spans="3:8" ht="29.25" x14ac:dyDescent="0.5">
      <c r="C55" s="20">
        <v>0</v>
      </c>
      <c r="D55" s="20">
        <f t="shared" si="3"/>
        <v>0</v>
      </c>
      <c r="E55" s="62">
        <f>IFERROR(VLOOKUP(A55,Commande!$A$2:$B$11,2,0),0)</f>
        <v>0</v>
      </c>
      <c r="F55" s="25">
        <f t="shared" si="4"/>
        <v>0</v>
      </c>
      <c r="H55" s="90" t="str">
        <f t="shared" si="2"/>
        <v/>
      </c>
    </row>
    <row r="56" spans="3:8" ht="29.25" x14ac:dyDescent="0.5">
      <c r="C56" s="20">
        <v>0</v>
      </c>
      <c r="D56" s="20">
        <f t="shared" si="3"/>
        <v>0</v>
      </c>
      <c r="E56" s="62">
        <f>IFERROR(VLOOKUP(A56,Commande!$A$2:$B$11,2,0),0)</f>
        <v>0</v>
      </c>
      <c r="F56" s="25">
        <f t="shared" si="4"/>
        <v>0</v>
      </c>
      <c r="H56" s="90" t="str">
        <f t="shared" si="2"/>
        <v/>
      </c>
    </row>
    <row r="57" spans="3:8" ht="29.25" x14ac:dyDescent="0.5">
      <c r="C57" s="20">
        <v>0</v>
      </c>
      <c r="D57" s="20">
        <f t="shared" si="3"/>
        <v>0</v>
      </c>
      <c r="E57" s="62">
        <f>IFERROR(VLOOKUP(A57,Commande!$A$2:$B$11,2,0),0)</f>
        <v>0</v>
      </c>
      <c r="F57" s="25">
        <f t="shared" si="4"/>
        <v>0</v>
      </c>
      <c r="H57" s="90" t="str">
        <f t="shared" si="2"/>
        <v/>
      </c>
    </row>
    <row r="58" spans="3:8" ht="29.25" x14ac:dyDescent="0.5">
      <c r="C58" s="20">
        <v>0</v>
      </c>
      <c r="D58" s="20">
        <f t="shared" si="3"/>
        <v>0</v>
      </c>
      <c r="E58" s="62">
        <f>IFERROR(VLOOKUP(A58,Commande!$A$2:$B$11,2,0),0)</f>
        <v>0</v>
      </c>
      <c r="F58" s="25">
        <f t="shared" si="4"/>
        <v>0</v>
      </c>
      <c r="H58" s="90" t="str">
        <f t="shared" si="2"/>
        <v/>
      </c>
    </row>
    <row r="59" spans="3:8" ht="29.25" x14ac:dyDescent="0.5">
      <c r="C59" s="20">
        <v>0</v>
      </c>
      <c r="D59" s="20">
        <f t="shared" si="3"/>
        <v>0</v>
      </c>
      <c r="E59" s="62">
        <f>IFERROR(VLOOKUP(A59,Commande!$A$2:$B$11,2,0),0)</f>
        <v>0</v>
      </c>
      <c r="F59" s="25">
        <f t="shared" si="4"/>
        <v>0</v>
      </c>
      <c r="H59" s="90" t="str">
        <f t="shared" si="2"/>
        <v/>
      </c>
    </row>
    <row r="60" spans="3:8" ht="29.25" x14ac:dyDescent="0.5">
      <c r="C60" s="20">
        <v>0</v>
      </c>
      <c r="D60" s="20">
        <f t="shared" ref="D60:D99" si="5">C60</f>
        <v>0</v>
      </c>
      <c r="E60" s="62">
        <f>IFERROR(VLOOKUP(A60,Commande!$A$2:$B$11,2,0),0)</f>
        <v>0</v>
      </c>
      <c r="F60" s="25">
        <f t="shared" si="4"/>
        <v>0</v>
      </c>
      <c r="H60" s="90" t="str">
        <f t="shared" si="2"/>
        <v/>
      </c>
    </row>
    <row r="61" spans="3:8" ht="29.25" x14ac:dyDescent="0.5">
      <c r="C61" s="20">
        <v>0</v>
      </c>
      <c r="D61" s="20">
        <f t="shared" si="5"/>
        <v>0</v>
      </c>
      <c r="E61" s="62">
        <f>IFERROR(VLOOKUP(A61,Commande!$A$2:$B$11,2,0),0)</f>
        <v>0</v>
      </c>
      <c r="F61" s="25">
        <f t="shared" si="4"/>
        <v>0</v>
      </c>
      <c r="H61" s="90" t="str">
        <f t="shared" si="2"/>
        <v/>
      </c>
    </row>
    <row r="62" spans="3:8" ht="29.25" x14ac:dyDescent="0.5">
      <c r="C62" s="20">
        <v>0</v>
      </c>
      <c r="D62" s="20">
        <f t="shared" si="5"/>
        <v>0</v>
      </c>
      <c r="E62" s="62">
        <f>IFERROR(VLOOKUP(A62,Commande!$A$2:$B$11,2,0),0)</f>
        <v>0</v>
      </c>
      <c r="F62" s="25">
        <f t="shared" si="4"/>
        <v>0</v>
      </c>
      <c r="H62" s="90" t="str">
        <f t="shared" si="2"/>
        <v/>
      </c>
    </row>
    <row r="63" spans="3:8" ht="29.25" x14ac:dyDescent="0.5">
      <c r="C63" s="20">
        <v>0</v>
      </c>
      <c r="D63" s="20">
        <f t="shared" si="5"/>
        <v>0</v>
      </c>
      <c r="E63" s="62">
        <f>IFERROR(VLOOKUP(A63,Commande!$A$2:$B$11,2,0),0)</f>
        <v>0</v>
      </c>
      <c r="F63" s="25">
        <f t="shared" si="4"/>
        <v>0</v>
      </c>
      <c r="H63" s="90" t="str">
        <f t="shared" si="2"/>
        <v/>
      </c>
    </row>
    <row r="64" spans="3:8" ht="29.25" x14ac:dyDescent="0.5">
      <c r="C64" s="20">
        <v>0</v>
      </c>
      <c r="D64" s="20">
        <f t="shared" si="5"/>
        <v>0</v>
      </c>
      <c r="E64" s="62">
        <f>IFERROR(VLOOKUP(A64,Commande!$A$2:$B$11,2,0),0)</f>
        <v>0</v>
      </c>
      <c r="F64" s="25">
        <f t="shared" si="4"/>
        <v>0</v>
      </c>
      <c r="H64" s="90" t="str">
        <f t="shared" si="2"/>
        <v/>
      </c>
    </row>
    <row r="65" spans="3:8" ht="29.25" x14ac:dyDescent="0.5">
      <c r="C65" s="20">
        <v>0</v>
      </c>
      <c r="D65" s="20">
        <f t="shared" si="5"/>
        <v>0</v>
      </c>
      <c r="E65" s="62">
        <f>IFERROR(VLOOKUP(A65,Commande!$A$2:$B$11,2,0),0)</f>
        <v>0</v>
      </c>
      <c r="F65" s="25">
        <f t="shared" si="4"/>
        <v>0</v>
      </c>
      <c r="H65" s="90" t="str">
        <f t="shared" si="2"/>
        <v/>
      </c>
    </row>
    <row r="66" spans="3:8" ht="29.25" x14ac:dyDescent="0.5">
      <c r="C66" s="20">
        <v>0</v>
      </c>
      <c r="D66" s="20">
        <f t="shared" si="5"/>
        <v>0</v>
      </c>
      <c r="E66" s="62">
        <f>IFERROR(VLOOKUP(A66,Commande!$A$2:$B$11,2,0),0)</f>
        <v>0</v>
      </c>
      <c r="F66" s="25">
        <f t="shared" si="4"/>
        <v>0</v>
      </c>
      <c r="H66" s="90" t="str">
        <f t="shared" si="2"/>
        <v/>
      </c>
    </row>
    <row r="67" spans="3:8" ht="29.25" x14ac:dyDescent="0.5">
      <c r="C67" s="20">
        <v>0</v>
      </c>
      <c r="D67" s="20">
        <f t="shared" si="5"/>
        <v>0</v>
      </c>
      <c r="E67" s="62">
        <f>IFERROR(VLOOKUP(A67,Commande!$A$2:$B$11,2,0),0)</f>
        <v>0</v>
      </c>
      <c r="F67" s="25">
        <f t="shared" si="4"/>
        <v>0</v>
      </c>
      <c r="H67" s="90" t="str">
        <f t="shared" ref="H67:H99" si="6">IF(E67&lt;&gt;0,E67*B67,"")</f>
        <v/>
      </c>
    </row>
    <row r="68" spans="3:8" ht="29.25" x14ac:dyDescent="0.5">
      <c r="C68" s="20">
        <v>0</v>
      </c>
      <c r="D68" s="20">
        <f t="shared" si="5"/>
        <v>0</v>
      </c>
      <c r="E68" s="62">
        <f>IFERROR(VLOOKUP(A68,Commande!$A$2:$B$11,2,0),0)</f>
        <v>0</v>
      </c>
      <c r="F68" s="25">
        <f t="shared" si="4"/>
        <v>0</v>
      </c>
      <c r="H68" s="90" t="str">
        <f t="shared" si="6"/>
        <v/>
      </c>
    </row>
    <row r="69" spans="3:8" ht="29.25" x14ac:dyDescent="0.5">
      <c r="C69" s="20">
        <v>0</v>
      </c>
      <c r="D69" s="20">
        <f t="shared" si="5"/>
        <v>0</v>
      </c>
      <c r="E69" s="62">
        <f>IFERROR(VLOOKUP(A69,Commande!$A$2:$B$11,2,0),0)</f>
        <v>0</v>
      </c>
      <c r="F69" s="25">
        <f t="shared" si="4"/>
        <v>0</v>
      </c>
      <c r="H69" s="90" t="str">
        <f t="shared" si="6"/>
        <v/>
      </c>
    </row>
    <row r="70" spans="3:8" ht="29.25" x14ac:dyDescent="0.5">
      <c r="C70" s="20">
        <v>0</v>
      </c>
      <c r="D70" s="20">
        <f t="shared" si="5"/>
        <v>0</v>
      </c>
      <c r="E70" s="62">
        <f>IFERROR(VLOOKUP(A70,Commande!$A$2:$B$11,2,0),0)</f>
        <v>0</v>
      </c>
      <c r="F70" s="25">
        <f t="shared" si="4"/>
        <v>0</v>
      </c>
      <c r="H70" s="90" t="str">
        <f t="shared" si="6"/>
        <v/>
      </c>
    </row>
    <row r="71" spans="3:8" ht="29.25" x14ac:dyDescent="0.5">
      <c r="C71" s="20">
        <v>0</v>
      </c>
      <c r="D71" s="20">
        <f t="shared" si="5"/>
        <v>0</v>
      </c>
      <c r="E71" s="62">
        <f>IFERROR(VLOOKUP(A71,Commande!$A$2:$B$11,2,0),0)</f>
        <v>0</v>
      </c>
      <c r="F71" s="25">
        <f t="shared" si="4"/>
        <v>0</v>
      </c>
      <c r="H71" s="90" t="str">
        <f t="shared" si="6"/>
        <v/>
      </c>
    </row>
    <row r="72" spans="3:8" ht="29.25" x14ac:dyDescent="0.5">
      <c r="C72" s="20">
        <v>0</v>
      </c>
      <c r="D72" s="20">
        <f t="shared" si="5"/>
        <v>0</v>
      </c>
      <c r="E72" s="62">
        <f>IFERROR(VLOOKUP(A72,Commande!$A$2:$B$11,2,0),0)</f>
        <v>0</v>
      </c>
      <c r="F72" s="25">
        <f t="shared" si="4"/>
        <v>0</v>
      </c>
      <c r="H72" s="90" t="str">
        <f t="shared" si="6"/>
        <v/>
      </c>
    </row>
    <row r="73" spans="3:8" ht="29.25" x14ac:dyDescent="0.5">
      <c r="C73" s="20">
        <v>0</v>
      </c>
      <c r="D73" s="20">
        <f t="shared" si="5"/>
        <v>0</v>
      </c>
      <c r="E73" s="62">
        <f>IFERROR(VLOOKUP(A73,Commande!$A$2:$B$11,2,0),0)</f>
        <v>0</v>
      </c>
      <c r="F73" s="25">
        <f t="shared" si="4"/>
        <v>0</v>
      </c>
      <c r="H73" s="90" t="str">
        <f t="shared" si="6"/>
        <v/>
      </c>
    </row>
    <row r="74" spans="3:8" ht="29.25" x14ac:dyDescent="0.5">
      <c r="C74" s="20">
        <v>0</v>
      </c>
      <c r="D74" s="20">
        <f t="shared" si="5"/>
        <v>0</v>
      </c>
      <c r="E74" s="62">
        <f>IFERROR(VLOOKUP(A74,Commande!$A$2:$B$11,2,0),0)</f>
        <v>0</v>
      </c>
      <c r="F74" s="25">
        <f t="shared" si="4"/>
        <v>0</v>
      </c>
      <c r="H74" s="90" t="str">
        <f t="shared" si="6"/>
        <v/>
      </c>
    </row>
    <row r="75" spans="3:8" ht="29.25" x14ac:dyDescent="0.5">
      <c r="C75" s="20">
        <v>0</v>
      </c>
      <c r="D75" s="20">
        <f t="shared" si="5"/>
        <v>0</v>
      </c>
      <c r="E75" s="62">
        <f>IFERROR(VLOOKUP(A75,Commande!$A$2:$B$11,2,0),0)</f>
        <v>0</v>
      </c>
      <c r="F75" s="25">
        <f t="shared" si="4"/>
        <v>0</v>
      </c>
      <c r="H75" s="90" t="str">
        <f t="shared" si="6"/>
        <v/>
      </c>
    </row>
    <row r="76" spans="3:8" ht="29.25" x14ac:dyDescent="0.5">
      <c r="C76" s="20">
        <v>0</v>
      </c>
      <c r="D76" s="20">
        <f t="shared" si="5"/>
        <v>0</v>
      </c>
      <c r="E76" s="62">
        <f>IFERROR(VLOOKUP(A76,Commande!$A$2:$B$11,2,0),0)</f>
        <v>0</v>
      </c>
      <c r="F76" s="25">
        <f t="shared" si="4"/>
        <v>0</v>
      </c>
      <c r="H76" s="90" t="str">
        <f t="shared" si="6"/>
        <v/>
      </c>
    </row>
    <row r="77" spans="3:8" ht="29.25" x14ac:dyDescent="0.5">
      <c r="C77" s="20">
        <v>0</v>
      </c>
      <c r="D77" s="20">
        <f t="shared" si="5"/>
        <v>0</v>
      </c>
      <c r="E77" s="62">
        <f>IFERROR(VLOOKUP(A77,Commande!$A$2:$B$11,2,0),0)</f>
        <v>0</v>
      </c>
      <c r="F77" s="25">
        <f t="shared" si="4"/>
        <v>0</v>
      </c>
      <c r="H77" s="90" t="str">
        <f t="shared" si="6"/>
        <v/>
      </c>
    </row>
    <row r="78" spans="3:8" ht="29.25" x14ac:dyDescent="0.5">
      <c r="C78" s="20">
        <v>0</v>
      </c>
      <c r="D78" s="20">
        <f t="shared" si="5"/>
        <v>0</v>
      </c>
      <c r="E78" s="62">
        <f>IFERROR(VLOOKUP(A78,Commande!$A$2:$B$11,2,0),0)</f>
        <v>0</v>
      </c>
      <c r="F78" s="25">
        <f t="shared" si="4"/>
        <v>0</v>
      </c>
      <c r="H78" s="90" t="str">
        <f t="shared" si="6"/>
        <v/>
      </c>
    </row>
    <row r="79" spans="3:8" ht="29.25" x14ac:dyDescent="0.5">
      <c r="C79" s="20">
        <v>0</v>
      </c>
      <c r="D79" s="20">
        <f t="shared" si="5"/>
        <v>0</v>
      </c>
      <c r="E79" s="62">
        <f>IFERROR(VLOOKUP(A79,Commande!$A$2:$B$11,2,0),0)</f>
        <v>0</v>
      </c>
      <c r="F79" s="25">
        <f t="shared" si="4"/>
        <v>0</v>
      </c>
      <c r="H79" s="90" t="str">
        <f t="shared" si="6"/>
        <v/>
      </c>
    </row>
    <row r="80" spans="3:8" ht="29.25" x14ac:dyDescent="0.5">
      <c r="C80" s="20">
        <v>0</v>
      </c>
      <c r="D80" s="20">
        <f t="shared" si="5"/>
        <v>0</v>
      </c>
      <c r="E80" s="62">
        <f>IFERROR(VLOOKUP(A80,Commande!$A$2:$B$11,2,0),0)</f>
        <v>0</v>
      </c>
      <c r="F80" s="25">
        <f t="shared" si="4"/>
        <v>0</v>
      </c>
      <c r="H80" s="90" t="str">
        <f t="shared" si="6"/>
        <v/>
      </c>
    </row>
    <row r="81" spans="3:8" ht="29.25" x14ac:dyDescent="0.5">
      <c r="C81" s="20">
        <v>0</v>
      </c>
      <c r="D81" s="20">
        <f t="shared" si="5"/>
        <v>0</v>
      </c>
      <c r="E81" s="62">
        <f>IFERROR(VLOOKUP(A81,Commande!$A$2:$B$11,2,0),0)</f>
        <v>0</v>
      </c>
      <c r="F81" s="25">
        <f t="shared" si="4"/>
        <v>0</v>
      </c>
      <c r="H81" s="90" t="str">
        <f t="shared" si="6"/>
        <v/>
      </c>
    </row>
    <row r="82" spans="3:8" ht="29.25" x14ac:dyDescent="0.5">
      <c r="C82" s="20">
        <v>0</v>
      </c>
      <c r="D82" s="20">
        <f t="shared" si="5"/>
        <v>0</v>
      </c>
      <c r="E82" s="62">
        <f>IFERROR(VLOOKUP(A82,Commande!$A$2:$B$11,2,0),0)</f>
        <v>0</v>
      </c>
      <c r="F82" s="25">
        <f t="shared" si="4"/>
        <v>0</v>
      </c>
      <c r="H82" s="90" t="str">
        <f t="shared" si="6"/>
        <v/>
      </c>
    </row>
    <row r="83" spans="3:8" ht="29.25" x14ac:dyDescent="0.5">
      <c r="C83" s="20">
        <v>0</v>
      </c>
      <c r="D83" s="20">
        <f t="shared" si="5"/>
        <v>0</v>
      </c>
      <c r="E83" s="62">
        <f>IFERROR(VLOOKUP(A83,Commande!$A$2:$B$11,2,0),0)</f>
        <v>0</v>
      </c>
      <c r="F83" s="25">
        <f t="shared" si="4"/>
        <v>0</v>
      </c>
      <c r="H83" s="90" t="str">
        <f t="shared" si="6"/>
        <v/>
      </c>
    </row>
    <row r="84" spans="3:8" ht="29.25" x14ac:dyDescent="0.5">
      <c r="C84" s="20">
        <v>0</v>
      </c>
      <c r="D84" s="20">
        <f t="shared" si="5"/>
        <v>0</v>
      </c>
      <c r="E84" s="62">
        <f>IFERROR(VLOOKUP(A84,Commande!$A$2:$B$11,2,0),0)</f>
        <v>0</v>
      </c>
      <c r="F84" s="25">
        <f t="shared" si="4"/>
        <v>0</v>
      </c>
      <c r="H84" s="90" t="str">
        <f t="shared" si="6"/>
        <v/>
      </c>
    </row>
    <row r="85" spans="3:8" ht="29.25" x14ac:dyDescent="0.5">
      <c r="C85" s="20">
        <v>0</v>
      </c>
      <c r="D85" s="20">
        <f t="shared" si="5"/>
        <v>0</v>
      </c>
      <c r="E85" s="62">
        <f>IFERROR(VLOOKUP(A85,Commande!$A$2:$B$11,2,0),0)</f>
        <v>0</v>
      </c>
      <c r="F85" s="25">
        <f t="shared" si="4"/>
        <v>0</v>
      </c>
      <c r="H85" s="90" t="str">
        <f t="shared" si="6"/>
        <v/>
      </c>
    </row>
    <row r="86" spans="3:8" ht="29.25" x14ac:dyDescent="0.5">
      <c r="C86" s="20">
        <v>0</v>
      </c>
      <c r="D86" s="20">
        <f t="shared" si="5"/>
        <v>0</v>
      </c>
      <c r="E86" s="62">
        <f>IFERROR(VLOOKUP(A86,Commande!$A$2:$B$11,2,0),0)</f>
        <v>0</v>
      </c>
      <c r="F86" s="25">
        <f t="shared" si="4"/>
        <v>0</v>
      </c>
      <c r="H86" s="90" t="str">
        <f t="shared" si="6"/>
        <v/>
      </c>
    </row>
    <row r="87" spans="3:8" ht="29.25" x14ac:dyDescent="0.5">
      <c r="C87" s="20">
        <v>0</v>
      </c>
      <c r="D87" s="20">
        <f t="shared" si="5"/>
        <v>0</v>
      </c>
      <c r="E87" s="62">
        <f>IFERROR(VLOOKUP(A87,Commande!$A$2:$B$11,2,0),0)</f>
        <v>0</v>
      </c>
      <c r="F87" s="25">
        <f t="shared" si="4"/>
        <v>0</v>
      </c>
      <c r="H87" s="90" t="str">
        <f t="shared" si="6"/>
        <v/>
      </c>
    </row>
    <row r="88" spans="3:8" ht="29.25" x14ac:dyDescent="0.5">
      <c r="C88" s="20">
        <v>0</v>
      </c>
      <c r="D88" s="20">
        <f t="shared" si="5"/>
        <v>0</v>
      </c>
      <c r="E88" s="62">
        <f>IFERROR(VLOOKUP(A88,Commande!$A$2:$B$11,2,0),0)</f>
        <v>0</v>
      </c>
      <c r="F88" s="25">
        <f t="shared" si="4"/>
        <v>0</v>
      </c>
      <c r="H88" s="90" t="str">
        <f t="shared" si="6"/>
        <v/>
      </c>
    </row>
    <row r="89" spans="3:8" ht="29.25" x14ac:dyDescent="0.5">
      <c r="C89" s="20">
        <v>0</v>
      </c>
      <c r="D89" s="20">
        <f t="shared" si="5"/>
        <v>0</v>
      </c>
      <c r="E89" s="62">
        <f>IFERROR(VLOOKUP(A89,Commande!$A$2:$B$11,2,0),0)</f>
        <v>0</v>
      </c>
      <c r="F89" s="25">
        <f t="shared" si="4"/>
        <v>0</v>
      </c>
      <c r="H89" s="90" t="str">
        <f t="shared" si="6"/>
        <v/>
      </c>
    </row>
    <row r="90" spans="3:8" ht="29.25" x14ac:dyDescent="0.5">
      <c r="C90" s="20">
        <v>0</v>
      </c>
      <c r="D90" s="20">
        <f t="shared" si="5"/>
        <v>0</v>
      </c>
      <c r="E90" s="62">
        <f>IFERROR(VLOOKUP(A90,Commande!$A$2:$B$11,2,0),0)</f>
        <v>0</v>
      </c>
      <c r="F90" s="25">
        <f t="shared" si="4"/>
        <v>0</v>
      </c>
      <c r="H90" s="90" t="str">
        <f t="shared" si="6"/>
        <v/>
      </c>
    </row>
    <row r="91" spans="3:8" ht="29.25" x14ac:dyDescent="0.5">
      <c r="C91" s="20">
        <v>0</v>
      </c>
      <c r="D91" s="20">
        <f t="shared" si="5"/>
        <v>0</v>
      </c>
      <c r="E91" s="62">
        <f>IFERROR(VLOOKUP(A91,Commande!$A$2:$B$11,2,0),0)</f>
        <v>0</v>
      </c>
      <c r="F91" s="25">
        <f t="shared" si="4"/>
        <v>0</v>
      </c>
      <c r="H91" s="90" t="str">
        <f t="shared" si="6"/>
        <v/>
      </c>
    </row>
    <row r="92" spans="3:8" ht="29.25" x14ac:dyDescent="0.5">
      <c r="C92" s="20">
        <v>0</v>
      </c>
      <c r="D92" s="20">
        <f t="shared" si="5"/>
        <v>0</v>
      </c>
      <c r="E92" s="62">
        <f>IFERROR(VLOOKUP(A92,Commande!$A$2:$B$11,2,0),0)</f>
        <v>0</v>
      </c>
      <c r="F92" s="25">
        <f t="shared" si="4"/>
        <v>0</v>
      </c>
      <c r="H92" s="90" t="str">
        <f t="shared" si="6"/>
        <v/>
      </c>
    </row>
    <row r="93" spans="3:8" ht="29.25" x14ac:dyDescent="0.5">
      <c r="C93" s="20">
        <v>0</v>
      </c>
      <c r="D93" s="20">
        <f t="shared" si="5"/>
        <v>0</v>
      </c>
      <c r="E93" s="62">
        <f>IFERROR(VLOOKUP(A93,Commande!$A$2:$B$11,2,0),0)</f>
        <v>0</v>
      </c>
      <c r="F93" s="25">
        <f t="shared" si="4"/>
        <v>0</v>
      </c>
      <c r="H93" s="90" t="str">
        <f t="shared" si="6"/>
        <v/>
      </c>
    </row>
    <row r="94" spans="3:8" ht="29.25" x14ac:dyDescent="0.5">
      <c r="C94" s="20">
        <v>0</v>
      </c>
      <c r="D94" s="20">
        <f t="shared" si="5"/>
        <v>0</v>
      </c>
      <c r="E94" s="62">
        <f>IFERROR(VLOOKUP(A94,Commande!$A$2:$B$11,2,0),0)</f>
        <v>0</v>
      </c>
      <c r="F94" s="25">
        <f t="shared" si="4"/>
        <v>0</v>
      </c>
      <c r="H94" s="90" t="str">
        <f t="shared" si="6"/>
        <v/>
      </c>
    </row>
    <row r="95" spans="3:8" ht="29.25" x14ac:dyDescent="0.5">
      <c r="C95" s="20">
        <v>0</v>
      </c>
      <c r="D95" s="20">
        <f t="shared" si="5"/>
        <v>0</v>
      </c>
      <c r="E95" s="62">
        <f>IFERROR(VLOOKUP(A95,Commande!$A$2:$B$11,2,0),0)</f>
        <v>0</v>
      </c>
      <c r="F95" s="25">
        <f t="shared" si="4"/>
        <v>0</v>
      </c>
      <c r="H95" s="90" t="str">
        <f t="shared" si="6"/>
        <v/>
      </c>
    </row>
    <row r="96" spans="3:8" ht="29.25" x14ac:dyDescent="0.5">
      <c r="C96" s="20">
        <v>0</v>
      </c>
      <c r="D96" s="20">
        <f t="shared" si="5"/>
        <v>0</v>
      </c>
      <c r="E96" s="62">
        <f>IFERROR(VLOOKUP(A96,Commande!$A$2:$B$11,2,0),0)</f>
        <v>0</v>
      </c>
      <c r="F96" s="25">
        <f t="shared" si="4"/>
        <v>0</v>
      </c>
      <c r="H96" s="90" t="str">
        <f t="shared" si="6"/>
        <v/>
      </c>
    </row>
    <row r="97" spans="3:8" ht="29.25" x14ac:dyDescent="0.5">
      <c r="C97" s="20">
        <v>0</v>
      </c>
      <c r="D97" s="20">
        <f t="shared" si="5"/>
        <v>0</v>
      </c>
      <c r="E97" s="62">
        <f>IFERROR(VLOOKUP(A97,Commande!$A$2:$B$11,2,0),0)</f>
        <v>0</v>
      </c>
      <c r="F97" s="25">
        <f t="shared" si="4"/>
        <v>0</v>
      </c>
      <c r="H97" s="90" t="str">
        <f t="shared" si="6"/>
        <v/>
      </c>
    </row>
    <row r="98" spans="3:8" ht="29.25" x14ac:dyDescent="0.5">
      <c r="C98" s="20">
        <v>0</v>
      </c>
      <c r="D98" s="20">
        <f t="shared" si="5"/>
        <v>0</v>
      </c>
      <c r="E98" s="62">
        <f>IFERROR(VLOOKUP(A98,Commande!$A$2:$B$11,2,0),0)</f>
        <v>0</v>
      </c>
      <c r="F98" s="25">
        <f t="shared" ref="F98:F99" si="7">D98-E98</f>
        <v>0</v>
      </c>
      <c r="H98" s="90" t="str">
        <f t="shared" si="6"/>
        <v/>
      </c>
    </row>
    <row r="99" spans="3:8" ht="29.25" x14ac:dyDescent="0.5">
      <c r="C99" s="20">
        <v>0</v>
      </c>
      <c r="D99" s="20">
        <f t="shared" si="5"/>
        <v>0</v>
      </c>
      <c r="E99" s="62">
        <f>IFERROR(VLOOKUP(A99,Commande!$A$2:$B$11,2,0),0)</f>
        <v>0</v>
      </c>
      <c r="F99" s="25">
        <f t="shared" si="7"/>
        <v>0</v>
      </c>
      <c r="H99" s="90" t="str">
        <f t="shared" si="6"/>
        <v/>
      </c>
    </row>
    <row r="100" spans="3:8" ht="29.25" x14ac:dyDescent="0.5">
      <c r="E100" s="62">
        <f>IFERROR(VLOOKUP(A100,Commande!$A$2:$B$11,2,0),0)</f>
        <v>0</v>
      </c>
    </row>
  </sheetData>
  <sortState ref="A2:F38">
    <sortCondition ref="A2"/>
  </sortState>
  <phoneticPr fontId="1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Feuil2</vt:lpstr>
      <vt:lpstr>Commande</vt:lpstr>
      <vt:lpstr>grapphique</vt:lpstr>
      <vt:lpstr>avoir-crédit</vt:lpstr>
      <vt:lpstr>Caisse</vt:lpstr>
      <vt:lpstr>Sauvegarde</vt:lpstr>
      <vt:lpstr>Articles</vt:lpstr>
      <vt:lpstr>épicerie</vt:lpstr>
      <vt:lpstr>Moyen_paiement</vt:lpstr>
      <vt:lpstr>N°TK</vt:lpstr>
      <vt:lpstr>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Pierrot</cp:lastModifiedBy>
  <cp:lastPrinted>2016-05-08T14:20:54Z</cp:lastPrinted>
  <dcterms:created xsi:type="dcterms:W3CDTF">2009-07-12T14:21:39Z</dcterms:created>
  <dcterms:modified xsi:type="dcterms:W3CDTF">2016-05-11T07:05:04Z</dcterms:modified>
</cp:coreProperties>
</file>