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ate1904="1" codeName="ThisWorkbook" defaultThemeVersion="124226"/>
  <bookViews>
    <workbookView xWindow="-14" yWindow="-14" windowWidth="10868" windowHeight="8558" activeTab="1"/>
  </bookViews>
  <sheets>
    <sheet name="MODE D'EMPLOI" sheetId="3" r:id="rId1"/>
    <sheet name="Planning 2014" sheetId="1" r:id="rId2"/>
    <sheet name="Fériés" sheetId="2" r:id="rId3"/>
    <sheet name="Tableau" sheetId="4" r:id="rId4"/>
    <sheet name="Feuil2" sheetId="5" r:id="rId5"/>
  </sheets>
  <definedNames>
    <definedName name="_xlnm._FilterDatabase" localSheetId="1" hidden="1">'Planning 2014'!$A$1:$I$371</definedName>
    <definedName name="Actualiser">Tableau!$B$2000</definedName>
    <definedName name="An">'Planning 2014'!$A$2</definedName>
    <definedName name="Feries">Fériés!$C$4:$C$17</definedName>
    <definedName name="Infrmières">'Planning 2014'!$AD$3:$AD$7</definedName>
    <definedName name="Paques">Fériés!$C$5</definedName>
  </definedNames>
  <calcPr calcId="145621"/>
  <fileRecoveryPr autoRecover="0"/>
</workbook>
</file>

<file path=xl/calcChain.xml><?xml version="1.0" encoding="utf-8"?>
<calcChain xmlns="http://schemas.openxmlformats.org/spreadsheetml/2006/main">
  <c r="A341" i="1" l="1"/>
  <c r="A342" i="1"/>
  <c r="A343" i="1"/>
  <c r="A344" i="1"/>
  <c r="A345" i="1"/>
  <c r="A346" i="1"/>
  <c r="A348" i="1"/>
  <c r="A347" i="1" s="1"/>
  <c r="A349" i="1"/>
  <c r="A350" i="1"/>
  <c r="A351" i="1"/>
  <c r="A352" i="1"/>
  <c r="A353" i="1"/>
  <c r="A354" i="1"/>
  <c r="A356" i="1"/>
  <c r="A355" i="1" s="1"/>
  <c r="A357" i="1"/>
  <c r="A358" i="1"/>
  <c r="A359" i="1"/>
  <c r="A360" i="1"/>
  <c r="A361" i="1"/>
  <c r="A362" i="1"/>
  <c r="A364" i="1"/>
  <c r="A363" i="1" s="1"/>
  <c r="A365" i="1"/>
  <c r="A366" i="1"/>
  <c r="A367" i="1"/>
  <c r="A368" i="1"/>
  <c r="A369" i="1"/>
  <c r="A370" i="1"/>
  <c r="A372" i="1"/>
  <c r="A371" i="1" s="1"/>
  <c r="A373" i="1"/>
  <c r="A374" i="1"/>
  <c r="A375" i="1"/>
  <c r="A164" i="1"/>
  <c r="A163" i="1" s="1"/>
  <c r="A172" i="1"/>
  <c r="A171" i="1" s="1"/>
  <c r="A180" i="1"/>
  <c r="A179" i="1" s="1"/>
  <c r="A4" i="1"/>
  <c r="A3" i="1" s="1"/>
  <c r="B2" i="2"/>
  <c r="C4" i="2"/>
  <c r="C5" i="2"/>
  <c r="C8" i="2" s="1"/>
  <c r="C7" i="2"/>
  <c r="C9" i="2"/>
  <c r="C12" i="2"/>
  <c r="C13" i="2"/>
  <c r="C14" i="2"/>
  <c r="C15" i="2"/>
  <c r="C16" i="2"/>
  <c r="C17" i="2"/>
  <c r="A5" i="1"/>
  <c r="A6" i="1"/>
  <c r="A7" i="1"/>
  <c r="A8" i="1"/>
  <c r="A12" i="1"/>
  <c r="A11" i="1" s="1"/>
  <c r="A10" i="1"/>
  <c r="A9" i="1"/>
  <c r="A426" i="1"/>
  <c r="A425" i="1"/>
  <c r="A424" i="1"/>
  <c r="A423" i="1"/>
  <c r="A422" i="1"/>
  <c r="A421" i="1"/>
  <c r="A420" i="1"/>
  <c r="A419" i="1" s="1"/>
  <c r="A418" i="1"/>
  <c r="A417" i="1"/>
  <c r="A416" i="1"/>
  <c r="A415" i="1"/>
  <c r="A414" i="1"/>
  <c r="A413" i="1"/>
  <c r="A412" i="1"/>
  <c r="A411" i="1" s="1"/>
  <c r="A410" i="1"/>
  <c r="A409" i="1"/>
  <c r="A408" i="1"/>
  <c r="A407" i="1"/>
  <c r="A406" i="1"/>
  <c r="A405" i="1"/>
  <c r="A404" i="1"/>
  <c r="A403" i="1" s="1"/>
  <c r="A402" i="1"/>
  <c r="A401" i="1"/>
  <c r="A400" i="1"/>
  <c r="A399" i="1"/>
  <c r="A398" i="1"/>
  <c r="A397" i="1"/>
  <c r="A396" i="1"/>
  <c r="A395" i="1" s="1"/>
  <c r="A394" i="1"/>
  <c r="A393" i="1"/>
  <c r="A392" i="1"/>
  <c r="A391" i="1"/>
  <c r="A390" i="1"/>
  <c r="A389" i="1"/>
  <c r="A388" i="1"/>
  <c r="A387" i="1" s="1"/>
  <c r="A386" i="1"/>
  <c r="A385" i="1"/>
  <c r="A384" i="1"/>
  <c r="A383" i="1"/>
  <c r="A382" i="1"/>
  <c r="A381" i="1"/>
  <c r="A380" i="1"/>
  <c r="A379" i="1" s="1"/>
  <c r="A378" i="1"/>
  <c r="A377" i="1"/>
  <c r="A376" i="1"/>
  <c r="A340" i="1"/>
  <c r="A339" i="1" s="1"/>
  <c r="A338" i="1"/>
  <c r="A337" i="1"/>
  <c r="A336" i="1"/>
  <c r="A335" i="1"/>
  <c r="A334" i="1"/>
  <c r="A333" i="1"/>
  <c r="A332" i="1"/>
  <c r="A331" i="1" s="1"/>
  <c r="A330" i="1"/>
  <c r="A329" i="1"/>
  <c r="A328" i="1"/>
  <c r="A327" i="1"/>
  <c r="A326" i="1"/>
  <c r="A325" i="1"/>
  <c r="A324" i="1"/>
  <c r="A323" i="1" s="1"/>
  <c r="A322" i="1"/>
  <c r="A321" i="1"/>
  <c r="A22" i="1"/>
  <c r="A21" i="1"/>
  <c r="A25" i="1"/>
  <c r="A24" i="1"/>
  <c r="A23" i="1"/>
  <c r="A26" i="1"/>
  <c r="A29" i="1"/>
  <c r="A28" i="1"/>
  <c r="A27" i="1" s="1"/>
  <c r="A30" i="1"/>
  <c r="A32" i="1"/>
  <c r="A31" i="1"/>
  <c r="A34" i="1"/>
  <c r="A33" i="1"/>
  <c r="A36" i="1"/>
  <c r="A35" i="1" s="1"/>
  <c r="A37" i="1"/>
  <c r="A40" i="1"/>
  <c r="A39" i="1"/>
  <c r="A38" i="1"/>
  <c r="A41" i="1"/>
  <c r="A42" i="1"/>
  <c r="A44" i="1"/>
  <c r="A43" i="1" s="1"/>
  <c r="A46" i="1"/>
  <c r="A45" i="1"/>
  <c r="A47" i="1"/>
  <c r="A49" i="1"/>
  <c r="A48" i="1"/>
  <c r="A50" i="1"/>
  <c r="A54" i="1"/>
  <c r="A53" i="1"/>
  <c r="A52" i="1"/>
  <c r="A51" i="1" s="1"/>
  <c r="A55" i="1"/>
  <c r="A56" i="1"/>
  <c r="A60" i="1"/>
  <c r="A59" i="1" s="1"/>
  <c r="A58" i="1"/>
  <c r="A57" i="1"/>
  <c r="A61" i="1"/>
  <c r="A62" i="1"/>
  <c r="A64" i="1"/>
  <c r="A63" i="1"/>
  <c r="A65" i="1"/>
  <c r="A70" i="1"/>
  <c r="A69" i="1"/>
  <c r="A68" i="1"/>
  <c r="A67" i="1" s="1"/>
  <c r="A66" i="1"/>
  <c r="A71" i="1"/>
  <c r="A72" i="1"/>
  <c r="A74" i="1"/>
  <c r="A73" i="1"/>
  <c r="A76" i="1"/>
  <c r="A75" i="1" s="1"/>
  <c r="A77" i="1"/>
  <c r="A79" i="1"/>
  <c r="A78" i="1"/>
  <c r="A82" i="1"/>
  <c r="A81" i="1"/>
  <c r="A80" i="1"/>
  <c r="A84" i="1"/>
  <c r="A83" i="1" s="1"/>
  <c r="A85" i="1"/>
  <c r="A86" i="1"/>
  <c r="A89" i="1"/>
  <c r="A88" i="1"/>
  <c r="A87" i="1"/>
  <c r="A90" i="1"/>
  <c r="A92" i="1"/>
  <c r="A91" i="1" s="1"/>
  <c r="A95" i="1"/>
  <c r="A94" i="1"/>
  <c r="A93" i="1"/>
  <c r="A96" i="1"/>
  <c r="A97" i="1"/>
  <c r="A100" i="1"/>
  <c r="A99" i="1" s="1"/>
  <c r="A98" i="1"/>
  <c r="A102" i="1"/>
  <c r="A101" i="1"/>
  <c r="A104" i="1"/>
  <c r="A103" i="1"/>
  <c r="A106" i="1"/>
  <c r="A105" i="1"/>
  <c r="A109" i="1"/>
  <c r="A108" i="1"/>
  <c r="A107" i="1" s="1"/>
  <c r="A110" i="1"/>
  <c r="A112" i="1"/>
  <c r="A111" i="1"/>
  <c r="A114" i="1"/>
  <c r="A113" i="1"/>
  <c r="A116" i="1"/>
  <c r="A115" i="1" s="1"/>
  <c r="A119" i="1"/>
  <c r="A118" i="1"/>
  <c r="A117" i="1"/>
  <c r="A120" i="1"/>
  <c r="A121" i="1"/>
  <c r="A124" i="1"/>
  <c r="A123" i="1" s="1"/>
  <c r="A122" i="1"/>
  <c r="A125" i="1"/>
  <c r="A126" i="1"/>
  <c r="A127" i="1"/>
  <c r="A130" i="1"/>
  <c r="A129" i="1"/>
  <c r="A128" i="1"/>
  <c r="A132" i="1"/>
  <c r="A131" i="1" s="1"/>
  <c r="A134" i="1"/>
  <c r="A133" i="1"/>
  <c r="A137" i="1"/>
  <c r="A136" i="1"/>
  <c r="A135" i="1"/>
  <c r="A140" i="1"/>
  <c r="A139" i="1" s="1"/>
  <c r="A138" i="1"/>
  <c r="A142" i="1"/>
  <c r="A141" i="1"/>
  <c r="A144" i="1"/>
  <c r="A143" i="1"/>
  <c r="A145" i="1"/>
  <c r="A146" i="1"/>
  <c r="A149" i="1"/>
  <c r="A148" i="1"/>
  <c r="A147" i="1" s="1"/>
  <c r="A151" i="1"/>
  <c r="A150" i="1"/>
  <c r="A152" i="1"/>
  <c r="A154" i="1"/>
  <c r="A153" i="1"/>
  <c r="A156" i="1"/>
  <c r="A155" i="1" s="1"/>
  <c r="A160" i="1"/>
  <c r="A159" i="1"/>
  <c r="A158" i="1"/>
  <c r="A157" i="1"/>
  <c r="A161" i="1"/>
  <c r="A162" i="1"/>
  <c r="A166" i="1"/>
  <c r="A165" i="1"/>
  <c r="A167" i="1"/>
  <c r="A169" i="1"/>
  <c r="A168" i="1"/>
  <c r="A170" i="1"/>
  <c r="A174" i="1"/>
  <c r="A173" i="1"/>
  <c r="A175" i="1"/>
  <c r="A176" i="1"/>
  <c r="A178" i="1"/>
  <c r="A177" i="1"/>
  <c r="A181" i="1"/>
  <c r="A182" i="1"/>
  <c r="A184" i="1"/>
  <c r="A183" i="1"/>
  <c r="A186" i="1"/>
  <c r="A185" i="1"/>
  <c r="A190" i="1"/>
  <c r="A189" i="1"/>
  <c r="A188" i="1"/>
  <c r="A187" i="1" s="1"/>
  <c r="A191" i="1"/>
  <c r="A194" i="1"/>
  <c r="A193" i="1"/>
  <c r="A192" i="1"/>
  <c r="A196" i="1"/>
  <c r="A195" i="1" s="1"/>
  <c r="A197" i="1"/>
  <c r="A200" i="1"/>
  <c r="A199" i="1"/>
  <c r="A198" i="1"/>
  <c r="A202" i="1"/>
  <c r="A201" i="1"/>
  <c r="A204" i="1"/>
  <c r="A203" i="1" s="1"/>
  <c r="A205" i="1"/>
  <c r="A209" i="1"/>
  <c r="A208" i="1"/>
  <c r="A207" i="1"/>
  <c r="A206" i="1"/>
  <c r="A210" i="1"/>
  <c r="A212" i="1"/>
  <c r="A211" i="1" s="1"/>
  <c r="A214" i="1"/>
  <c r="A213" i="1"/>
  <c r="A215" i="1"/>
  <c r="A216" i="1"/>
  <c r="A217" i="1"/>
  <c r="A221" i="1"/>
  <c r="A220" i="1"/>
  <c r="A219" i="1" s="1"/>
  <c r="A218" i="1"/>
  <c r="A222" i="1"/>
  <c r="A224" i="1"/>
  <c r="A223" i="1"/>
  <c r="A226" i="1"/>
  <c r="A225" i="1"/>
  <c r="A229" i="1"/>
  <c r="A228" i="1"/>
  <c r="A227" i="1" s="1"/>
  <c r="A230" i="1"/>
  <c r="A232" i="1"/>
  <c r="A231" i="1"/>
  <c r="A236" i="1"/>
  <c r="A235" i="1" s="1"/>
  <c r="A234" i="1"/>
  <c r="A233" i="1"/>
  <c r="A239" i="1"/>
  <c r="A238" i="1"/>
  <c r="A237" i="1"/>
  <c r="A240" i="1"/>
  <c r="A242" i="1"/>
  <c r="A241" i="1"/>
  <c r="A244" i="1"/>
  <c r="A243" i="1" s="1"/>
  <c r="A245" i="1"/>
  <c r="A246" i="1"/>
  <c r="A247" i="1"/>
  <c r="A250" i="1"/>
  <c r="A249" i="1"/>
  <c r="A248" i="1"/>
  <c r="A252" i="1"/>
  <c r="A251" i="1" s="1"/>
  <c r="A254" i="1"/>
  <c r="A253" i="1"/>
  <c r="A256" i="1"/>
  <c r="A255" i="1"/>
  <c r="A257" i="1"/>
  <c r="A260" i="1"/>
  <c r="A259" i="1" s="1"/>
  <c r="A258" i="1"/>
  <c r="A264" i="1"/>
  <c r="A263" i="1"/>
  <c r="A262" i="1"/>
  <c r="A261" i="1"/>
  <c r="A265" i="1"/>
  <c r="A266" i="1"/>
  <c r="A270" i="1"/>
  <c r="A269" i="1"/>
  <c r="A268" i="1"/>
  <c r="A267" i="1" s="1"/>
  <c r="A271" i="1"/>
  <c r="A272" i="1"/>
  <c r="A274" i="1"/>
  <c r="A273" i="1"/>
  <c r="A277" i="1"/>
  <c r="A276" i="1"/>
  <c r="A275" i="1" s="1"/>
  <c r="A280" i="1"/>
  <c r="A279" i="1"/>
  <c r="A278" i="1"/>
  <c r="A281" i="1"/>
  <c r="A282" i="1"/>
  <c r="A284" i="1"/>
  <c r="A283" i="1" s="1"/>
  <c r="A286" i="1"/>
  <c r="A285" i="1"/>
  <c r="A287" i="1"/>
  <c r="A289" i="1"/>
  <c r="A288" i="1"/>
  <c r="A292" i="1"/>
  <c r="A291" i="1" s="1"/>
  <c r="A290" i="1"/>
  <c r="A294" i="1"/>
  <c r="A293" i="1"/>
  <c r="A295" i="1"/>
  <c r="A296" i="1"/>
  <c r="A300" i="1"/>
  <c r="A299" i="1" s="1"/>
  <c r="A298" i="1"/>
  <c r="A297" i="1"/>
  <c r="A301" i="1"/>
  <c r="A302" i="1"/>
  <c r="A305" i="1"/>
  <c r="A304" i="1"/>
  <c r="A303" i="1"/>
  <c r="A306" i="1"/>
  <c r="A310" i="1"/>
  <c r="A309" i="1"/>
  <c r="A308" i="1"/>
  <c r="A307" i="1" s="1"/>
  <c r="A312" i="1"/>
  <c r="A311" i="1"/>
  <c r="A314" i="1"/>
  <c r="A313" i="1"/>
  <c r="A316" i="1"/>
  <c r="A315" i="1" s="1"/>
  <c r="A317" i="1"/>
  <c r="A319" i="1"/>
  <c r="A318" i="1"/>
  <c r="A320" i="1"/>
  <c r="A14" i="1"/>
  <c r="A13" i="1"/>
  <c r="A16" i="1"/>
  <c r="A15" i="1"/>
  <c r="A20" i="1"/>
  <c r="A19" i="1" s="1"/>
  <c r="A18" i="1"/>
  <c r="A17" i="1"/>
  <c r="C6" i="2" l="1"/>
  <c r="C10" i="2"/>
  <c r="C11" i="2" s="1"/>
</calcChain>
</file>

<file path=xl/sharedStrings.xml><?xml version="1.0" encoding="utf-8"?>
<sst xmlns="http://schemas.openxmlformats.org/spreadsheetml/2006/main" count="44" uniqueCount="43">
  <si>
    <t>Type d'intervention</t>
  </si>
  <si>
    <t>Jours Fériés et Fêtes</t>
  </si>
  <si>
    <t>JOUR DE L'AN</t>
  </si>
  <si>
    <t>*Lundi de Pâques</t>
  </si>
  <si>
    <t>FÊTE DU TRAVAIL</t>
  </si>
  <si>
    <t>ASCENSION</t>
  </si>
  <si>
    <t>VICTOIRE 1945</t>
  </si>
  <si>
    <t>PENTECÔTE</t>
  </si>
  <si>
    <t>*Lundi de Pentecôte</t>
  </si>
  <si>
    <t>FÊTE NATIONALE</t>
  </si>
  <si>
    <t>ASSOMPTION</t>
  </si>
  <si>
    <t>TOUSSAINT</t>
  </si>
  <si>
    <t>ARMISTICE 1918</t>
  </si>
  <si>
    <t>NOËL</t>
  </si>
  <si>
    <r>
      <t>PÂ</t>
    </r>
    <r>
      <rPr>
        <i/>
        <sz val="10"/>
        <rFont val="Arial"/>
        <family val="2"/>
      </rPr>
      <t>QUES</t>
    </r>
  </si>
  <si>
    <t>Le planning se recalcule automatiquement par formule en fonction de l'année choisie.</t>
  </si>
  <si>
    <t>Pour effacer les données de l'année précédente :</t>
  </si>
  <si>
    <t xml:space="preserve">Sélectionner le mot Saisie puis appuyer sur la touche </t>
  </si>
  <si>
    <t>Sur les colonnes C et D : pour fusionner (ou défusionner) les cellules : sélectionner les cellules</t>
  </si>
  <si>
    <t xml:space="preserve">Les jours fériés s'affichent en couleur </t>
  </si>
  <si>
    <t>Si l'on veut supprimer la Zone d'impresssion Fichier Zone d'impresssion Annuler.</t>
  </si>
  <si>
    <t>Les lignes 1 et 2 figureront en en-tête de chaque page.</t>
  </si>
  <si>
    <r>
      <t xml:space="preserve">SUR LA FEUILLE </t>
    </r>
    <r>
      <rPr>
        <b/>
        <u/>
        <sz val="10"/>
        <rFont val="Arial"/>
        <family val="2"/>
      </rPr>
      <t>Planning</t>
    </r>
    <r>
      <rPr>
        <b/>
        <sz val="10"/>
        <rFont val="Arial"/>
        <family val="2"/>
      </rPr>
      <t xml:space="preserve"> :</t>
    </r>
  </si>
  <si>
    <r>
      <t>Si l'on souhaite</t>
    </r>
    <r>
      <rPr>
        <i/>
        <sz val="10"/>
        <rFont val="Arial"/>
        <family val="2"/>
      </rPr>
      <t xml:space="preserve"> IMPRIMER </t>
    </r>
    <r>
      <rPr>
        <sz val="10"/>
        <rFont val="Arial"/>
        <family val="2"/>
      </rPr>
      <t>une partie précise, sélectionner cette partie puis Fichier Zone d'impresssion définir.</t>
    </r>
  </si>
  <si>
    <t>1- Choisir l'année en A2 (liste déroulante)</t>
  </si>
  <si>
    <r>
      <t xml:space="preserve">2- Choisir le nombre de jours à afficher par semaine en A1 : de 5 à 7 à partir du </t>
    </r>
    <r>
      <rPr>
        <b/>
        <u/>
        <sz val="10"/>
        <rFont val="Arial"/>
        <family val="2"/>
      </rPr>
      <t>lundi</t>
    </r>
    <r>
      <rPr>
        <sz val="10"/>
        <rFont val="Arial"/>
        <family val="2"/>
      </rPr>
      <t>)</t>
    </r>
  </si>
  <si>
    <t>Cliquer sur la petite flèche qui se trouve dans la barre de formules à droite de la référence de la cellule. (zone des noms)</t>
  </si>
  <si>
    <t>Format Cellule onglet Alignement cliquer sur Fusionner les cellules.</t>
  </si>
  <si>
    <t>Véronique</t>
  </si>
  <si>
    <t>Françoise</t>
  </si>
  <si>
    <t>Marc</t>
  </si>
  <si>
    <t>Annick</t>
  </si>
  <si>
    <t>Valentine</t>
  </si>
  <si>
    <t>Dr Bucquoye</t>
  </si>
  <si>
    <t>Dr Salembier</t>
  </si>
  <si>
    <t>Dr Bolly</t>
  </si>
  <si>
    <t>Audrey</t>
  </si>
  <si>
    <t>Congé</t>
  </si>
  <si>
    <t>Cours</t>
  </si>
  <si>
    <t>Mme Pierre</t>
  </si>
  <si>
    <t>Sylvie</t>
  </si>
  <si>
    <t>Fabrice</t>
  </si>
  <si>
    <t>Anne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</si>
</sst>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6">
    <numFmt numFmtId="164" formatCode="&quot;€&quot;#,##0.00_);[Red]\(&quot;€&quot;#,##0.00\)"/>
    <numFmt numFmtId="165" formatCode="#,##0.00\ &quot;€&quot;"/>
    <numFmt numFmtId="166" formatCode="dddd\ dd\ mmm\ yyyy"/>
    <numFmt numFmtId="167" formatCode="&quot;Semaine de &quot;0&quot; jours&quot;"/>
    <numFmt numFmtId="168" formatCode="dddd\ d\ mmmm"/>
    <numFmt numFmtId="169" formatCode="\ #,##0.00\ &quot;€&quot;"/>
    <numFmt numFmtId="170" formatCode="&quot;Véronique&quot;\=\ 0"/>
    <numFmt numFmtId="171" formatCode="&quot;Audrey&quot;\=\ 0"/>
    <numFmt numFmtId="172" formatCode="&quot;Sylvie&quot;\=\ 0"/>
    <numFmt numFmtId="173" formatCode="&quot;Marc&quot;\=\ 0\ &quot;séances&quot;"/>
    <numFmt numFmtId="174" formatCode="&quot;Dr Bucquoye&quot;\=\ 0"/>
    <numFmt numFmtId="175" formatCode="&quot;Bertha&quot;\=\ 0\ &quot;séances / 5&quot;"/>
    <numFmt numFmtId="176" formatCode="&quot;Marc&quot;\=\ 0\ &quot;/ 20 séances &quot;"/>
    <numFmt numFmtId="177" formatCode="&quot;Arnaud&quot;\=\ 0"/>
    <numFmt numFmtId="178" formatCode="&quot;Françoise&quot;\=\ 0"/>
    <numFmt numFmtId="179" formatCode="&quot;Marc&quot;\=\ 0\ &quot;séances + 7&quot;"/>
    <numFmt numFmtId="180" formatCode="&quot;Fabrice&quot;\=\ 0"/>
    <numFmt numFmtId="181" formatCode="&quot;Marc&quot;\=\ 0\ &quot;séances &quot;"/>
    <numFmt numFmtId="182" formatCode="\1\ &quot; / 20  séances &quot;"/>
    <numFmt numFmtId="183" formatCode="0\ &quot; / 20  séances &quot;"/>
    <numFmt numFmtId="184" formatCode="0\ &quot; / 9  séances &quot;"/>
    <numFmt numFmtId="185" formatCode="&quot;Total&quot;\=\ 0"/>
    <numFmt numFmtId="186" formatCode="0\ &quot; / 40  séances &quot;"/>
    <numFmt numFmtId="187" formatCode="&quot;Anne&quot;\=\ 0"/>
    <numFmt numFmtId="188" formatCode="0\ &quot; / 60  séances &quot;"/>
    <numFmt numFmtId="189" formatCode="\ 0\ &quot;séances / 5&quot;"/>
  </numFmts>
  <fonts count="36" x14ac:knownFonts="1">
    <font>
      <sz val="10"/>
      <name val="Arial"/>
    </font>
    <font>
      <sz val="8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u/>
      <sz val="10"/>
      <name val="Arial"/>
      <family val="2"/>
    </font>
    <font>
      <sz val="10"/>
      <color indexed="45"/>
      <name val="Arial"/>
      <family val="2"/>
    </font>
    <font>
      <sz val="12"/>
      <color theme="0"/>
      <name val="Times New Roman"/>
      <family val="2"/>
    </font>
    <font>
      <b/>
      <sz val="12"/>
      <color rgb="FF00206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17"/>
      <name val="Times New Roman"/>
      <family val="1"/>
    </font>
    <font>
      <b/>
      <i/>
      <sz val="12"/>
      <color indexed="17"/>
      <name val="Times New Roman"/>
      <family val="1"/>
    </font>
    <font>
      <b/>
      <i/>
      <sz val="12"/>
      <name val="Times New Roman"/>
      <family val="1"/>
    </font>
    <font>
      <b/>
      <i/>
      <sz val="12"/>
      <color rgb="FFFF0000"/>
      <name val="Times New Roman"/>
      <family val="1"/>
    </font>
    <font>
      <b/>
      <i/>
      <sz val="12"/>
      <color rgb="FF00B050"/>
      <name val="Times New Roman"/>
      <family val="1"/>
    </font>
    <font>
      <b/>
      <sz val="12"/>
      <color rgb="FF00B050"/>
      <name val="Times New Roman"/>
      <family val="1"/>
    </font>
    <font>
      <b/>
      <sz val="14"/>
      <color rgb="FFFF0000"/>
      <name val="Arial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rgb="FFFF0000"/>
      <name val="Arial"/>
      <family val="2"/>
    </font>
    <font>
      <u/>
      <sz val="10"/>
      <color theme="10"/>
      <name val="Arial"/>
      <family val="2"/>
    </font>
    <font>
      <b/>
      <sz val="12"/>
      <color theme="3"/>
      <name val="Times New Roman"/>
      <family val="1"/>
    </font>
    <font>
      <b/>
      <sz val="12"/>
      <color theme="3"/>
      <name val="Arial"/>
      <family val="2"/>
    </font>
    <font>
      <b/>
      <sz val="12"/>
      <color theme="3"/>
      <name val="Cambria"/>
      <family val="1"/>
    </font>
    <font>
      <b/>
      <sz val="14"/>
      <color rgb="FFFF0000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2"/>
      <color rgb="FF0070C0"/>
      <name val="Times New Roman"/>
      <family val="1"/>
    </font>
    <font>
      <b/>
      <sz val="8"/>
      <name val="Times New Roman"/>
      <family val="1"/>
    </font>
    <font>
      <b/>
      <sz val="12"/>
      <color theme="3" tint="-0.249977111117893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dotted">
        <color indexed="64"/>
      </left>
      <right/>
      <top/>
      <bottom style="dotted">
        <color indexed="64"/>
      </bottom>
      <diagonal/>
    </border>
  </borders>
  <cellStyleXfs count="3">
    <xf numFmtId="0" fontId="0" fillId="0" borderId="0"/>
    <xf numFmtId="0" fontId="11" fillId="7" borderId="0" applyNumberFormat="0" applyBorder="0" applyAlignment="0" applyProtection="0"/>
    <xf numFmtId="0" fontId="26" fillId="0" borderId="0" applyNumberFormat="0" applyFill="0" applyBorder="0" applyAlignment="0" applyProtection="0"/>
  </cellStyleXfs>
  <cellXfs count="232">
    <xf numFmtId="0" fontId="0" fillId="0" borderId="0" xfId="0"/>
    <xf numFmtId="0" fontId="2" fillId="0" borderId="0" xfId="0" applyFont="1"/>
    <xf numFmtId="0" fontId="5" fillId="0" borderId="0" xfId="0" applyFont="1"/>
    <xf numFmtId="0" fontId="6" fillId="2" borderId="5" xfId="0" applyFont="1" applyFill="1" applyBorder="1" applyAlignment="1" applyProtection="1">
      <alignment horizontal="center"/>
      <protection hidden="1"/>
    </xf>
    <xf numFmtId="168" fontId="7" fillId="4" borderId="6" xfId="0" applyNumberFormat="1" applyFont="1" applyFill="1" applyBorder="1" applyAlignment="1" applyProtection="1">
      <alignment horizontal="center"/>
      <protection hidden="1"/>
    </xf>
    <xf numFmtId="0" fontId="7" fillId="2" borderId="5" xfId="0" applyFont="1" applyFill="1" applyBorder="1" applyAlignment="1" applyProtection="1">
      <alignment horizontal="center"/>
      <protection hidden="1"/>
    </xf>
    <xf numFmtId="0" fontId="0" fillId="0" borderId="0" xfId="0" applyAlignment="1"/>
    <xf numFmtId="0" fontId="6" fillId="2" borderId="7" xfId="0" applyFont="1" applyFill="1" applyBorder="1" applyAlignment="1" applyProtection="1">
      <alignment horizontal="center"/>
      <protection hidden="1"/>
    </xf>
    <xf numFmtId="0" fontId="8" fillId="0" borderId="0" xfId="0" applyFont="1"/>
    <xf numFmtId="0" fontId="3" fillId="0" borderId="0" xfId="0" applyFont="1"/>
    <xf numFmtId="0" fontId="10" fillId="5" borderId="0" xfId="0" applyFont="1" applyFill="1"/>
    <xf numFmtId="0" fontId="15" fillId="0" borderId="0" xfId="0" applyFont="1" applyFill="1" applyAlignment="1">
      <alignment horizontal="center" vertical="center"/>
    </xf>
    <xf numFmtId="164" fontId="14" fillId="3" borderId="9" xfId="0" quotePrefix="1" applyNumberFormat="1" applyFont="1" applyFill="1" applyBorder="1" applyAlignment="1" applyProtection="1">
      <alignment horizontal="center" vertical="center"/>
    </xf>
    <xf numFmtId="167" fontId="14" fillId="0" borderId="4" xfId="0" applyNumberFormat="1" applyFont="1" applyFill="1" applyBorder="1" applyAlignment="1">
      <alignment horizontal="center" vertical="center" wrapText="1"/>
    </xf>
    <xf numFmtId="165" fontId="14" fillId="0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 applyProtection="1">
      <alignment horizontal="center" vertical="center" wrapText="1"/>
    </xf>
    <xf numFmtId="0" fontId="13" fillId="0" borderId="12" xfId="0" quotePrefix="1" applyFont="1" applyFill="1" applyBorder="1" applyAlignment="1">
      <alignment horizontal="center" vertical="center"/>
    </xf>
    <xf numFmtId="167" fontId="13" fillId="0" borderId="4" xfId="0" quotePrefix="1" applyNumberFormat="1" applyFont="1" applyFill="1" applyBorder="1" applyAlignment="1">
      <alignment horizontal="center" vertical="center" wrapText="1"/>
    </xf>
    <xf numFmtId="174" fontId="12" fillId="8" borderId="4" xfId="0" applyNumberFormat="1" applyFont="1" applyFill="1" applyBorder="1" applyAlignment="1">
      <alignment horizontal="left" vertical="center" wrapText="1"/>
    </xf>
    <xf numFmtId="172" fontId="13" fillId="10" borderId="4" xfId="0" applyNumberFormat="1" applyFont="1" applyFill="1" applyBorder="1" applyAlignment="1">
      <alignment horizontal="left" vertical="center" wrapText="1"/>
    </xf>
    <xf numFmtId="174" fontId="12" fillId="10" borderId="4" xfId="0" applyNumberFormat="1" applyFont="1" applyFill="1" applyBorder="1" applyAlignment="1" applyProtection="1">
      <alignment horizontal="left" vertical="center" wrapText="1"/>
    </xf>
    <xf numFmtId="167" fontId="14" fillId="0" borderId="0" xfId="0" applyNumberFormat="1" applyFont="1" applyFill="1" applyAlignment="1">
      <alignment horizontal="center" vertical="top"/>
    </xf>
    <xf numFmtId="0" fontId="14" fillId="0" borderId="0" xfId="0" applyFont="1"/>
    <xf numFmtId="166" fontId="16" fillId="0" borderId="1" xfId="0" applyNumberFormat="1" applyFont="1" applyFill="1" applyBorder="1" applyAlignment="1">
      <alignment horizontal="center" vertical="center"/>
    </xf>
    <xf numFmtId="40" fontId="14" fillId="0" borderId="3" xfId="0" applyNumberFormat="1" applyFont="1" applyFill="1" applyBorder="1" applyAlignment="1">
      <alignment horizontal="center" vertical="center" wrapText="1"/>
    </xf>
    <xf numFmtId="167" fontId="14" fillId="0" borderId="4" xfId="0" applyNumberFormat="1" applyFont="1" applyFill="1" applyBorder="1" applyAlignment="1">
      <alignment horizontal="left" vertical="center" wrapText="1"/>
    </xf>
    <xf numFmtId="164" fontId="14" fillId="10" borderId="4" xfId="0" applyNumberFormat="1" applyFont="1" applyFill="1" applyBorder="1" applyAlignment="1" applyProtection="1">
      <alignment horizontal="center" vertical="center" wrapText="1"/>
    </xf>
    <xf numFmtId="0" fontId="14" fillId="0" borderId="0" xfId="0" quotePrefix="1" applyFont="1" applyAlignment="1">
      <alignment horizontal="left"/>
    </xf>
    <xf numFmtId="167" fontId="14" fillId="0" borderId="3" xfId="0" applyNumberFormat="1" applyFont="1" applyFill="1" applyBorder="1" applyAlignment="1">
      <alignment horizontal="center" vertical="center" wrapText="1"/>
    </xf>
    <xf numFmtId="40" fontId="14" fillId="0" borderId="12" xfId="0" applyNumberFormat="1" applyFont="1" applyFill="1" applyBorder="1" applyAlignment="1">
      <alignment horizontal="center" vertical="center" wrapText="1"/>
    </xf>
    <xf numFmtId="167" fontId="14" fillId="8" borderId="4" xfId="0" applyNumberFormat="1" applyFont="1" applyFill="1" applyBorder="1" applyAlignment="1">
      <alignment horizontal="center" vertical="center" wrapText="1"/>
    </xf>
    <xf numFmtId="165" fontId="14" fillId="10" borderId="4" xfId="0" applyNumberFormat="1" applyFont="1" applyFill="1" applyBorder="1" applyAlignment="1">
      <alignment horizontal="center" vertical="center" wrapText="1"/>
    </xf>
    <xf numFmtId="164" fontId="14" fillId="8" borderId="4" xfId="0" applyNumberFormat="1" applyFont="1" applyFill="1" applyBorder="1" applyAlignment="1" applyProtection="1">
      <alignment horizontal="center" vertical="center" wrapText="1"/>
    </xf>
    <xf numFmtId="40" fontId="14" fillId="8" borderId="3" xfId="0" applyNumberFormat="1" applyFont="1" applyFill="1" applyBorder="1" applyAlignment="1">
      <alignment horizontal="center" vertical="center" wrapText="1"/>
    </xf>
    <xf numFmtId="0" fontId="14" fillId="0" borderId="0" xfId="0" applyFont="1" applyBorder="1"/>
    <xf numFmtId="169" fontId="14" fillId="0" borderId="0" xfId="0" applyNumberFormat="1" applyFont="1"/>
    <xf numFmtId="164" fontId="14" fillId="10" borderId="3" xfId="0" applyNumberFormat="1" applyFont="1" applyFill="1" applyBorder="1" applyAlignment="1" applyProtection="1">
      <alignment horizontal="center" vertical="center" wrapText="1"/>
    </xf>
    <xf numFmtId="167" fontId="14" fillId="9" borderId="4" xfId="0" applyNumberFormat="1" applyFont="1" applyFill="1" applyBorder="1" applyAlignment="1">
      <alignment horizontal="center" vertical="center" wrapText="1"/>
    </xf>
    <xf numFmtId="165" fontId="14" fillId="9" borderId="4" xfId="0" applyNumberFormat="1" applyFont="1" applyFill="1" applyBorder="1" applyAlignment="1">
      <alignment horizontal="center" vertical="center" wrapText="1"/>
    </xf>
    <xf numFmtId="164" fontId="14" fillId="9" borderId="4" xfId="0" applyNumberFormat="1" applyFont="1" applyFill="1" applyBorder="1" applyAlignment="1" applyProtection="1">
      <alignment horizontal="center" vertical="center" wrapText="1"/>
    </xf>
    <xf numFmtId="40" fontId="14" fillId="9" borderId="3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40" fontId="14" fillId="0" borderId="0" xfId="0" applyNumberFormat="1" applyFont="1" applyFill="1" applyAlignment="1">
      <alignment horizontal="center" vertical="center"/>
    </xf>
    <xf numFmtId="167" fontId="14" fillId="0" borderId="4" xfId="0" quotePrefix="1" applyNumberFormat="1" applyFont="1" applyFill="1" applyBorder="1" applyAlignment="1">
      <alignment horizontal="center" vertical="center" wrapText="1"/>
    </xf>
    <xf numFmtId="164" fontId="14" fillId="0" borderId="0" xfId="0" applyNumberFormat="1" applyFont="1" applyFill="1" applyAlignment="1" applyProtection="1">
      <alignment horizontal="center" vertical="center"/>
    </xf>
    <xf numFmtId="167" fontId="14" fillId="9" borderId="4" xfId="0" applyNumberFormat="1" applyFont="1" applyFill="1" applyBorder="1" applyAlignment="1" applyProtection="1">
      <alignment horizontal="center" vertical="center" wrapText="1"/>
    </xf>
    <xf numFmtId="169" fontId="14" fillId="0" borderId="3" xfId="0" applyNumberFormat="1" applyFont="1" applyFill="1" applyBorder="1" applyAlignment="1">
      <alignment horizontal="center" vertical="center" wrapText="1"/>
    </xf>
    <xf numFmtId="165" fontId="14" fillId="0" borderId="0" xfId="0" applyNumberFormat="1" applyFont="1" applyFill="1" applyAlignment="1">
      <alignment horizontal="center" vertical="center"/>
    </xf>
    <xf numFmtId="165" fontId="14" fillId="9" borderId="4" xfId="0" applyNumberFormat="1" applyFont="1" applyFill="1" applyBorder="1" applyAlignment="1" applyProtection="1">
      <alignment horizontal="center" vertical="center" wrapText="1"/>
      <protection locked="0"/>
    </xf>
    <xf numFmtId="165" fontId="14" fillId="9" borderId="4" xfId="0" applyNumberFormat="1" applyFont="1" applyFill="1" applyBorder="1" applyAlignment="1" applyProtection="1">
      <alignment horizontal="center" vertical="center" wrapText="1"/>
    </xf>
    <xf numFmtId="167" fontId="14" fillId="10" borderId="4" xfId="0" applyNumberFormat="1" applyFont="1" applyFill="1" applyBorder="1" applyAlignment="1">
      <alignment horizontal="center" vertical="center" wrapText="1"/>
    </xf>
    <xf numFmtId="40" fontId="14" fillId="10" borderId="3" xfId="0" applyNumberFormat="1" applyFont="1" applyFill="1" applyBorder="1" applyAlignment="1">
      <alignment horizontal="center" vertical="center" wrapText="1"/>
    </xf>
    <xf numFmtId="0" fontId="14" fillId="10" borderId="0" xfId="0" applyFont="1" applyFill="1" applyAlignment="1">
      <alignment horizontal="center" vertical="center"/>
    </xf>
    <xf numFmtId="166" fontId="16" fillId="9" borderId="1" xfId="0" applyNumberFormat="1" applyFont="1" applyFill="1" applyBorder="1" applyAlignment="1">
      <alignment horizontal="center" vertical="center"/>
    </xf>
    <xf numFmtId="40" fontId="16" fillId="9" borderId="1" xfId="0" applyNumberFormat="1" applyFont="1" applyFill="1" applyBorder="1" applyAlignment="1">
      <alignment horizontal="center" vertical="center"/>
    </xf>
    <xf numFmtId="166" fontId="16" fillId="0" borderId="1" xfId="0" applyNumberFormat="1" applyFont="1" applyBorder="1" applyAlignment="1">
      <alignment horizontal="center" vertical="center"/>
    </xf>
    <xf numFmtId="40" fontId="16" fillId="0" borderId="1" xfId="0" applyNumberFormat="1" applyFont="1" applyBorder="1" applyAlignment="1">
      <alignment horizontal="center" vertical="center"/>
    </xf>
    <xf numFmtId="166" fontId="16" fillId="10" borderId="1" xfId="0" applyNumberFormat="1" applyFont="1" applyFill="1" applyBorder="1" applyAlignment="1">
      <alignment horizontal="center" vertical="center"/>
    </xf>
    <xf numFmtId="0" fontId="14" fillId="0" borderId="0" xfId="0" applyFont="1" applyFill="1"/>
    <xf numFmtId="0" fontId="14" fillId="10" borderId="0" xfId="0" applyFont="1" applyFill="1"/>
    <xf numFmtId="40" fontId="16" fillId="0" borderId="1" xfId="0" applyNumberFormat="1" applyFont="1" applyFill="1" applyBorder="1" applyAlignment="1">
      <alignment horizontal="center" vertical="center"/>
    </xf>
    <xf numFmtId="173" fontId="14" fillId="10" borderId="4" xfId="0" applyNumberFormat="1" applyFont="1" applyFill="1" applyBorder="1" applyAlignment="1">
      <alignment horizontal="left" vertical="center" wrapText="1"/>
    </xf>
    <xf numFmtId="166" fontId="17" fillId="0" borderId="1" xfId="0" applyNumberFormat="1" applyFont="1" applyFill="1" applyBorder="1" applyAlignment="1">
      <alignment horizontal="center" vertical="center"/>
    </xf>
    <xf numFmtId="166" fontId="17" fillId="9" borderId="1" xfId="0" applyNumberFormat="1" applyFont="1" applyFill="1" applyBorder="1" applyAlignment="1">
      <alignment horizontal="center" vertical="center"/>
    </xf>
    <xf numFmtId="166" fontId="17" fillId="0" borderId="1" xfId="0" applyNumberFormat="1" applyFont="1" applyBorder="1" applyAlignment="1">
      <alignment horizontal="center" vertical="center"/>
    </xf>
    <xf numFmtId="166" fontId="17" fillId="10" borderId="1" xfId="0" applyNumberFormat="1" applyFont="1" applyFill="1" applyBorder="1" applyAlignment="1">
      <alignment horizontal="center" vertical="center"/>
    </xf>
    <xf numFmtId="167" fontId="14" fillId="0" borderId="17" xfId="0" applyNumberFormat="1" applyFont="1" applyFill="1" applyBorder="1" applyAlignment="1">
      <alignment horizontal="center" vertical="center" wrapText="1"/>
    </xf>
    <xf numFmtId="167" fontId="14" fillId="0" borderId="18" xfId="0" applyNumberFormat="1" applyFont="1" applyFill="1" applyBorder="1" applyAlignment="1">
      <alignment horizontal="center" vertical="center" wrapText="1"/>
    </xf>
    <xf numFmtId="165" fontId="12" fillId="0" borderId="14" xfId="0" applyNumberFormat="1" applyFont="1" applyFill="1" applyBorder="1" applyAlignment="1">
      <alignment horizontal="center" vertical="center" wrapText="1"/>
    </xf>
    <xf numFmtId="171" fontId="13" fillId="10" borderId="4" xfId="0" applyNumberFormat="1" applyFont="1" applyFill="1" applyBorder="1" applyAlignment="1">
      <alignment horizontal="left" vertical="center" wrapText="1"/>
    </xf>
    <xf numFmtId="173" fontId="14" fillId="0" borderId="4" xfId="0" applyNumberFormat="1" applyFont="1" applyFill="1" applyBorder="1" applyAlignment="1" applyProtection="1">
      <alignment horizontal="center" vertical="center" wrapText="1"/>
    </xf>
    <xf numFmtId="176" fontId="14" fillId="10" borderId="0" xfId="0" applyNumberFormat="1" applyFont="1" applyFill="1" applyBorder="1" applyAlignment="1" applyProtection="1">
      <alignment horizontal="left" vertical="center" wrapText="1"/>
      <protection locked="0"/>
    </xf>
    <xf numFmtId="166" fontId="16" fillId="0" borderId="1" xfId="0" quotePrefix="1" applyNumberFormat="1" applyFont="1" applyBorder="1" applyAlignment="1">
      <alignment horizontal="center" vertical="center"/>
    </xf>
    <xf numFmtId="167" fontId="14" fillId="0" borderId="4" xfId="0" quotePrefix="1" applyNumberFormat="1" applyFont="1" applyFill="1" applyBorder="1" applyAlignment="1">
      <alignment horizontal="left" vertical="top"/>
    </xf>
    <xf numFmtId="166" fontId="17" fillId="0" borderId="16" xfId="0" applyNumberFormat="1" applyFont="1" applyBorder="1" applyAlignment="1">
      <alignment horizontal="center" vertical="center"/>
    </xf>
    <xf numFmtId="166" fontId="17" fillId="0" borderId="14" xfId="0" applyNumberFormat="1" applyFont="1" applyFill="1" applyBorder="1" applyAlignment="1">
      <alignment horizontal="center" vertical="center"/>
    </xf>
    <xf numFmtId="166" fontId="18" fillId="0" borderId="1" xfId="0" quotePrefix="1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horizontal="left" vertical="center"/>
    </xf>
    <xf numFmtId="166" fontId="18" fillId="0" borderId="1" xfId="0" applyNumberFormat="1" applyFont="1" applyFill="1" applyBorder="1" applyAlignment="1">
      <alignment horizontal="center" vertical="center"/>
    </xf>
    <xf numFmtId="40" fontId="16" fillId="10" borderId="1" xfId="0" applyNumberFormat="1" applyFont="1" applyFill="1" applyBorder="1" applyAlignment="1">
      <alignment horizontal="center" vertical="center"/>
    </xf>
    <xf numFmtId="164" fontId="14" fillId="0" borderId="13" xfId="0" applyNumberFormat="1" applyFont="1" applyFill="1" applyBorder="1" applyAlignment="1" applyProtection="1">
      <alignment horizontal="center" vertical="center"/>
    </xf>
    <xf numFmtId="177" fontId="13" fillId="10" borderId="4" xfId="0" applyNumberFormat="1" applyFont="1" applyFill="1" applyBorder="1" applyAlignment="1">
      <alignment horizontal="left" vertical="center" wrapText="1"/>
    </xf>
    <xf numFmtId="166" fontId="17" fillId="0" borderId="1" xfId="0" quotePrefix="1" applyNumberFormat="1" applyFont="1" applyBorder="1" applyAlignment="1">
      <alignment horizontal="center" vertical="center"/>
    </xf>
    <xf numFmtId="164" fontId="16" fillId="10" borderId="1" xfId="0" applyNumberFormat="1" applyFont="1" applyFill="1" applyBorder="1" applyAlignment="1" applyProtection="1">
      <alignment horizontal="center" vertical="center"/>
    </xf>
    <xf numFmtId="166" fontId="19" fillId="0" borderId="1" xfId="0" applyNumberFormat="1" applyFont="1" applyBorder="1" applyAlignment="1">
      <alignment horizontal="center" vertical="center"/>
    </xf>
    <xf numFmtId="0" fontId="14" fillId="0" borderId="0" xfId="0" applyFont="1" applyFill="1" applyAlignment="1">
      <alignment horizontal="left" vertical="center"/>
    </xf>
    <xf numFmtId="0" fontId="14" fillId="0" borderId="0" xfId="0" quotePrefix="1" applyFont="1" applyFill="1" applyAlignment="1">
      <alignment horizontal="left" vertical="center"/>
    </xf>
    <xf numFmtId="164" fontId="14" fillId="0" borderId="18" xfId="0" applyNumberFormat="1" applyFont="1" applyFill="1" applyBorder="1" applyAlignment="1" applyProtection="1">
      <alignment horizontal="center" vertical="center" wrapText="1"/>
    </xf>
    <xf numFmtId="0" fontId="14" fillId="0" borderId="0" xfId="0" applyFont="1" applyFill="1" applyBorder="1"/>
    <xf numFmtId="167" fontId="14" fillId="11" borderId="4" xfId="0" applyNumberFormat="1" applyFont="1" applyFill="1" applyBorder="1" applyAlignment="1">
      <alignment horizontal="center" vertical="center" wrapText="1"/>
    </xf>
    <xf numFmtId="165" fontId="14" fillId="11" borderId="4" xfId="0" applyNumberFormat="1" applyFont="1" applyFill="1" applyBorder="1" applyAlignment="1">
      <alignment horizontal="center" vertical="center" wrapText="1"/>
    </xf>
    <xf numFmtId="164" fontId="14" fillId="11" borderId="4" xfId="0" applyNumberFormat="1" applyFont="1" applyFill="1" applyBorder="1" applyAlignment="1" applyProtection="1">
      <alignment horizontal="center" vertical="center" wrapText="1"/>
    </xf>
    <xf numFmtId="40" fontId="14" fillId="11" borderId="3" xfId="0" applyNumberFormat="1" applyFont="1" applyFill="1" applyBorder="1" applyAlignment="1">
      <alignment horizontal="center" vertical="center" wrapText="1"/>
    </xf>
    <xf numFmtId="167" fontId="22" fillId="0" borderId="4" xfId="0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left" vertical="center"/>
    </xf>
    <xf numFmtId="167" fontId="22" fillId="0" borderId="4" xfId="0" applyNumberFormat="1" applyFont="1" applyFill="1" applyBorder="1" applyAlignment="1">
      <alignment horizontal="left" vertical="center" wrapText="1"/>
    </xf>
    <xf numFmtId="167" fontId="23" fillId="0" borderId="12" xfId="0" applyNumberFormat="1" applyFont="1" applyFill="1" applyBorder="1" applyAlignment="1">
      <alignment horizontal="left" vertical="center" wrapText="1"/>
    </xf>
    <xf numFmtId="167" fontId="22" fillId="0" borderId="12" xfId="0" applyNumberFormat="1" applyFont="1" applyFill="1" applyBorder="1" applyAlignment="1">
      <alignment horizontal="left" vertical="center" wrapText="1"/>
    </xf>
    <xf numFmtId="167" fontId="22" fillId="11" borderId="4" xfId="0" applyNumberFormat="1" applyFont="1" applyFill="1" applyBorder="1" applyAlignment="1">
      <alignment horizontal="left" vertical="center" wrapText="1"/>
    </xf>
    <xf numFmtId="167" fontId="22" fillId="10" borderId="12" xfId="0" applyNumberFormat="1" applyFont="1" applyFill="1" applyBorder="1" applyAlignment="1">
      <alignment horizontal="left" vertical="center" wrapText="1"/>
    </xf>
    <xf numFmtId="167" fontId="22" fillId="10" borderId="4" xfId="0" applyNumberFormat="1" applyFont="1" applyFill="1" applyBorder="1" applyAlignment="1">
      <alignment horizontal="left" vertical="center" wrapText="1"/>
    </xf>
    <xf numFmtId="166" fontId="24" fillId="0" borderId="1" xfId="0" applyNumberFormat="1" applyFont="1" applyFill="1" applyBorder="1" applyAlignment="1">
      <alignment horizontal="left" vertical="center"/>
    </xf>
    <xf numFmtId="166" fontId="24" fillId="10" borderId="1" xfId="0" applyNumberFormat="1" applyFont="1" applyFill="1" applyBorder="1" applyAlignment="1">
      <alignment horizontal="left" vertical="center"/>
    </xf>
    <xf numFmtId="166" fontId="24" fillId="0" borderId="15" xfId="0" applyNumberFormat="1" applyFont="1" applyFill="1" applyBorder="1" applyAlignment="1">
      <alignment horizontal="left" vertical="center"/>
    </xf>
    <xf numFmtId="166" fontId="24" fillId="10" borderId="15" xfId="0" applyNumberFormat="1" applyFont="1" applyFill="1" applyBorder="1" applyAlignment="1">
      <alignment horizontal="left" vertical="center"/>
    </xf>
    <xf numFmtId="166" fontId="22" fillId="0" borderId="1" xfId="0" applyNumberFormat="1" applyFont="1" applyFill="1" applyBorder="1" applyAlignment="1">
      <alignment horizontal="left" vertical="center"/>
    </xf>
    <xf numFmtId="0" fontId="14" fillId="0" borderId="0" xfId="0" quotePrefix="1" applyFont="1" applyAlignment="1">
      <alignment horizontal="center" vertical="center"/>
    </xf>
    <xf numFmtId="179" fontId="13" fillId="10" borderId="4" xfId="0" applyNumberFormat="1" applyFont="1" applyFill="1" applyBorder="1" applyAlignment="1">
      <alignment horizontal="left" vertical="center" wrapText="1"/>
    </xf>
    <xf numFmtId="181" fontId="13" fillId="10" borderId="4" xfId="0" applyNumberFormat="1" applyFont="1" applyFill="1" applyBorder="1" applyAlignment="1">
      <alignment horizontal="left" vertical="center" wrapText="1"/>
    </xf>
    <xf numFmtId="0" fontId="25" fillId="0" borderId="0" xfId="0" applyFont="1" applyAlignment="1">
      <alignment horizontal="center"/>
    </xf>
    <xf numFmtId="0" fontId="25" fillId="0" borderId="0" xfId="0" applyFont="1" applyAlignment="1"/>
    <xf numFmtId="0" fontId="0" fillId="0" borderId="0" xfId="0" applyAlignment="1">
      <alignment horizontal="center"/>
    </xf>
    <xf numFmtId="0" fontId="25" fillId="0" borderId="0" xfId="0" quotePrefix="1" applyFont="1" applyAlignment="1">
      <alignment horizontal="center"/>
    </xf>
    <xf numFmtId="0" fontId="7" fillId="0" borderId="0" xfId="0" applyFont="1" applyAlignment="1">
      <alignment horizontal="center"/>
    </xf>
    <xf numFmtId="171" fontId="13" fillId="11" borderId="4" xfId="0" applyNumberFormat="1" applyFont="1" applyFill="1" applyBorder="1" applyAlignment="1">
      <alignment horizontal="left" vertical="center" wrapText="1"/>
    </xf>
    <xf numFmtId="172" fontId="13" fillId="11" borderId="4" xfId="0" applyNumberFormat="1" applyFont="1" applyFill="1" applyBorder="1" applyAlignment="1">
      <alignment horizontal="left" vertical="center" wrapText="1"/>
    </xf>
    <xf numFmtId="178" fontId="13" fillId="11" borderId="4" xfId="0" applyNumberFormat="1" applyFont="1" applyFill="1" applyBorder="1" applyAlignment="1">
      <alignment horizontal="left" vertical="center" wrapText="1"/>
    </xf>
    <xf numFmtId="180" fontId="13" fillId="11" borderId="4" xfId="0" applyNumberFormat="1" applyFont="1" applyFill="1" applyBorder="1" applyAlignment="1">
      <alignment horizontal="left" vertical="center" wrapText="1"/>
    </xf>
    <xf numFmtId="170" fontId="22" fillId="11" borderId="4" xfId="0" applyNumberFormat="1" applyFont="1" applyFill="1" applyBorder="1" applyAlignment="1">
      <alignment horizontal="left" vertical="center" wrapText="1"/>
    </xf>
    <xf numFmtId="171" fontId="14" fillId="11" borderId="4" xfId="0" applyNumberFormat="1" applyFont="1" applyFill="1" applyBorder="1" applyAlignment="1">
      <alignment horizontal="left" vertical="center" wrapText="1"/>
    </xf>
    <xf numFmtId="0" fontId="14" fillId="11" borderId="0" xfId="0" applyFont="1" applyFill="1"/>
    <xf numFmtId="165" fontId="14" fillId="11" borderId="4" xfId="0" applyNumberFormat="1" applyFont="1" applyFill="1" applyBorder="1" applyAlignment="1" applyProtection="1">
      <alignment horizontal="center" vertical="center" wrapText="1"/>
    </xf>
    <xf numFmtId="165" fontId="22" fillId="11" borderId="4" xfId="0" applyNumberFormat="1" applyFont="1" applyFill="1" applyBorder="1" applyAlignment="1">
      <alignment horizontal="center" vertical="center" wrapText="1"/>
    </xf>
    <xf numFmtId="174" fontId="12" fillId="11" borderId="4" xfId="0" applyNumberFormat="1" applyFont="1" applyFill="1" applyBorder="1" applyAlignment="1" applyProtection="1">
      <alignment horizontal="left" vertical="center" wrapText="1"/>
    </xf>
    <xf numFmtId="167" fontId="14" fillId="11" borderId="4" xfId="0" quotePrefix="1" applyNumberFormat="1" applyFont="1" applyFill="1" applyBorder="1" applyAlignment="1">
      <alignment horizontal="center" vertical="center" wrapText="1"/>
    </xf>
    <xf numFmtId="0" fontId="22" fillId="11" borderId="0" xfId="0" applyFont="1" applyFill="1" applyAlignment="1">
      <alignment horizontal="left" vertical="center"/>
    </xf>
    <xf numFmtId="0" fontId="14" fillId="11" borderId="0" xfId="0" applyFont="1" applyFill="1" applyAlignment="1">
      <alignment horizontal="center" vertical="center"/>
    </xf>
    <xf numFmtId="164" fontId="14" fillId="11" borderId="0" xfId="0" applyNumberFormat="1" applyFont="1" applyFill="1" applyAlignment="1" applyProtection="1">
      <alignment horizontal="center" vertical="center"/>
    </xf>
    <xf numFmtId="166" fontId="24" fillId="11" borderId="1" xfId="0" applyNumberFormat="1" applyFont="1" applyFill="1" applyBorder="1" applyAlignment="1">
      <alignment horizontal="left" vertical="center"/>
    </xf>
    <xf numFmtId="166" fontId="17" fillId="11" borderId="1" xfId="0" applyNumberFormat="1" applyFont="1" applyFill="1" applyBorder="1" applyAlignment="1">
      <alignment horizontal="center" vertical="center"/>
    </xf>
    <xf numFmtId="166" fontId="16" fillId="11" borderId="1" xfId="0" applyNumberFormat="1" applyFont="1" applyFill="1" applyBorder="1" applyAlignment="1">
      <alignment horizontal="center" vertical="center"/>
    </xf>
    <xf numFmtId="175" fontId="12" fillId="11" borderId="4" xfId="0" applyNumberFormat="1" applyFont="1" applyFill="1" applyBorder="1" applyAlignment="1" applyProtection="1">
      <alignment horizontal="center" vertical="center" wrapText="1"/>
      <protection locked="0"/>
    </xf>
    <xf numFmtId="169" fontId="16" fillId="11" borderId="1" xfId="0" applyNumberFormat="1" applyFont="1" applyFill="1" applyBorder="1" applyAlignment="1">
      <alignment horizontal="center" vertical="center"/>
    </xf>
    <xf numFmtId="166" fontId="24" fillId="11" borderId="15" xfId="0" applyNumberFormat="1" applyFont="1" applyFill="1" applyBorder="1" applyAlignment="1">
      <alignment horizontal="left" vertical="center"/>
    </xf>
    <xf numFmtId="176" fontId="14" fillId="11" borderId="0" xfId="0" applyNumberFormat="1" applyFont="1" applyFill="1" applyBorder="1" applyAlignment="1" applyProtection="1">
      <alignment horizontal="left" vertical="center" wrapText="1"/>
      <protection locked="0"/>
    </xf>
    <xf numFmtId="165" fontId="14" fillId="11" borderId="0" xfId="0" applyNumberFormat="1" applyFont="1" applyFill="1" applyAlignment="1">
      <alignment horizontal="center" vertical="center"/>
    </xf>
    <xf numFmtId="40" fontId="16" fillId="11" borderId="1" xfId="0" applyNumberFormat="1" applyFont="1" applyFill="1" applyBorder="1" applyAlignment="1">
      <alignment horizontal="center" vertical="center"/>
    </xf>
    <xf numFmtId="166" fontId="16" fillId="11" borderId="1" xfId="0" quotePrefix="1" applyNumberFormat="1" applyFont="1" applyFill="1" applyBorder="1" applyAlignment="1">
      <alignment horizontal="center" vertical="center"/>
    </xf>
    <xf numFmtId="174" fontId="22" fillId="11" borderId="4" xfId="0" applyNumberFormat="1" applyFont="1" applyFill="1" applyBorder="1" applyAlignment="1" applyProtection="1">
      <alignment horizontal="left" vertical="center" wrapText="1"/>
    </xf>
    <xf numFmtId="167" fontId="13" fillId="10" borderId="4" xfId="0" quotePrefix="1" applyNumberFormat="1" applyFont="1" applyFill="1" applyBorder="1" applyAlignment="1">
      <alignment horizontal="center" vertical="center" wrapText="1"/>
    </xf>
    <xf numFmtId="167" fontId="22" fillId="10" borderId="4" xfId="0" quotePrefix="1" applyNumberFormat="1" applyFont="1" applyFill="1" applyBorder="1" applyAlignment="1">
      <alignment horizontal="left" vertical="center" wrapText="1"/>
    </xf>
    <xf numFmtId="165" fontId="14" fillId="10" borderId="4" xfId="0" applyNumberFormat="1" applyFont="1" applyFill="1" applyBorder="1" applyAlignment="1" applyProtection="1">
      <alignment horizontal="center" vertical="center" wrapText="1"/>
    </xf>
    <xf numFmtId="166" fontId="17" fillId="10" borderId="16" xfId="0" applyNumberFormat="1" applyFont="1" applyFill="1" applyBorder="1" applyAlignment="1">
      <alignment horizontal="center" vertical="center"/>
    </xf>
    <xf numFmtId="176" fontId="14" fillId="0" borderId="0" xfId="0" applyNumberFormat="1" applyFont="1" applyFill="1" applyBorder="1" applyAlignment="1" applyProtection="1">
      <alignment horizontal="left" vertical="center" wrapText="1"/>
      <protection locked="0"/>
    </xf>
    <xf numFmtId="166" fontId="16" fillId="0" borderId="1" xfId="0" quotePrefix="1" applyNumberFormat="1" applyFont="1" applyFill="1" applyBorder="1" applyAlignment="1">
      <alignment horizontal="center" vertical="center"/>
    </xf>
    <xf numFmtId="0" fontId="27" fillId="0" borderId="0" xfId="2" applyFont="1" applyAlignment="1">
      <alignment horizontal="center"/>
    </xf>
    <xf numFmtId="0" fontId="27" fillId="0" borderId="0" xfId="0" applyNumberFormat="1" applyFont="1" applyFill="1" applyBorder="1" applyAlignment="1">
      <alignment horizontal="center" vertical="center" wrapText="1"/>
    </xf>
    <xf numFmtId="0" fontId="28" fillId="0" borderId="0" xfId="2" applyNumberFormat="1" applyFont="1" applyAlignment="1">
      <alignment horizontal="center"/>
    </xf>
    <xf numFmtId="181" fontId="13" fillId="12" borderId="4" xfId="0" applyNumberFormat="1" applyFont="1" applyFill="1" applyBorder="1" applyAlignment="1">
      <alignment horizontal="left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166" fontId="17" fillId="10" borderId="0" xfId="0" applyNumberFormat="1" applyFont="1" applyFill="1" applyBorder="1" applyAlignment="1">
      <alignment horizontal="center" vertical="center"/>
    </xf>
    <xf numFmtId="166" fontId="17" fillId="9" borderId="0" xfId="0" applyNumberFormat="1" applyFont="1" applyFill="1" applyBorder="1" applyAlignment="1">
      <alignment horizontal="center" vertical="center"/>
    </xf>
    <xf numFmtId="166" fontId="17" fillId="0" borderId="0" xfId="0" applyNumberFormat="1" applyFont="1" applyBorder="1" applyAlignment="1">
      <alignment horizontal="center" vertical="center"/>
    </xf>
    <xf numFmtId="166" fontId="17" fillId="0" borderId="0" xfId="0" applyNumberFormat="1" applyFont="1" applyFill="1" applyBorder="1" applyAlignment="1">
      <alignment horizontal="center" vertical="center"/>
    </xf>
    <xf numFmtId="166" fontId="17" fillId="11" borderId="0" xfId="0" applyNumberFormat="1" applyFont="1" applyFill="1" applyBorder="1" applyAlignment="1">
      <alignment horizontal="center" vertical="center"/>
    </xf>
    <xf numFmtId="166" fontId="19" fillId="0" borderId="0" xfId="0" applyNumberFormat="1" applyFont="1" applyBorder="1" applyAlignment="1">
      <alignment horizontal="center" vertical="center"/>
    </xf>
    <xf numFmtId="166" fontId="18" fillId="0" borderId="0" xfId="0" applyNumberFormat="1" applyFont="1" applyFill="1" applyBorder="1" applyAlignment="1">
      <alignment horizontal="center" vertical="center"/>
    </xf>
    <xf numFmtId="182" fontId="14" fillId="0" borderId="4" xfId="0" applyNumberFormat="1" applyFont="1" applyFill="1" applyBorder="1" applyAlignment="1">
      <alignment horizontal="center" vertical="center" wrapText="1"/>
    </xf>
    <xf numFmtId="183" fontId="14" fillId="0" borderId="4" xfId="0" applyNumberFormat="1" applyFont="1" applyFill="1" applyBorder="1" applyAlignment="1">
      <alignment horizontal="center" vertical="center" wrapText="1"/>
    </xf>
    <xf numFmtId="1" fontId="13" fillId="10" borderId="4" xfId="0" applyNumberFormat="1" applyFont="1" applyFill="1" applyBorder="1" applyAlignment="1">
      <alignment horizontal="left" vertical="center" wrapText="1"/>
    </xf>
    <xf numFmtId="167" fontId="14" fillId="9" borderId="4" xfId="0" quotePrefix="1" applyNumberFormat="1" applyFont="1" applyFill="1" applyBorder="1" applyAlignment="1">
      <alignment horizontal="left" vertical="center" wrapText="1"/>
    </xf>
    <xf numFmtId="171" fontId="27" fillId="11" borderId="4" xfId="0" applyNumberFormat="1" applyFont="1" applyFill="1" applyBorder="1" applyAlignment="1">
      <alignment horizontal="left" vertical="center" wrapText="1"/>
    </xf>
    <xf numFmtId="178" fontId="27" fillId="11" borderId="4" xfId="0" applyNumberFormat="1" applyFont="1" applyFill="1" applyBorder="1" applyAlignment="1">
      <alignment horizontal="left" vertical="center" wrapText="1"/>
    </xf>
    <xf numFmtId="172" fontId="27" fillId="11" borderId="4" xfId="0" applyNumberFormat="1" applyFont="1" applyFill="1" applyBorder="1" applyAlignment="1">
      <alignment horizontal="left" vertical="center" wrapText="1"/>
    </xf>
    <xf numFmtId="180" fontId="27" fillId="11" borderId="4" xfId="0" applyNumberFormat="1" applyFont="1" applyFill="1" applyBorder="1" applyAlignment="1">
      <alignment horizontal="left" vertical="center" wrapText="1"/>
    </xf>
    <xf numFmtId="174" fontId="13" fillId="11" borderId="4" xfId="0" applyNumberFormat="1" applyFont="1" applyFill="1" applyBorder="1" applyAlignment="1">
      <alignment horizontal="left" vertical="center" wrapText="1"/>
    </xf>
    <xf numFmtId="184" fontId="14" fillId="0" borderId="4" xfId="0" applyNumberFormat="1" applyFont="1" applyFill="1" applyBorder="1" applyAlignment="1">
      <alignment horizontal="center" vertical="center" wrapText="1"/>
    </xf>
    <xf numFmtId="165" fontId="14" fillId="12" borderId="4" xfId="0" applyNumberFormat="1" applyFont="1" applyFill="1" applyBorder="1" applyAlignment="1">
      <alignment horizontal="center" vertical="center" wrapText="1"/>
    </xf>
    <xf numFmtId="185" fontId="14" fillId="12" borderId="0" xfId="0" applyNumberFormat="1" applyFont="1" applyFill="1" applyAlignment="1">
      <alignment horizontal="center" vertical="center"/>
    </xf>
    <xf numFmtId="186" fontId="14" fillId="0" borderId="4" xfId="0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/>
    </xf>
    <xf numFmtId="0" fontId="29" fillId="0" borderId="0" xfId="2" applyFont="1" applyAlignment="1">
      <alignment horizontal="center"/>
    </xf>
    <xf numFmtId="0" fontId="29" fillId="0" borderId="0" xfId="0" applyNumberFormat="1" applyFont="1" applyAlignment="1">
      <alignment horizontal="center"/>
    </xf>
    <xf numFmtId="0" fontId="29" fillId="0" borderId="0" xfId="0" applyNumberFormat="1" applyFont="1" applyFill="1" applyBorder="1" applyAlignment="1">
      <alignment horizontal="center" vertical="center" wrapText="1"/>
    </xf>
    <xf numFmtId="186" fontId="14" fillId="10" borderId="4" xfId="0" applyNumberFormat="1" applyFont="1" applyFill="1" applyBorder="1" applyAlignment="1">
      <alignment horizontal="center" vertical="center" wrapText="1"/>
    </xf>
    <xf numFmtId="186" fontId="14" fillId="12" borderId="4" xfId="0" applyNumberFormat="1" applyFont="1" applyFill="1" applyBorder="1" applyAlignment="1">
      <alignment horizontal="center" vertical="center" wrapText="1"/>
    </xf>
    <xf numFmtId="0" fontId="29" fillId="0" borderId="14" xfId="0" applyFont="1" applyBorder="1" applyAlignment="1">
      <alignment horizontal="center"/>
    </xf>
    <xf numFmtId="180" fontId="30" fillId="11" borderId="4" xfId="0" applyNumberFormat="1" applyFont="1" applyFill="1" applyBorder="1" applyAlignment="1">
      <alignment horizontal="left" vertical="center" wrapText="1"/>
    </xf>
    <xf numFmtId="185" fontId="31" fillId="12" borderId="0" xfId="0" applyNumberFormat="1" applyFont="1" applyFill="1" applyAlignment="1">
      <alignment horizontal="center" vertical="center"/>
    </xf>
    <xf numFmtId="174" fontId="30" fillId="11" borderId="4" xfId="0" applyNumberFormat="1" applyFont="1" applyFill="1" applyBorder="1" applyAlignment="1">
      <alignment horizontal="left" vertical="center" wrapText="1"/>
    </xf>
    <xf numFmtId="167" fontId="22" fillId="0" borderId="4" xfId="0" quotePrefix="1" applyNumberFormat="1" applyFont="1" applyFill="1" applyBorder="1" applyAlignment="1">
      <alignment horizontal="left" vertical="center" wrapText="1"/>
    </xf>
    <xf numFmtId="187" fontId="27" fillId="11" borderId="4" xfId="0" applyNumberFormat="1" applyFont="1" applyFill="1" applyBorder="1" applyAlignment="1">
      <alignment horizontal="left" vertical="center" wrapText="1"/>
    </xf>
    <xf numFmtId="167" fontId="32" fillId="0" borderId="4" xfId="0" quotePrefix="1" applyNumberFormat="1" applyFont="1" applyFill="1" applyBorder="1" applyAlignment="1">
      <alignment horizontal="center" vertical="center" wrapText="1"/>
    </xf>
    <xf numFmtId="188" fontId="14" fillId="0" borderId="4" xfId="0" applyNumberFormat="1" applyFont="1" applyFill="1" applyBorder="1" applyAlignment="1">
      <alignment horizontal="center" vertical="center" wrapText="1"/>
    </xf>
    <xf numFmtId="167" fontId="32" fillId="0" borderId="4" xfId="0" applyNumberFormat="1" applyFont="1" applyFill="1" applyBorder="1" applyAlignment="1">
      <alignment horizontal="center" vertical="top" wrapText="1"/>
    </xf>
    <xf numFmtId="167" fontId="32" fillId="9" borderId="4" xfId="0" quotePrefix="1" applyNumberFormat="1" applyFont="1" applyFill="1" applyBorder="1" applyAlignment="1">
      <alignment horizontal="center" vertical="center" wrapText="1"/>
    </xf>
    <xf numFmtId="174" fontId="12" fillId="10" borderId="4" xfId="0" applyNumberFormat="1" applyFont="1" applyFill="1" applyBorder="1" applyAlignment="1">
      <alignment horizontal="left" vertical="center" wrapText="1"/>
    </xf>
    <xf numFmtId="164" fontId="14" fillId="10" borderId="0" xfId="0" applyNumberFormat="1" applyFont="1" applyFill="1" applyAlignment="1" applyProtection="1">
      <alignment horizontal="center" vertical="center"/>
    </xf>
    <xf numFmtId="0" fontId="4" fillId="12" borderId="5" xfId="0" applyFont="1" applyFill="1" applyBorder="1" applyAlignment="1" applyProtection="1">
      <alignment horizontal="center"/>
      <protection hidden="1"/>
    </xf>
    <xf numFmtId="188" fontId="14" fillId="10" borderId="4" xfId="0" applyNumberFormat="1" applyFont="1" applyFill="1" applyBorder="1" applyAlignment="1">
      <alignment horizontal="center" vertical="center" wrapText="1"/>
    </xf>
    <xf numFmtId="187" fontId="13" fillId="11" borderId="4" xfId="0" applyNumberFormat="1" applyFont="1" applyFill="1" applyBorder="1" applyAlignment="1">
      <alignment horizontal="left" vertical="center" wrapText="1"/>
    </xf>
    <xf numFmtId="169" fontId="14" fillId="0" borderId="4" xfId="0" applyNumberFormat="1" applyFont="1" applyFill="1" applyBorder="1" applyAlignment="1" applyProtection="1">
      <alignment horizontal="center" vertical="center" wrapText="1"/>
    </xf>
    <xf numFmtId="167" fontId="14" fillId="9" borderId="4" xfId="0" applyNumberFormat="1" applyFont="1" applyFill="1" applyBorder="1" applyAlignment="1">
      <alignment horizontal="right" vertical="center" wrapText="1"/>
    </xf>
    <xf numFmtId="189" fontId="14" fillId="0" borderId="4" xfId="0" applyNumberFormat="1" applyFont="1" applyFill="1" applyBorder="1" applyAlignment="1">
      <alignment horizontal="center" vertical="center" wrapText="1"/>
    </xf>
    <xf numFmtId="189" fontId="14" fillId="0" borderId="3" xfId="0" applyNumberFormat="1" applyFont="1" applyFill="1" applyBorder="1" applyAlignment="1">
      <alignment horizontal="center" vertical="center" wrapText="1"/>
    </xf>
    <xf numFmtId="169" fontId="14" fillId="0" borderId="4" xfId="0" applyNumberFormat="1" applyFont="1" applyFill="1" applyBorder="1" applyAlignment="1">
      <alignment horizontal="center" vertical="center" wrapText="1"/>
    </xf>
    <xf numFmtId="0" fontId="14" fillId="10" borderId="4" xfId="0" applyNumberFormat="1" applyFont="1" applyFill="1" applyBorder="1" applyAlignment="1" applyProtection="1">
      <alignment horizontal="center" vertical="center" wrapText="1"/>
    </xf>
    <xf numFmtId="174" fontId="12" fillId="8" borderId="4" xfId="0" quotePrefix="1" applyNumberFormat="1" applyFont="1" applyFill="1" applyBorder="1" applyAlignment="1">
      <alignment horizontal="right" vertical="center" wrapText="1"/>
    </xf>
    <xf numFmtId="187" fontId="33" fillId="11" borderId="4" xfId="0" applyNumberFormat="1" applyFont="1" applyFill="1" applyBorder="1" applyAlignment="1">
      <alignment horizontal="left" vertical="center" wrapText="1"/>
    </xf>
    <xf numFmtId="167" fontId="14" fillId="11" borderId="4" xfId="0" applyNumberFormat="1" applyFont="1" applyFill="1" applyBorder="1" applyAlignment="1">
      <alignment horizontal="left" vertical="center"/>
    </xf>
    <xf numFmtId="40" fontId="34" fillId="0" borderId="3" xfId="0" applyNumberFormat="1" applyFont="1" applyFill="1" applyBorder="1" applyAlignment="1">
      <alignment horizontal="center" vertical="center" wrapText="1"/>
    </xf>
    <xf numFmtId="40" fontId="14" fillId="0" borderId="3" xfId="0" quotePrefix="1" applyNumberFormat="1" applyFont="1" applyFill="1" applyBorder="1" applyAlignment="1">
      <alignment horizontal="center" vertical="center" wrapText="1"/>
    </xf>
    <xf numFmtId="167" fontId="14" fillId="0" borderId="4" xfId="0" quotePrefix="1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178" fontId="35" fillId="11" borderId="4" xfId="0" applyNumberFormat="1" applyFont="1" applyFill="1" applyBorder="1" applyAlignment="1">
      <alignment horizontal="left" vertical="center" wrapText="1"/>
    </xf>
    <xf numFmtId="171" fontId="35" fillId="11" borderId="4" xfId="0" applyNumberFormat="1" applyFont="1" applyFill="1" applyBorder="1" applyAlignment="1">
      <alignment horizontal="left" vertical="center" wrapText="1"/>
    </xf>
    <xf numFmtId="172" fontId="35" fillId="11" borderId="4" xfId="0" applyNumberFormat="1" applyFont="1" applyFill="1" applyBorder="1" applyAlignment="1">
      <alignment horizontal="left" vertical="center" wrapText="1"/>
    </xf>
    <xf numFmtId="180" fontId="35" fillId="11" borderId="4" xfId="0" applyNumberFormat="1" applyFont="1" applyFill="1" applyBorder="1" applyAlignment="1">
      <alignment horizontal="left" vertical="center" wrapText="1"/>
    </xf>
    <xf numFmtId="187" fontId="35" fillId="11" borderId="4" xfId="0" applyNumberFormat="1" applyFont="1" applyFill="1" applyBorder="1" applyAlignment="1">
      <alignment horizontal="left" vertical="center" wrapText="1"/>
    </xf>
    <xf numFmtId="14" fontId="14" fillId="0" borderId="3" xfId="0" applyNumberFormat="1" applyFont="1" applyFill="1" applyBorder="1" applyAlignment="1">
      <alignment horizontal="center" vertical="center" wrapText="1"/>
    </xf>
    <xf numFmtId="0" fontId="25" fillId="11" borderId="0" xfId="0" quotePrefix="1" applyFont="1" applyFill="1" applyAlignment="1">
      <alignment horizontal="center"/>
    </xf>
    <xf numFmtId="167" fontId="13" fillId="10" borderId="4" xfId="0" applyNumberFormat="1" applyFont="1" applyFill="1" applyBorder="1" applyAlignment="1">
      <alignment horizontal="center" vertical="center" wrapText="1"/>
    </xf>
    <xf numFmtId="167" fontId="13" fillId="0" borderId="4" xfId="0" applyNumberFormat="1" applyFont="1" applyFill="1" applyBorder="1" applyAlignment="1">
      <alignment horizontal="center" vertical="center" wrapText="1"/>
    </xf>
    <xf numFmtId="167" fontId="22" fillId="10" borderId="12" xfId="1" applyNumberFormat="1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/>
    </xf>
    <xf numFmtId="40" fontId="14" fillId="0" borderId="2" xfId="0" applyNumberFormat="1" applyFont="1" applyFill="1" applyBorder="1" applyAlignment="1">
      <alignment horizontal="center" vertical="center"/>
    </xf>
    <xf numFmtId="0" fontId="14" fillId="0" borderId="4" xfId="0" quotePrefix="1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3" borderId="4" xfId="0" quotePrefix="1" applyFont="1" applyFill="1" applyBorder="1" applyAlignment="1">
      <alignment horizontal="center" vertical="center"/>
    </xf>
    <xf numFmtId="0" fontId="14" fillId="3" borderId="8" xfId="0" quotePrefix="1" applyFont="1" applyFill="1" applyBorder="1" applyAlignment="1">
      <alignment horizontal="center" vertical="center"/>
    </xf>
    <xf numFmtId="0" fontId="14" fillId="3" borderId="9" xfId="0" quotePrefix="1" applyFont="1" applyFill="1" applyBorder="1" applyAlignment="1">
      <alignment horizontal="center" vertical="center"/>
    </xf>
    <xf numFmtId="186" fontId="14" fillId="0" borderId="4" xfId="0" applyNumberFormat="1" applyFont="1" applyFill="1" applyBorder="1" applyAlignment="1">
      <alignment horizontal="center" vertical="center"/>
    </xf>
    <xf numFmtId="186" fontId="14" fillId="0" borderId="8" xfId="0" applyNumberFormat="1" applyFont="1" applyFill="1" applyBorder="1" applyAlignment="1">
      <alignment horizontal="center" vertical="center"/>
    </xf>
    <xf numFmtId="186" fontId="14" fillId="0" borderId="9" xfId="0" applyNumberFormat="1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4" fillId="6" borderId="10" xfId="0" applyFont="1" applyFill="1" applyBorder="1" applyAlignment="1" applyProtection="1">
      <alignment horizontal="center"/>
      <protection hidden="1"/>
    </xf>
    <xf numFmtId="0" fontId="4" fillId="6" borderId="11" xfId="0" applyFont="1" applyFill="1" applyBorder="1" applyAlignment="1" applyProtection="1">
      <alignment horizontal="center"/>
      <protection hidden="1"/>
    </xf>
    <xf numFmtId="0" fontId="21" fillId="0" borderId="0" xfId="0" applyFont="1" applyAlignment="1">
      <alignment horizontal="center"/>
    </xf>
  </cellXfs>
  <cellStyles count="3">
    <cellStyle name="Accent2" xfId="1" builtinId="33"/>
    <cellStyle name="Lien hypertexte" xfId="2" builtinId="8"/>
    <cellStyle name="Normal" xfId="0" builtinId="0"/>
  </cellStyles>
  <dxfs count="599"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b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b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/>
        <color rgb="FFC00000"/>
      </font>
      <fill>
        <patternFill>
          <bgColor rgb="FFFFC000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b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b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b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/>
        <color rgb="FFC00000"/>
      </font>
      <fill>
        <patternFill>
          <bgColor rgb="FFFFC000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b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b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b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/>
        <color rgb="FFC00000"/>
      </font>
      <fill>
        <patternFill>
          <bgColor rgb="FFFFC000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b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  <color indexed="17"/>
      </font>
      <fill>
        <patternFill>
          <bgColor indexed="51"/>
        </patternFill>
      </fill>
    </dxf>
    <dxf>
      <font>
        <b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  <color indexed="17"/>
      </font>
      <fill>
        <patternFill>
          <bgColor indexed="51"/>
        </patternFill>
      </fill>
    </dxf>
    <dxf>
      <font>
        <b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</font>
      <fill>
        <patternFill>
          <bgColor indexed="5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746760</xdr:colOff>
      <xdr:row>8</xdr:row>
      <xdr:rowOff>121920</xdr:rowOff>
    </xdr:from>
    <xdr:to>
      <xdr:col>4</xdr:col>
      <xdr:colOff>236220</xdr:colOff>
      <xdr:row>10</xdr:row>
      <xdr:rowOff>68580</xdr:rowOff>
    </xdr:to>
    <xdr:pic>
      <xdr:nvPicPr>
        <xdr:cNvPr id="3093" name="Picture 1" descr="Supp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463040"/>
          <a:ext cx="281940" cy="281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571500</xdr:colOff>
      <xdr:row>14</xdr:row>
      <xdr:rowOff>99060</xdr:rowOff>
    </xdr:from>
    <xdr:to>
      <xdr:col>3</xdr:col>
      <xdr:colOff>266700</xdr:colOff>
      <xdr:row>14</xdr:row>
      <xdr:rowOff>99060</xdr:rowOff>
    </xdr:to>
    <xdr:sp macro="" textlink="">
      <xdr:nvSpPr>
        <xdr:cNvPr id="3094" name="Line 2"/>
        <xdr:cNvSpPr>
          <a:spLocks noChangeShapeType="1"/>
        </xdr:cNvSpPr>
      </xdr:nvSpPr>
      <xdr:spPr bwMode="auto">
        <a:xfrm>
          <a:off x="2156460" y="2446020"/>
          <a:ext cx="487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</xdr:col>
      <xdr:colOff>746760</xdr:colOff>
      <xdr:row>8</xdr:row>
      <xdr:rowOff>121920</xdr:rowOff>
    </xdr:from>
    <xdr:to>
      <xdr:col>4</xdr:col>
      <xdr:colOff>236220</xdr:colOff>
      <xdr:row>10</xdr:row>
      <xdr:rowOff>68580</xdr:rowOff>
    </xdr:to>
    <xdr:pic>
      <xdr:nvPicPr>
        <xdr:cNvPr id="3095" name="Picture 3" descr="Supp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463040"/>
          <a:ext cx="281940" cy="281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571500</xdr:colOff>
      <xdr:row>14</xdr:row>
      <xdr:rowOff>99060</xdr:rowOff>
    </xdr:from>
    <xdr:to>
      <xdr:col>3</xdr:col>
      <xdr:colOff>266700</xdr:colOff>
      <xdr:row>14</xdr:row>
      <xdr:rowOff>99060</xdr:rowOff>
    </xdr:to>
    <xdr:sp macro="" textlink="">
      <xdr:nvSpPr>
        <xdr:cNvPr id="3096" name="Line 4"/>
        <xdr:cNvSpPr>
          <a:spLocks noChangeShapeType="1"/>
        </xdr:cNvSpPr>
      </xdr:nvSpPr>
      <xdr:spPr bwMode="auto">
        <a:xfrm>
          <a:off x="2156460" y="2446020"/>
          <a:ext cx="487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30480</xdr:colOff>
      <xdr:row>0</xdr:row>
      <xdr:rowOff>0</xdr:rowOff>
    </xdr:from>
    <xdr:to>
      <xdr:col>5</xdr:col>
      <xdr:colOff>523070</xdr:colOff>
      <xdr:row>2</xdr:row>
      <xdr:rowOff>53340</xdr:rowOff>
    </xdr:to>
    <xdr:pic macro="[0]!Sauve">
      <xdr:nvPicPr>
        <xdr:cNvPr id="2" name="Image 1" descr="D:\Program Files (x86)\Microsoft Office\MEDIA\CAGCAT10\j0216516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38700" y="0"/>
          <a:ext cx="492590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0</xdr:colOff>
      <xdr:row>1</xdr:row>
      <xdr:rowOff>0</xdr:rowOff>
    </xdr:from>
    <xdr:to>
      <xdr:col>7</xdr:col>
      <xdr:colOff>998220</xdr:colOff>
      <xdr:row>1</xdr:row>
      <xdr:rowOff>190500</xdr:rowOff>
    </xdr:to>
    <xdr:sp macro="[0]!Coloriser_Fond" textlink="">
      <xdr:nvSpPr>
        <xdr:cNvPr id="3" name="ZoneTexte 2"/>
        <xdr:cNvSpPr txBox="1"/>
      </xdr:nvSpPr>
      <xdr:spPr>
        <a:xfrm>
          <a:off x="6256020" y="274320"/>
          <a:ext cx="998220" cy="1905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BE" sz="1100"/>
            <a:t>Color Cellules</a:t>
          </a:r>
        </a:p>
      </xdr:txBody>
    </xdr:sp>
    <xdr:clientData/>
  </xdr:twoCellAnchor>
  <xdr:twoCellAnchor>
    <xdr:from>
      <xdr:col>7</xdr:col>
      <xdr:colOff>957580</xdr:colOff>
      <xdr:row>1</xdr:row>
      <xdr:rowOff>55880</xdr:rowOff>
    </xdr:from>
    <xdr:to>
      <xdr:col>7</xdr:col>
      <xdr:colOff>2040467</xdr:colOff>
      <xdr:row>1</xdr:row>
      <xdr:rowOff>186267</xdr:rowOff>
    </xdr:to>
    <xdr:sp macro="[0]!Colorer_Cell" textlink="">
      <xdr:nvSpPr>
        <xdr:cNvPr id="4" name="ZoneTexte 3"/>
        <xdr:cNvSpPr txBox="1"/>
      </xdr:nvSpPr>
      <xdr:spPr>
        <a:xfrm>
          <a:off x="9542780" y="326813"/>
          <a:ext cx="1082887" cy="130387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BE" sz="1100"/>
            <a:t>Colorer Lignes</a:t>
          </a:r>
        </a:p>
      </xdr:txBody>
    </xdr:sp>
    <xdr:clientData/>
  </xdr:twoCellAnchor>
  <xdr:twoCellAnchor>
    <xdr:from>
      <xdr:col>8</xdr:col>
      <xdr:colOff>1</xdr:colOff>
      <xdr:row>1</xdr:row>
      <xdr:rowOff>0</xdr:rowOff>
    </xdr:from>
    <xdr:to>
      <xdr:col>8</xdr:col>
      <xdr:colOff>1100666</xdr:colOff>
      <xdr:row>1</xdr:row>
      <xdr:rowOff>169334</xdr:rowOff>
    </xdr:to>
    <xdr:sp macro="[0]!Supprim_Couleur_Ligne" textlink="">
      <xdr:nvSpPr>
        <xdr:cNvPr id="6" name="ZoneTexte 5"/>
        <xdr:cNvSpPr txBox="1"/>
      </xdr:nvSpPr>
      <xdr:spPr>
        <a:xfrm>
          <a:off x="11362268" y="270933"/>
          <a:ext cx="1100665" cy="169334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BE" sz="1100"/>
            <a:t>Supprim Color</a:t>
          </a:r>
        </a:p>
      </xdr:txBody>
    </xdr:sp>
    <xdr:clientData/>
  </xdr:twoCellAnchor>
  <xdr:twoCellAnchor>
    <xdr:from>
      <xdr:col>7</xdr:col>
      <xdr:colOff>1921933</xdr:colOff>
      <xdr:row>1</xdr:row>
      <xdr:rowOff>84666</xdr:rowOff>
    </xdr:from>
    <xdr:to>
      <xdr:col>7</xdr:col>
      <xdr:colOff>3004820</xdr:colOff>
      <xdr:row>1</xdr:row>
      <xdr:rowOff>215053</xdr:rowOff>
    </xdr:to>
    <xdr:sp macro="[0]!Jaune" textlink="">
      <xdr:nvSpPr>
        <xdr:cNvPr id="7" name="ZoneTexte 6"/>
        <xdr:cNvSpPr txBox="1"/>
      </xdr:nvSpPr>
      <xdr:spPr>
        <a:xfrm>
          <a:off x="10507133" y="355599"/>
          <a:ext cx="1082887" cy="130387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BE" sz="1100"/>
            <a:t>Lignes jaunes</a:t>
          </a:r>
        </a:p>
      </xdr:txBody>
    </xdr:sp>
    <xdr:clientData/>
  </xdr:twoCellAnchor>
  <xdr:twoCellAnchor>
    <xdr:from>
      <xdr:col>0</xdr:col>
      <xdr:colOff>1659467</xdr:colOff>
      <xdr:row>0</xdr:row>
      <xdr:rowOff>0</xdr:rowOff>
    </xdr:from>
    <xdr:to>
      <xdr:col>1</xdr:col>
      <xdr:colOff>448734</xdr:colOff>
      <xdr:row>3</xdr:row>
      <xdr:rowOff>33867</xdr:rowOff>
    </xdr:to>
    <xdr:sp macro="[0]!xx" textlink="">
      <xdr:nvSpPr>
        <xdr:cNvPr id="5" name="Flèche vers le haut 4"/>
        <xdr:cNvSpPr/>
      </xdr:nvSpPr>
      <xdr:spPr>
        <a:xfrm>
          <a:off x="1659467" y="0"/>
          <a:ext cx="491067" cy="914400"/>
        </a:xfrm>
        <a:prstGeom prst="upArrow">
          <a:avLst/>
        </a:prstGeom>
        <a:solidFill>
          <a:srgbClr val="FF0000"/>
        </a:solidFill>
        <a:ln w="508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BE" sz="1100"/>
            <a:t>Home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indexed="43"/>
  </sheetPr>
  <dimension ref="A1:D19"/>
  <sheetViews>
    <sheetView workbookViewId="0">
      <selection activeCell="A21" sqref="A21"/>
    </sheetView>
  </sheetViews>
  <sheetFormatPr baseColWidth="10" defaultRowHeight="12.9" x14ac:dyDescent="0.2"/>
  <sheetData>
    <row r="1" spans="1:4" ht="13.6" x14ac:dyDescent="0.25">
      <c r="A1" s="9" t="s">
        <v>22</v>
      </c>
    </row>
    <row r="3" spans="1:4" x14ac:dyDescent="0.2">
      <c r="A3" t="s">
        <v>24</v>
      </c>
    </row>
    <row r="4" spans="1:4" ht="13.6" x14ac:dyDescent="0.25">
      <c r="A4" t="s">
        <v>25</v>
      </c>
    </row>
    <row r="5" spans="1:4" x14ac:dyDescent="0.2">
      <c r="A5" t="s">
        <v>15</v>
      </c>
    </row>
    <row r="7" spans="1:4" x14ac:dyDescent="0.2">
      <c r="A7" t="s">
        <v>16</v>
      </c>
    </row>
    <row r="8" spans="1:4" x14ac:dyDescent="0.2">
      <c r="A8" t="s">
        <v>26</v>
      </c>
    </row>
    <row r="10" spans="1:4" x14ac:dyDescent="0.2">
      <c r="A10" t="s">
        <v>17</v>
      </c>
    </row>
    <row r="12" spans="1:4" x14ac:dyDescent="0.2">
      <c r="A12" t="s">
        <v>18</v>
      </c>
    </row>
    <row r="13" spans="1:4" x14ac:dyDescent="0.2">
      <c r="A13" t="s">
        <v>27</v>
      </c>
    </row>
    <row r="15" spans="1:4" x14ac:dyDescent="0.2">
      <c r="A15" t="s">
        <v>19</v>
      </c>
      <c r="D15" s="10"/>
    </row>
    <row r="17" spans="1:1" x14ac:dyDescent="0.2">
      <c r="A17" t="s">
        <v>23</v>
      </c>
    </row>
    <row r="18" spans="1:1" x14ac:dyDescent="0.2">
      <c r="A18" t="s">
        <v>20</v>
      </c>
    </row>
    <row r="19" spans="1:1" x14ac:dyDescent="0.2">
      <c r="A19" t="s">
        <v>21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>
    <tabColor rgb="FFFF0000"/>
    <pageSetUpPr fitToPage="1"/>
  </sheetPr>
  <dimension ref="A1:AF427"/>
  <sheetViews>
    <sheetView showGridLines="0" showZeros="0" tabSelected="1" showOutlineSymbols="0" zoomScale="90" zoomScaleNormal="90" workbookViewId="0">
      <pane ySplit="3" topLeftCell="A4" activePane="bottomLeft" state="frozen"/>
      <selection pane="bottomLeft" activeCell="B24" sqref="B24"/>
    </sheetView>
  </sheetViews>
  <sheetFormatPr baseColWidth="10" defaultColWidth="11.5" defaultRowHeight="15.65" x14ac:dyDescent="0.25"/>
  <cols>
    <col min="1" max="1" width="24.75" style="58" customWidth="1"/>
    <col min="2" max="2" width="26.125" style="94" customWidth="1"/>
    <col min="3" max="3" width="23.375" style="41" customWidth="1"/>
    <col min="4" max="4" width="20" style="41" customWidth="1"/>
    <col min="5" max="5" width="17.125" style="47" customWidth="1"/>
    <col min="6" max="6" width="22.25" style="41" customWidth="1"/>
    <col min="7" max="7" width="18.875" style="44" customWidth="1"/>
    <col min="8" max="8" width="37.25" style="41" customWidth="1"/>
    <col min="9" max="9" width="17.875" style="42" customWidth="1"/>
    <col min="10" max="10" width="12.375" style="22" customWidth="1"/>
    <col min="11" max="11" width="11.125" style="22" customWidth="1"/>
    <col min="12" max="12" width="10.625" style="22" customWidth="1"/>
    <col min="13" max="29" width="11.5" style="22"/>
    <col min="30" max="30" width="14.625" style="22" customWidth="1"/>
    <col min="31" max="31" width="11.5" style="22"/>
    <col min="32" max="32" width="13.75" style="22" customWidth="1"/>
    <col min="33" max="16384" width="11.5" style="22"/>
  </cols>
  <sheetData>
    <row r="1" spans="1:32" ht="21.75" customHeight="1" x14ac:dyDescent="0.25">
      <c r="A1" s="21">
        <v>7</v>
      </c>
      <c r="B1" s="218" t="s">
        <v>0</v>
      </c>
      <c r="C1" s="219"/>
      <c r="D1" s="219"/>
      <c r="E1" s="219"/>
      <c r="F1" s="220"/>
      <c r="G1" s="80"/>
      <c r="H1" s="216"/>
      <c r="I1" s="217"/>
      <c r="J1" s="58"/>
      <c r="K1" s="58"/>
      <c r="L1" s="58"/>
      <c r="M1" s="58"/>
      <c r="N1" s="58"/>
    </row>
    <row r="2" spans="1:32" ht="19.55" customHeight="1" x14ac:dyDescent="0.25">
      <c r="A2" s="11">
        <v>2015</v>
      </c>
      <c r="B2" s="221"/>
      <c r="C2" s="222"/>
      <c r="D2" s="222"/>
      <c r="E2" s="222"/>
      <c r="F2" s="223"/>
      <c r="G2" s="12"/>
      <c r="H2" s="12"/>
      <c r="I2" s="12"/>
      <c r="J2" s="58"/>
      <c r="K2" s="58"/>
      <c r="L2" s="58"/>
      <c r="M2" s="58"/>
      <c r="N2" s="58"/>
    </row>
    <row r="3" spans="1:32" ht="28.9" customHeight="1" x14ac:dyDescent="0.25">
      <c r="A3" s="23" t="str">
        <f t="shared" ref="A3:A11" si="0">IF(MOD(ROW(),A$1+1)=3,"Semaine:"&amp;INT((A4-(DATE(YEAR(A4-WEEKDAY(A4-1)+4),1,3)-WEEKDAY(DATE(YEAR(A4-WEEKDAY(A4-1)+4),1,3)))+5)/7),DATE(An,1,ROW()-2-IF(A$1=6,0,(IF(A$1=5,-1,1)*INT((ROW()-4)/(A$1+1))))-MOD(WEEKDAY(DATE(An,1,1),2),7)))</f>
        <v>Semaine:1</v>
      </c>
      <c r="B3" s="93"/>
      <c r="C3" s="13"/>
      <c r="D3" s="13"/>
      <c r="E3" s="14"/>
      <c r="F3" s="13"/>
      <c r="G3" s="15"/>
      <c r="H3" s="13"/>
      <c r="I3" s="24"/>
      <c r="J3" s="58"/>
      <c r="K3" s="58"/>
      <c r="L3" s="58"/>
      <c r="M3" s="58"/>
      <c r="N3" s="58"/>
      <c r="O3" s="58"/>
      <c r="P3" s="58"/>
      <c r="AD3" s="27" t="s">
        <v>42</v>
      </c>
      <c r="AE3" s="22" t="s">
        <v>30</v>
      </c>
      <c r="AF3" s="22" t="s">
        <v>33</v>
      </c>
    </row>
    <row r="4" spans="1:32" ht="18" customHeight="1" x14ac:dyDescent="0.25">
      <c r="A4" s="23">
        <f>IF(MOD(ROW(),A$1+1)=3,"Semaine:"&amp;INT((A5-(DATE(YEAR(A5-WEEKDAY(A5-1)+4),1,3)-WEEKDAY(DATE(YEAR(A5-WEEKDAY(A5-1)+4),1,3)))+5)/7),DATE(An,1,ROW()-2-IF(A$1=6,0,(IF(A$1=5,-1,1)*INT((ROW()-4)/(A$1+1))))-MOD(WEEKDAY(DATE(An,1,1),2),7)))</f>
        <v>40540</v>
      </c>
      <c r="C4" s="106"/>
      <c r="D4" s="106"/>
      <c r="E4" s="14"/>
      <c r="F4" s="25"/>
      <c r="G4" s="13"/>
      <c r="H4" s="13"/>
      <c r="I4" s="24"/>
      <c r="J4" s="58"/>
      <c r="K4" s="58"/>
      <c r="L4" s="58"/>
      <c r="M4" s="58"/>
      <c r="AD4" s="27" t="s">
        <v>36</v>
      </c>
      <c r="AE4" s="22" t="s">
        <v>31</v>
      </c>
      <c r="AF4" s="22" t="s">
        <v>34</v>
      </c>
    </row>
    <row r="5" spans="1:32" ht="18" customHeight="1" x14ac:dyDescent="0.25">
      <c r="A5" s="23">
        <f t="shared" si="0"/>
        <v>40541</v>
      </c>
      <c r="B5" s="95"/>
      <c r="C5" s="13"/>
      <c r="D5" s="13"/>
      <c r="E5" s="14"/>
      <c r="F5" s="13"/>
      <c r="G5" s="87"/>
      <c r="H5" s="28"/>
      <c r="I5" s="24"/>
      <c r="AD5" s="27" t="s">
        <v>41</v>
      </c>
      <c r="AE5" s="22" t="s">
        <v>32</v>
      </c>
      <c r="AF5" s="22" t="s">
        <v>35</v>
      </c>
    </row>
    <row r="6" spans="1:32" ht="18" customHeight="1" x14ac:dyDescent="0.25">
      <c r="A6" s="23">
        <f t="shared" si="0"/>
        <v>40542</v>
      </c>
      <c r="B6" s="96"/>
      <c r="C6" s="50"/>
      <c r="D6" s="50"/>
      <c r="E6" s="31"/>
      <c r="F6" s="50"/>
      <c r="G6" s="26"/>
      <c r="H6" s="50"/>
      <c r="I6" s="51"/>
      <c r="J6" s="58"/>
      <c r="K6" s="58"/>
      <c r="L6" s="58"/>
      <c r="M6" s="58"/>
      <c r="N6" s="58"/>
      <c r="O6" s="58"/>
      <c r="P6" s="59"/>
      <c r="AD6" s="22" t="s">
        <v>29</v>
      </c>
      <c r="AE6" s="22" t="s">
        <v>37</v>
      </c>
      <c r="AF6" s="22" t="s">
        <v>39</v>
      </c>
    </row>
    <row r="7" spans="1:32" ht="18" customHeight="1" x14ac:dyDescent="0.25">
      <c r="A7" s="23">
        <f t="shared" si="0"/>
        <v>40543</v>
      </c>
      <c r="B7" s="97"/>
      <c r="C7" s="13"/>
      <c r="D7" s="13"/>
      <c r="E7" s="14"/>
      <c r="F7" s="13"/>
      <c r="G7" s="15"/>
      <c r="I7" s="13"/>
      <c r="AD7" s="22" t="s">
        <v>40</v>
      </c>
      <c r="AE7" s="22" t="s">
        <v>38</v>
      </c>
    </row>
    <row r="8" spans="1:32" ht="18" customHeight="1" x14ac:dyDescent="0.25">
      <c r="A8" s="23">
        <f t="shared" si="0"/>
        <v>40544</v>
      </c>
      <c r="B8" s="97"/>
      <c r="C8" s="13"/>
      <c r="D8" s="13"/>
      <c r="E8" s="14"/>
      <c r="F8" s="13"/>
      <c r="G8" s="15"/>
      <c r="H8" s="13"/>
      <c r="I8" s="29"/>
      <c r="AD8" s="22" t="s">
        <v>28</v>
      </c>
    </row>
    <row r="9" spans="1:32" ht="18" customHeight="1" x14ac:dyDescent="0.25">
      <c r="A9" s="23">
        <f t="shared" si="0"/>
        <v>40545</v>
      </c>
      <c r="B9" s="215"/>
      <c r="C9" s="50"/>
      <c r="D9" s="50"/>
      <c r="E9" s="31"/>
      <c r="F9" s="50"/>
      <c r="G9" s="26"/>
      <c r="H9" s="50"/>
      <c r="I9" s="51"/>
      <c r="J9" s="88"/>
    </row>
    <row r="10" spans="1:32" ht="18" customHeight="1" x14ac:dyDescent="0.25">
      <c r="A10" s="23">
        <f t="shared" si="0"/>
        <v>40546</v>
      </c>
      <c r="B10" s="99"/>
      <c r="C10" s="30"/>
      <c r="D10" s="30"/>
      <c r="E10" s="31"/>
      <c r="F10" s="30"/>
      <c r="G10" s="32"/>
      <c r="H10" s="30"/>
      <c r="I10" s="33"/>
    </row>
    <row r="11" spans="1:32" ht="18" customHeight="1" x14ac:dyDescent="0.25">
      <c r="A11" s="23" t="str">
        <f t="shared" si="0"/>
        <v>Semaine:2</v>
      </c>
      <c r="B11" s="98"/>
      <c r="C11" s="89"/>
      <c r="D11" s="89"/>
      <c r="E11" s="90"/>
      <c r="F11" s="89"/>
      <c r="G11" s="91"/>
      <c r="H11" s="89"/>
      <c r="I11" s="92"/>
    </row>
    <row r="12" spans="1:32" ht="18" customHeight="1" x14ac:dyDescent="0.25">
      <c r="A12" s="23">
        <f t="shared" ref="A12:A66" si="1">IF(MOD(ROW(),A$1+1)=3,"Semaine:"&amp;INT((A13-(DATE(YEAR(A13-WEEKDAY(A13-1)+4),1,3)-WEEKDAY(DATE(YEAR(A13-WEEKDAY(A13-1)+4),1,3)))+5)/7),DATE(An,1,ROW()-2-IF(A$1=6,0,(IF(A$1=5,-1,1)*INT((ROW()-4)/(A$1+1))))-MOD(WEEKDAY(DATE(An,1,1),2),A$1+1)))</f>
        <v>40547</v>
      </c>
      <c r="B12" s="97"/>
      <c r="C12" s="13"/>
      <c r="D12" s="13"/>
      <c r="E12" s="14"/>
      <c r="F12" s="13"/>
      <c r="G12" s="15"/>
      <c r="H12" s="16"/>
      <c r="I12" s="24"/>
    </row>
    <row r="13" spans="1:32" ht="18" customHeight="1" x14ac:dyDescent="0.25">
      <c r="A13" s="23">
        <f t="shared" si="1"/>
        <v>40548</v>
      </c>
      <c r="B13" s="97"/>
      <c r="C13" s="13"/>
      <c r="D13" s="13"/>
      <c r="E13" s="14"/>
      <c r="F13" s="13"/>
      <c r="G13" s="15"/>
      <c r="H13" s="13"/>
      <c r="I13" s="24"/>
    </row>
    <row r="14" spans="1:32" ht="18" customHeight="1" x14ac:dyDescent="0.25">
      <c r="A14" s="23">
        <f t="shared" si="1"/>
        <v>40549</v>
      </c>
      <c r="B14" s="97"/>
      <c r="C14" s="13"/>
      <c r="D14" s="13"/>
      <c r="E14" s="14"/>
      <c r="F14" s="13"/>
      <c r="G14" s="15"/>
      <c r="H14" s="13"/>
      <c r="I14" s="24"/>
    </row>
    <row r="15" spans="1:32" ht="18" customHeight="1" x14ac:dyDescent="0.25">
      <c r="A15" s="23">
        <f t="shared" si="1"/>
        <v>40550</v>
      </c>
      <c r="B15" s="97"/>
      <c r="C15" s="13"/>
      <c r="D15" s="13"/>
      <c r="E15" s="14"/>
      <c r="F15" s="13"/>
      <c r="G15" s="15"/>
      <c r="H15" s="13"/>
      <c r="I15" s="24"/>
    </row>
    <row r="16" spans="1:32" ht="18" customHeight="1" x14ac:dyDescent="0.25">
      <c r="A16" s="23">
        <f t="shared" si="1"/>
        <v>40551</v>
      </c>
      <c r="B16" s="97"/>
      <c r="C16" s="13"/>
      <c r="D16" s="13"/>
      <c r="E16" s="14"/>
      <c r="F16" s="13"/>
      <c r="G16" s="15"/>
      <c r="H16" s="13"/>
      <c r="I16" s="24"/>
    </row>
    <row r="17" spans="1:10" ht="18" customHeight="1" x14ac:dyDescent="0.25">
      <c r="A17" s="23">
        <f t="shared" si="1"/>
        <v>40552</v>
      </c>
      <c r="B17" s="99"/>
      <c r="C17" s="50"/>
      <c r="D17" s="50"/>
      <c r="E17" s="31"/>
      <c r="F17" s="50"/>
      <c r="G17" s="26"/>
      <c r="H17" s="50"/>
      <c r="I17" s="51"/>
    </row>
    <row r="18" spans="1:10" ht="18" customHeight="1" x14ac:dyDescent="0.25">
      <c r="A18" s="23">
        <f t="shared" si="1"/>
        <v>40553</v>
      </c>
      <c r="B18" s="99"/>
      <c r="C18" s="50"/>
      <c r="D18" s="50"/>
      <c r="E18" s="31"/>
      <c r="F18" s="50"/>
      <c r="G18" s="26"/>
      <c r="H18" s="50"/>
      <c r="I18" s="51"/>
    </row>
    <row r="19" spans="1:10" ht="18" customHeight="1" x14ac:dyDescent="0.25">
      <c r="A19" s="23" t="str">
        <f t="shared" si="1"/>
        <v>Semaine:3</v>
      </c>
      <c r="B19" s="98"/>
      <c r="C19" s="89"/>
      <c r="D19" s="89"/>
      <c r="E19" s="90"/>
      <c r="F19" s="89"/>
      <c r="G19" s="91"/>
      <c r="H19" s="89"/>
      <c r="I19" s="92"/>
    </row>
    <row r="20" spans="1:10" ht="18" customHeight="1" x14ac:dyDescent="0.25">
      <c r="A20" s="23">
        <f t="shared" si="1"/>
        <v>40554</v>
      </c>
      <c r="B20" s="97"/>
      <c r="C20" s="13"/>
      <c r="D20" s="13"/>
      <c r="E20" s="14"/>
      <c r="F20" s="25"/>
      <c r="G20" s="15"/>
      <c r="H20" s="13"/>
      <c r="I20" s="24"/>
    </row>
    <row r="21" spans="1:10" ht="18" customHeight="1" x14ac:dyDescent="0.25">
      <c r="A21" s="23">
        <f t="shared" si="1"/>
        <v>40555</v>
      </c>
      <c r="B21" s="97"/>
      <c r="C21" s="13"/>
      <c r="D21" s="13"/>
      <c r="E21" s="14"/>
      <c r="F21" s="13"/>
      <c r="G21" s="15"/>
      <c r="H21" s="13"/>
      <c r="I21" s="24"/>
    </row>
    <row r="22" spans="1:10" ht="18" customHeight="1" x14ac:dyDescent="0.25">
      <c r="A22" s="23">
        <f t="shared" si="1"/>
        <v>40556</v>
      </c>
      <c r="B22" s="97"/>
      <c r="C22" s="13"/>
      <c r="D22" s="13"/>
      <c r="E22" s="14"/>
      <c r="F22" s="13"/>
      <c r="G22" s="15"/>
      <c r="H22" s="13"/>
      <c r="I22" s="24"/>
    </row>
    <row r="23" spans="1:10" ht="18" customHeight="1" x14ac:dyDescent="0.25">
      <c r="A23" s="23">
        <f t="shared" si="1"/>
        <v>40557</v>
      </c>
      <c r="B23" s="97"/>
      <c r="C23" s="13"/>
      <c r="D23" s="13"/>
      <c r="E23" s="14"/>
      <c r="F23" s="13"/>
      <c r="G23" s="15"/>
      <c r="H23" s="13"/>
      <c r="I23" s="24"/>
    </row>
    <row r="24" spans="1:10" ht="18" customHeight="1" x14ac:dyDescent="0.25">
      <c r="A24" s="23">
        <f t="shared" si="1"/>
        <v>40558</v>
      </c>
      <c r="B24" s="97"/>
      <c r="C24" s="13"/>
      <c r="D24" s="13"/>
      <c r="E24" s="14"/>
      <c r="F24" s="13"/>
      <c r="G24" s="15"/>
      <c r="H24" s="13"/>
      <c r="I24" s="24"/>
    </row>
    <row r="25" spans="1:10" ht="18" customHeight="1" x14ac:dyDescent="0.25">
      <c r="A25" s="23">
        <f t="shared" si="1"/>
        <v>40559</v>
      </c>
      <c r="B25" s="100"/>
      <c r="C25" s="30"/>
      <c r="D25" s="30"/>
      <c r="E25" s="31"/>
      <c r="F25" s="30"/>
      <c r="G25" s="32"/>
      <c r="H25" s="30"/>
      <c r="I25" s="33"/>
    </row>
    <row r="26" spans="1:10" ht="18" customHeight="1" x14ac:dyDescent="0.25">
      <c r="A26" s="23">
        <f t="shared" si="1"/>
        <v>40560</v>
      </c>
      <c r="B26" s="100"/>
      <c r="C26" s="30"/>
      <c r="D26" s="30"/>
      <c r="E26" s="31"/>
      <c r="F26" s="30"/>
      <c r="G26" s="26"/>
      <c r="H26" s="30"/>
      <c r="I26" s="33"/>
    </row>
    <row r="27" spans="1:10" ht="18" customHeight="1" x14ac:dyDescent="0.25">
      <c r="A27" s="23" t="str">
        <f t="shared" si="1"/>
        <v>Semaine:4</v>
      </c>
      <c r="B27" s="98"/>
      <c r="C27" s="89"/>
      <c r="D27" s="89"/>
      <c r="E27" s="90"/>
      <c r="F27" s="89"/>
      <c r="G27" s="91"/>
      <c r="H27" s="89"/>
      <c r="I27" s="92"/>
    </row>
    <row r="28" spans="1:10" ht="18" customHeight="1" x14ac:dyDescent="0.25">
      <c r="A28" s="23">
        <f t="shared" si="1"/>
        <v>40561</v>
      </c>
      <c r="B28" s="95"/>
      <c r="C28" s="13"/>
      <c r="D28" s="13"/>
      <c r="E28" s="14"/>
      <c r="F28" s="13"/>
      <c r="G28" s="15"/>
      <c r="H28" s="13"/>
      <c r="I28" s="24"/>
    </row>
    <row r="29" spans="1:10" ht="18" customHeight="1" x14ac:dyDescent="0.25">
      <c r="A29" s="23">
        <f t="shared" si="1"/>
        <v>40562</v>
      </c>
      <c r="B29" s="95"/>
      <c r="C29" s="13"/>
      <c r="D29" s="13"/>
      <c r="E29" s="14"/>
      <c r="F29" s="13"/>
      <c r="G29" s="15"/>
      <c r="H29" s="13"/>
      <c r="I29" s="24"/>
    </row>
    <row r="30" spans="1:10" ht="16.3" x14ac:dyDescent="0.25">
      <c r="A30" s="23">
        <f t="shared" si="1"/>
        <v>40563</v>
      </c>
      <c r="B30" s="95"/>
      <c r="C30" s="13"/>
      <c r="D30" s="13"/>
      <c r="E30" s="14"/>
      <c r="F30" s="13"/>
      <c r="G30" s="15"/>
      <c r="H30" s="43"/>
      <c r="I30" s="24"/>
    </row>
    <row r="31" spans="1:10" ht="18" customHeight="1" x14ac:dyDescent="0.25">
      <c r="A31" s="23">
        <f t="shared" si="1"/>
        <v>40564</v>
      </c>
      <c r="B31" s="95"/>
      <c r="C31" s="13"/>
      <c r="D31" s="13"/>
      <c r="E31" s="14"/>
      <c r="F31" s="13"/>
      <c r="G31" s="15"/>
      <c r="H31" s="13"/>
      <c r="I31" s="24"/>
      <c r="J31" s="35"/>
    </row>
    <row r="32" spans="1:10" ht="18" customHeight="1" x14ac:dyDescent="0.25">
      <c r="A32" s="23">
        <f t="shared" si="1"/>
        <v>40565</v>
      </c>
      <c r="B32" s="95"/>
      <c r="C32" s="13"/>
      <c r="D32" s="13"/>
      <c r="E32" s="14"/>
      <c r="F32" s="13"/>
      <c r="G32" s="15"/>
      <c r="H32" s="16"/>
      <c r="I32" s="35"/>
    </row>
    <row r="33" spans="1:9" ht="18" customHeight="1" x14ac:dyDescent="0.25">
      <c r="A33" s="23">
        <f t="shared" si="1"/>
        <v>40566</v>
      </c>
      <c r="B33" s="100"/>
      <c r="C33" s="52"/>
      <c r="D33" s="52"/>
      <c r="E33" s="31"/>
      <c r="F33" s="30"/>
      <c r="G33" s="36"/>
      <c r="H33" s="30"/>
      <c r="I33" s="33"/>
    </row>
    <row r="34" spans="1:9" ht="18" customHeight="1" x14ac:dyDescent="0.25">
      <c r="A34" s="23">
        <f t="shared" si="1"/>
        <v>40567</v>
      </c>
      <c r="B34" s="100"/>
      <c r="C34" s="50"/>
      <c r="D34" s="50"/>
      <c r="E34" s="31"/>
      <c r="F34" s="30"/>
      <c r="G34" s="26"/>
      <c r="H34" s="30"/>
      <c r="I34" s="33"/>
    </row>
    <row r="35" spans="1:9" ht="18" customHeight="1" x14ac:dyDescent="0.25">
      <c r="A35" s="23" t="str">
        <f t="shared" si="1"/>
        <v>Semaine:5</v>
      </c>
      <c r="B35" s="98"/>
      <c r="C35" s="89"/>
      <c r="D35" s="89"/>
      <c r="E35" s="90"/>
      <c r="F35" s="89"/>
      <c r="G35" s="91"/>
      <c r="H35" s="89"/>
      <c r="I35" s="92"/>
    </row>
    <row r="36" spans="1:9" ht="18" customHeight="1" x14ac:dyDescent="0.25">
      <c r="A36" s="23">
        <f t="shared" si="1"/>
        <v>40568</v>
      </c>
      <c r="B36" s="95"/>
      <c r="C36" s="13"/>
      <c r="D36" s="13"/>
      <c r="E36" s="14"/>
      <c r="F36" s="13"/>
      <c r="G36" s="15"/>
      <c r="H36" s="13"/>
      <c r="I36" s="24"/>
    </row>
    <row r="37" spans="1:9" ht="18" customHeight="1" x14ac:dyDescent="0.25">
      <c r="A37" s="23">
        <f t="shared" si="1"/>
        <v>40569</v>
      </c>
      <c r="B37" s="95"/>
      <c r="C37" s="13"/>
      <c r="D37" s="13"/>
      <c r="E37" s="14"/>
      <c r="F37" s="13"/>
      <c r="G37" s="15"/>
      <c r="H37" s="13"/>
      <c r="I37" s="24"/>
    </row>
    <row r="38" spans="1:9" ht="18" customHeight="1" x14ac:dyDescent="0.25">
      <c r="A38" s="23">
        <f t="shared" si="1"/>
        <v>40570</v>
      </c>
      <c r="B38" s="95"/>
      <c r="C38" s="13"/>
      <c r="D38" s="13"/>
      <c r="E38" s="14"/>
      <c r="F38" s="13"/>
      <c r="G38" s="15"/>
      <c r="H38" s="13"/>
      <c r="I38" s="24"/>
    </row>
    <row r="39" spans="1:9" ht="18" customHeight="1" x14ac:dyDescent="0.25">
      <c r="A39" s="23">
        <f t="shared" si="1"/>
        <v>40571</v>
      </c>
      <c r="B39" s="95"/>
      <c r="C39" s="13"/>
      <c r="D39" s="13"/>
      <c r="E39" s="14"/>
      <c r="F39" s="13"/>
      <c r="G39" s="15"/>
      <c r="H39" s="13"/>
      <c r="I39" s="24"/>
    </row>
    <row r="40" spans="1:9" ht="18" customHeight="1" x14ac:dyDescent="0.25">
      <c r="A40" s="23">
        <f t="shared" si="1"/>
        <v>40572</v>
      </c>
      <c r="B40" s="95"/>
      <c r="C40" s="13"/>
      <c r="D40" s="13"/>
      <c r="E40" s="14"/>
      <c r="F40" s="13"/>
      <c r="G40" s="15"/>
      <c r="H40" s="13"/>
      <c r="I40" s="24"/>
    </row>
    <row r="41" spans="1:9" ht="18" customHeight="1" x14ac:dyDescent="0.25">
      <c r="A41" s="23">
        <f t="shared" si="1"/>
        <v>40573</v>
      </c>
      <c r="B41" s="100"/>
      <c r="C41" s="107"/>
      <c r="D41" s="107"/>
      <c r="E41" s="38"/>
      <c r="F41" s="37"/>
      <c r="G41" s="39"/>
      <c r="H41" s="37"/>
      <c r="I41" s="40"/>
    </row>
    <row r="42" spans="1:9" ht="18" customHeight="1" x14ac:dyDescent="0.25">
      <c r="A42" s="23">
        <f t="shared" si="1"/>
        <v>40574</v>
      </c>
      <c r="B42" s="100"/>
      <c r="C42" s="37"/>
      <c r="D42" s="37"/>
      <c r="E42" s="38"/>
      <c r="F42" s="37"/>
      <c r="G42" s="26"/>
      <c r="H42" s="37"/>
      <c r="I42" s="40"/>
    </row>
    <row r="43" spans="1:9" ht="18" customHeight="1" x14ac:dyDescent="0.25">
      <c r="A43" s="23" t="str">
        <f t="shared" si="1"/>
        <v>Semaine:6</v>
      </c>
      <c r="B43" s="114"/>
      <c r="C43" s="116"/>
      <c r="D43" s="116"/>
      <c r="E43" s="115"/>
      <c r="F43" s="117"/>
      <c r="G43" s="115"/>
      <c r="H43" s="89"/>
      <c r="I43" s="92"/>
    </row>
    <row r="44" spans="1:9" ht="18" customHeight="1" x14ac:dyDescent="0.25">
      <c r="A44" s="23">
        <f t="shared" si="1"/>
        <v>40575</v>
      </c>
      <c r="B44" s="95"/>
      <c r="C44" s="13"/>
      <c r="D44" s="13"/>
      <c r="E44" s="14"/>
      <c r="F44" s="13"/>
      <c r="G44" s="15"/>
      <c r="H44" s="13"/>
      <c r="I44" s="24"/>
    </row>
    <row r="45" spans="1:9" ht="18" customHeight="1" x14ac:dyDescent="0.25">
      <c r="A45" s="23">
        <f t="shared" si="1"/>
        <v>40576</v>
      </c>
      <c r="B45" s="95"/>
      <c r="C45" s="13"/>
      <c r="D45" s="13"/>
      <c r="E45" s="14"/>
      <c r="F45" s="13"/>
      <c r="G45" s="15"/>
      <c r="H45" s="13"/>
      <c r="I45" s="24"/>
    </row>
    <row r="46" spans="1:9" ht="18" customHeight="1" x14ac:dyDescent="0.25">
      <c r="A46" s="23">
        <f t="shared" si="1"/>
        <v>40577</v>
      </c>
      <c r="B46" s="95"/>
      <c r="C46" s="13"/>
      <c r="D46" s="13"/>
      <c r="E46" s="14"/>
      <c r="F46" s="13"/>
      <c r="G46" s="15"/>
      <c r="H46" s="13"/>
      <c r="I46" s="24"/>
    </row>
    <row r="47" spans="1:9" ht="18" customHeight="1" x14ac:dyDescent="0.25">
      <c r="A47" s="23">
        <f t="shared" si="1"/>
        <v>40578</v>
      </c>
      <c r="B47" s="95"/>
      <c r="C47" s="13"/>
      <c r="D47" s="13"/>
      <c r="E47" s="14"/>
      <c r="F47" s="13"/>
      <c r="G47" s="15"/>
      <c r="H47" s="13"/>
      <c r="I47" s="24"/>
    </row>
    <row r="48" spans="1:9" ht="18" customHeight="1" x14ac:dyDescent="0.25">
      <c r="A48" s="23">
        <f t="shared" si="1"/>
        <v>40579</v>
      </c>
      <c r="B48" s="95"/>
      <c r="C48" s="13"/>
      <c r="D48" s="13"/>
      <c r="E48" s="14"/>
      <c r="F48" s="13"/>
      <c r="G48" s="15"/>
      <c r="H48" s="13"/>
      <c r="I48" s="24"/>
    </row>
    <row r="49" spans="1:9" ht="18" customHeight="1" x14ac:dyDescent="0.25">
      <c r="A49" s="23">
        <f t="shared" si="1"/>
        <v>40580</v>
      </c>
      <c r="B49" s="100"/>
      <c r="C49" s="37"/>
      <c r="D49" s="37"/>
      <c r="E49" s="31"/>
      <c r="F49" s="37"/>
      <c r="G49" s="26"/>
      <c r="H49" s="37"/>
      <c r="I49" s="40"/>
    </row>
    <row r="50" spans="1:9" ht="18" customHeight="1" x14ac:dyDescent="0.25">
      <c r="A50" s="23">
        <f t="shared" si="1"/>
        <v>40581</v>
      </c>
      <c r="B50" s="100"/>
      <c r="C50" s="37"/>
      <c r="D50" s="37"/>
      <c r="E50" s="31"/>
      <c r="F50" s="37"/>
      <c r="G50" s="26"/>
      <c r="H50" s="37"/>
      <c r="I50" s="40"/>
    </row>
    <row r="51" spans="1:9" ht="18" customHeight="1" x14ac:dyDescent="0.25">
      <c r="A51" s="23" t="str">
        <f t="shared" si="1"/>
        <v>Semaine:7</v>
      </c>
      <c r="B51" s="98"/>
      <c r="C51" s="89"/>
      <c r="D51" s="89"/>
      <c r="E51" s="90"/>
      <c r="F51" s="89"/>
      <c r="G51" s="91"/>
      <c r="H51" s="89"/>
      <c r="I51" s="92"/>
    </row>
    <row r="52" spans="1:9" ht="18" customHeight="1" x14ac:dyDescent="0.25">
      <c r="A52" s="23">
        <f t="shared" si="1"/>
        <v>40582</v>
      </c>
      <c r="B52" s="95"/>
      <c r="C52" s="13"/>
      <c r="D52" s="13"/>
      <c r="E52" s="14"/>
      <c r="F52" s="13"/>
      <c r="G52" s="15"/>
      <c r="H52" s="13"/>
      <c r="I52" s="24"/>
    </row>
    <row r="53" spans="1:9" ht="18" customHeight="1" x14ac:dyDescent="0.25">
      <c r="A53" s="23">
        <f t="shared" si="1"/>
        <v>40583</v>
      </c>
      <c r="B53" s="95"/>
      <c r="C53" s="13"/>
      <c r="D53" s="13"/>
      <c r="E53" s="14"/>
      <c r="F53" s="13"/>
      <c r="G53" s="15"/>
      <c r="H53" s="13"/>
      <c r="I53" s="24"/>
    </row>
    <row r="54" spans="1:9" ht="18" customHeight="1" x14ac:dyDescent="0.25">
      <c r="A54" s="23">
        <f t="shared" si="1"/>
        <v>40584</v>
      </c>
      <c r="B54" s="95"/>
      <c r="C54" s="13"/>
      <c r="D54" s="13"/>
      <c r="E54" s="14"/>
      <c r="F54" s="13"/>
      <c r="G54" s="15"/>
      <c r="H54" s="13"/>
      <c r="I54" s="24"/>
    </row>
    <row r="55" spans="1:9" ht="18" customHeight="1" x14ac:dyDescent="0.25">
      <c r="A55" s="23">
        <f t="shared" si="1"/>
        <v>40585</v>
      </c>
      <c r="B55" s="95"/>
      <c r="C55" s="13"/>
      <c r="D55" s="13"/>
      <c r="E55" s="14"/>
      <c r="F55" s="13"/>
      <c r="G55" s="15"/>
      <c r="H55" s="43"/>
      <c r="I55" s="24"/>
    </row>
    <row r="56" spans="1:9" ht="18" customHeight="1" x14ac:dyDescent="0.25">
      <c r="A56" s="23">
        <f t="shared" si="1"/>
        <v>40586</v>
      </c>
      <c r="B56" s="95"/>
      <c r="C56" s="13"/>
      <c r="D56" s="13"/>
      <c r="E56" s="14"/>
      <c r="G56" s="15"/>
    </row>
    <row r="57" spans="1:9" ht="18" customHeight="1" x14ac:dyDescent="0.25">
      <c r="A57" s="23">
        <f t="shared" si="1"/>
        <v>40587</v>
      </c>
      <c r="B57" s="100"/>
      <c r="C57" s="37"/>
      <c r="D57" s="37"/>
      <c r="E57" s="31"/>
      <c r="F57" s="37"/>
      <c r="G57" s="26"/>
      <c r="H57" s="37"/>
      <c r="I57" s="40"/>
    </row>
    <row r="58" spans="1:9" ht="18" customHeight="1" x14ac:dyDescent="0.25">
      <c r="A58" s="23">
        <f t="shared" si="1"/>
        <v>40588</v>
      </c>
      <c r="B58" s="100"/>
      <c r="C58" s="37"/>
      <c r="D58" s="37"/>
      <c r="E58" s="31"/>
      <c r="F58" s="37"/>
      <c r="G58" s="26"/>
      <c r="H58" s="37"/>
      <c r="I58" s="40"/>
    </row>
    <row r="59" spans="1:9" ht="18" customHeight="1" x14ac:dyDescent="0.25">
      <c r="A59" s="23" t="str">
        <f t="shared" si="1"/>
        <v>Semaine:8</v>
      </c>
      <c r="B59" s="98"/>
      <c r="C59" s="89"/>
      <c r="D59" s="89"/>
      <c r="E59" s="90"/>
      <c r="F59" s="89"/>
      <c r="G59" s="91"/>
      <c r="H59" s="89"/>
      <c r="I59" s="92"/>
    </row>
    <row r="60" spans="1:9" ht="18" customHeight="1" x14ac:dyDescent="0.25">
      <c r="A60" s="23">
        <f t="shared" si="1"/>
        <v>40589</v>
      </c>
      <c r="B60" s="95"/>
      <c r="C60" s="13"/>
      <c r="D60" s="13"/>
      <c r="E60" s="14"/>
      <c r="F60" s="13"/>
      <c r="G60" s="15"/>
      <c r="H60" s="13"/>
      <c r="I60" s="24"/>
    </row>
    <row r="61" spans="1:9" ht="18" customHeight="1" x14ac:dyDescent="0.25">
      <c r="A61" s="23">
        <f t="shared" si="1"/>
        <v>40590</v>
      </c>
      <c r="B61" s="95"/>
      <c r="C61" s="13"/>
      <c r="D61" s="13"/>
      <c r="E61" s="14"/>
      <c r="F61" s="13"/>
      <c r="G61" s="15"/>
      <c r="H61" s="13"/>
      <c r="I61" s="158"/>
    </row>
    <row r="62" spans="1:9" ht="18" customHeight="1" x14ac:dyDescent="0.25">
      <c r="A62" s="23">
        <f t="shared" si="1"/>
        <v>40591</v>
      </c>
      <c r="B62" s="95"/>
      <c r="C62" s="13"/>
      <c r="D62" s="13"/>
      <c r="E62" s="14"/>
      <c r="F62" s="13"/>
      <c r="G62" s="15"/>
      <c r="H62" s="13"/>
      <c r="I62" s="24"/>
    </row>
    <row r="63" spans="1:9" ht="18" customHeight="1" x14ac:dyDescent="0.25">
      <c r="A63" s="23">
        <f t="shared" si="1"/>
        <v>40592</v>
      </c>
      <c r="B63" s="95"/>
      <c r="C63" s="13"/>
      <c r="D63" s="13"/>
      <c r="E63" s="14"/>
      <c r="F63" s="13"/>
      <c r="G63" s="15"/>
      <c r="H63" s="13"/>
      <c r="I63" s="158"/>
    </row>
    <row r="64" spans="1:9" ht="18" customHeight="1" x14ac:dyDescent="0.25">
      <c r="A64" s="23">
        <f t="shared" si="1"/>
        <v>40593</v>
      </c>
      <c r="B64" s="95"/>
      <c r="C64" s="13"/>
      <c r="D64" s="157"/>
      <c r="E64" s="14"/>
      <c r="F64" s="13"/>
      <c r="G64" s="15"/>
      <c r="H64" s="13"/>
      <c r="I64" s="24"/>
    </row>
    <row r="65" spans="1:9" ht="18" customHeight="1" x14ac:dyDescent="0.25">
      <c r="A65" s="23">
        <f t="shared" si="1"/>
        <v>40594</v>
      </c>
      <c r="B65" s="100"/>
      <c r="C65" s="108"/>
      <c r="D65" s="159"/>
      <c r="E65" s="31"/>
      <c r="F65" s="37"/>
      <c r="G65" s="26"/>
      <c r="H65" s="160"/>
      <c r="I65" s="40"/>
    </row>
    <row r="66" spans="1:9" ht="18" customHeight="1" x14ac:dyDescent="0.25">
      <c r="A66" s="23">
        <f t="shared" si="1"/>
        <v>40595</v>
      </c>
      <c r="B66" s="100"/>
      <c r="C66" s="37"/>
      <c r="D66" s="37"/>
      <c r="E66" s="31"/>
      <c r="F66" s="37"/>
      <c r="G66" s="26"/>
      <c r="H66" s="37"/>
      <c r="I66" s="40"/>
    </row>
    <row r="67" spans="1:9" ht="18" customHeight="1" x14ac:dyDescent="0.25">
      <c r="A67" s="23" t="str">
        <f t="shared" ref="A67:A130" si="2">IF(MOD(ROW(),A$1+1)=3,"Semaine:"&amp;INT((A68-(DATE(YEAR(A68-WEEKDAY(A68-1)+4),1,3)-WEEKDAY(DATE(YEAR(A68-WEEKDAY(A68-1)+4),1,3)))+5)/7),DATE(An,1,ROW()-2-IF(A$1=6,0,(IF(A$1=5,-1,1)*INT((ROW()-4)/(A$1+1))))-MOD(WEEKDAY(DATE(An,1,1),2),A$1+1)))</f>
        <v>Semaine:9</v>
      </c>
      <c r="B67" s="98"/>
      <c r="C67" s="90"/>
      <c r="D67" s="90"/>
      <c r="E67" s="90"/>
      <c r="F67" s="89"/>
      <c r="G67" s="91"/>
      <c r="H67" s="89"/>
      <c r="I67" s="92"/>
    </row>
    <row r="68" spans="1:9" ht="18" customHeight="1" x14ac:dyDescent="0.25">
      <c r="A68" s="23">
        <f t="shared" si="2"/>
        <v>40596</v>
      </c>
      <c r="B68" s="95"/>
      <c r="C68" s="13"/>
      <c r="D68" s="158"/>
      <c r="E68" s="14"/>
      <c r="F68" s="13"/>
      <c r="G68" s="15"/>
      <c r="H68" s="13"/>
      <c r="I68" s="158"/>
    </row>
    <row r="69" spans="1:9" ht="18" customHeight="1" x14ac:dyDescent="0.25">
      <c r="A69" s="23">
        <f t="shared" si="2"/>
        <v>40597</v>
      </c>
      <c r="B69" s="95"/>
      <c r="C69" s="13"/>
      <c r="D69" s="158"/>
      <c r="E69" s="14"/>
      <c r="F69" s="13"/>
      <c r="G69" s="15"/>
      <c r="H69" s="13"/>
      <c r="I69" s="158"/>
    </row>
    <row r="70" spans="1:9" ht="18" customHeight="1" x14ac:dyDescent="0.25">
      <c r="A70" s="23">
        <f t="shared" si="2"/>
        <v>40598</v>
      </c>
      <c r="B70" s="95"/>
      <c r="C70" s="13"/>
      <c r="D70" s="158"/>
      <c r="E70" s="14"/>
      <c r="F70" s="13"/>
      <c r="G70" s="15"/>
      <c r="H70" s="13"/>
      <c r="I70" s="24"/>
    </row>
    <row r="71" spans="1:9" ht="18" customHeight="1" x14ac:dyDescent="0.25">
      <c r="A71" s="23">
        <f t="shared" si="2"/>
        <v>40599</v>
      </c>
      <c r="B71" s="95"/>
      <c r="C71" s="13"/>
      <c r="D71" s="158"/>
      <c r="E71" s="14"/>
      <c r="F71" s="13"/>
      <c r="G71" s="15"/>
      <c r="H71" s="13"/>
      <c r="I71" s="158"/>
    </row>
    <row r="72" spans="1:9" ht="18" customHeight="1" x14ac:dyDescent="0.25">
      <c r="A72" s="23">
        <f t="shared" si="2"/>
        <v>40600</v>
      </c>
      <c r="B72" s="95"/>
      <c r="C72" s="13"/>
      <c r="D72" s="158"/>
      <c r="E72" s="14"/>
      <c r="F72" s="13"/>
      <c r="G72" s="15"/>
      <c r="H72" s="16"/>
      <c r="I72" s="24"/>
    </row>
    <row r="73" spans="1:9" ht="18" customHeight="1" x14ac:dyDescent="0.25">
      <c r="A73" s="23">
        <f t="shared" si="2"/>
        <v>40601</v>
      </c>
      <c r="B73" s="100"/>
      <c r="C73" s="52"/>
      <c r="D73" s="52"/>
      <c r="E73" s="38"/>
      <c r="F73" s="37"/>
      <c r="G73" s="26"/>
      <c r="H73" s="37"/>
      <c r="I73" s="40"/>
    </row>
    <row r="74" spans="1:9" ht="18" customHeight="1" x14ac:dyDescent="0.25">
      <c r="A74" s="23">
        <f t="shared" si="2"/>
        <v>40602</v>
      </c>
      <c r="B74" s="100"/>
      <c r="C74" s="50"/>
      <c r="D74" s="50"/>
      <c r="E74" s="38"/>
      <c r="F74" s="37"/>
      <c r="G74" s="26"/>
      <c r="H74" s="37"/>
      <c r="I74" s="40"/>
    </row>
    <row r="75" spans="1:9" ht="18" customHeight="1" x14ac:dyDescent="0.25">
      <c r="A75" s="23" t="str">
        <f t="shared" si="2"/>
        <v>Semaine:10</v>
      </c>
      <c r="B75" s="161"/>
      <c r="C75" s="162"/>
      <c r="D75" s="163"/>
      <c r="E75" s="164"/>
      <c r="F75" s="91"/>
      <c r="G75" s="91"/>
      <c r="H75" s="89"/>
      <c r="I75" s="92"/>
    </row>
    <row r="76" spans="1:9" ht="18" customHeight="1" x14ac:dyDescent="0.25">
      <c r="A76" s="23">
        <f t="shared" si="2"/>
        <v>40603</v>
      </c>
      <c r="B76" s="95"/>
      <c r="C76" s="13"/>
      <c r="D76" s="158"/>
      <c r="E76" s="14"/>
      <c r="F76" s="13"/>
      <c r="G76" s="15"/>
      <c r="H76" s="13"/>
      <c r="I76" s="24"/>
    </row>
    <row r="77" spans="1:9" ht="18" customHeight="1" x14ac:dyDescent="0.25">
      <c r="A77" s="23">
        <f t="shared" si="2"/>
        <v>40604</v>
      </c>
      <c r="B77" s="95"/>
      <c r="C77" s="13"/>
      <c r="D77" s="158"/>
      <c r="E77" s="14"/>
      <c r="F77" s="13"/>
      <c r="G77" s="15"/>
      <c r="H77" s="13"/>
      <c r="I77" s="158"/>
    </row>
    <row r="78" spans="1:9" ht="18" customHeight="1" x14ac:dyDescent="0.25">
      <c r="A78" s="23">
        <f t="shared" si="2"/>
        <v>40605</v>
      </c>
      <c r="B78" s="95"/>
      <c r="C78" s="13"/>
      <c r="D78" s="158"/>
      <c r="E78" s="14"/>
      <c r="F78" s="13"/>
      <c r="G78" s="15"/>
      <c r="H78" s="13"/>
      <c r="I78" s="24"/>
    </row>
    <row r="79" spans="1:9" ht="18" customHeight="1" x14ac:dyDescent="0.25">
      <c r="A79" s="23">
        <f t="shared" si="2"/>
        <v>40606</v>
      </c>
      <c r="B79" s="95"/>
      <c r="C79" s="13"/>
      <c r="D79" s="158"/>
      <c r="E79" s="14"/>
      <c r="F79" s="13"/>
      <c r="G79" s="15"/>
      <c r="H79" s="13"/>
      <c r="I79" s="158"/>
    </row>
    <row r="80" spans="1:9" ht="18" customHeight="1" x14ac:dyDescent="0.25">
      <c r="A80" s="23">
        <f t="shared" si="2"/>
        <v>40607</v>
      </c>
      <c r="B80" s="95"/>
      <c r="C80" s="13"/>
      <c r="D80" s="158"/>
      <c r="E80" s="14"/>
      <c r="F80" s="13"/>
      <c r="G80" s="15"/>
      <c r="H80" s="13"/>
      <c r="I80" s="24"/>
    </row>
    <row r="81" spans="1:9" ht="18" customHeight="1" x14ac:dyDescent="0.25">
      <c r="A81" s="23">
        <f t="shared" si="2"/>
        <v>40608</v>
      </c>
      <c r="B81" s="100"/>
      <c r="C81" s="37"/>
      <c r="D81" s="37"/>
      <c r="E81" s="31"/>
      <c r="F81" s="37"/>
      <c r="G81" s="26"/>
      <c r="H81" s="37"/>
      <c r="I81" s="40"/>
    </row>
    <row r="82" spans="1:9" ht="18" customHeight="1" x14ac:dyDescent="0.25">
      <c r="A82" s="23">
        <f t="shared" si="2"/>
        <v>40609</v>
      </c>
      <c r="B82" s="100"/>
      <c r="C82" s="37"/>
      <c r="D82" s="37"/>
      <c r="E82" s="31"/>
      <c r="F82" s="37"/>
      <c r="G82" s="26"/>
      <c r="H82" s="37"/>
      <c r="I82" s="40"/>
    </row>
    <row r="83" spans="1:9" ht="18" customHeight="1" x14ac:dyDescent="0.25">
      <c r="A83" s="23" t="str">
        <f t="shared" si="2"/>
        <v>Semaine:11</v>
      </c>
      <c r="B83" s="98"/>
      <c r="C83" s="89"/>
      <c r="D83" s="89"/>
      <c r="E83" s="90"/>
      <c r="F83" s="89"/>
      <c r="G83" s="91"/>
      <c r="H83" s="89"/>
      <c r="I83" s="92"/>
    </row>
    <row r="84" spans="1:9" ht="18" customHeight="1" x14ac:dyDescent="0.25">
      <c r="A84" s="23">
        <f t="shared" si="2"/>
        <v>40610</v>
      </c>
      <c r="B84" s="95"/>
      <c r="C84" s="13"/>
      <c r="D84" s="158"/>
      <c r="E84" s="14"/>
      <c r="F84" s="13"/>
      <c r="G84" s="15"/>
      <c r="H84" s="13"/>
      <c r="I84" s="158"/>
    </row>
    <row r="85" spans="1:9" ht="18" customHeight="1" x14ac:dyDescent="0.25">
      <c r="A85" s="23">
        <f t="shared" si="2"/>
        <v>40611</v>
      </c>
      <c r="B85" s="95"/>
      <c r="C85" s="13"/>
      <c r="D85" s="158"/>
      <c r="E85" s="14"/>
      <c r="F85" s="13"/>
      <c r="G85" s="15"/>
      <c r="H85" s="13"/>
      <c r="I85" s="24"/>
    </row>
    <row r="86" spans="1:9" ht="18" customHeight="1" x14ac:dyDescent="0.25">
      <c r="A86" s="23">
        <f t="shared" si="2"/>
        <v>40612</v>
      </c>
      <c r="B86" s="95"/>
      <c r="C86" s="13"/>
      <c r="D86" s="158"/>
      <c r="E86" s="14"/>
      <c r="F86" s="13"/>
      <c r="G86" s="15"/>
      <c r="H86" s="13"/>
      <c r="I86" s="24"/>
    </row>
    <row r="87" spans="1:9" ht="18" customHeight="1" x14ac:dyDescent="0.25">
      <c r="A87" s="23">
        <f t="shared" si="2"/>
        <v>40613</v>
      </c>
      <c r="B87" s="95"/>
      <c r="C87" s="13"/>
      <c r="D87" s="158"/>
      <c r="E87" s="14"/>
      <c r="F87" s="13"/>
      <c r="G87" s="15"/>
      <c r="H87" s="13"/>
      <c r="I87" s="24"/>
    </row>
    <row r="88" spans="1:9" ht="18" customHeight="1" x14ac:dyDescent="0.25">
      <c r="A88" s="23">
        <f t="shared" si="2"/>
        <v>40614</v>
      </c>
      <c r="B88" s="95"/>
      <c r="C88" s="13"/>
      <c r="D88" s="158"/>
      <c r="E88" s="14"/>
      <c r="F88" s="13"/>
      <c r="G88" s="15"/>
      <c r="H88" s="13"/>
      <c r="I88" s="166"/>
    </row>
    <row r="89" spans="1:9" ht="18" customHeight="1" x14ac:dyDescent="0.25">
      <c r="A89" s="23">
        <f t="shared" si="2"/>
        <v>40615</v>
      </c>
      <c r="B89" s="100"/>
      <c r="C89" s="37"/>
      <c r="D89" s="37"/>
      <c r="E89" s="31"/>
      <c r="F89" s="37"/>
      <c r="G89" s="26"/>
      <c r="H89" s="37"/>
      <c r="I89" s="40"/>
    </row>
    <row r="90" spans="1:9" ht="18" customHeight="1" x14ac:dyDescent="0.25">
      <c r="A90" s="23">
        <f t="shared" si="2"/>
        <v>40616</v>
      </c>
      <c r="B90" s="100"/>
      <c r="C90" s="37"/>
      <c r="D90" s="37"/>
      <c r="E90" s="31"/>
      <c r="F90" s="37"/>
      <c r="G90" s="26"/>
      <c r="H90" s="37"/>
      <c r="I90" s="40"/>
    </row>
    <row r="91" spans="1:9" ht="18" customHeight="1" x14ac:dyDescent="0.25">
      <c r="A91" s="23" t="str">
        <f t="shared" si="2"/>
        <v>Semaine:12</v>
      </c>
      <c r="B91" s="98"/>
      <c r="C91" s="89"/>
      <c r="D91" s="89"/>
      <c r="E91" s="90"/>
      <c r="F91" s="89"/>
      <c r="G91" s="91"/>
      <c r="H91" s="89"/>
      <c r="I91" s="92"/>
    </row>
    <row r="92" spans="1:9" ht="18" customHeight="1" x14ac:dyDescent="0.25">
      <c r="A92" s="23">
        <f t="shared" si="2"/>
        <v>40617</v>
      </c>
      <c r="B92" s="95"/>
      <c r="C92" s="13"/>
      <c r="D92" s="158"/>
      <c r="E92" s="14"/>
      <c r="F92" s="13"/>
      <c r="G92" s="15"/>
      <c r="H92" s="13"/>
      <c r="I92" s="166"/>
    </row>
    <row r="93" spans="1:9" ht="26.5" customHeight="1" x14ac:dyDescent="0.25">
      <c r="A93" s="23">
        <f t="shared" si="2"/>
        <v>40618</v>
      </c>
      <c r="B93" s="95"/>
      <c r="C93" s="13"/>
      <c r="D93" s="158"/>
      <c r="E93" s="14"/>
      <c r="F93" s="13"/>
      <c r="G93" s="15"/>
      <c r="H93" s="43"/>
      <c r="I93" s="166"/>
    </row>
    <row r="94" spans="1:9" ht="18" customHeight="1" x14ac:dyDescent="0.25">
      <c r="A94" s="23">
        <f t="shared" si="2"/>
        <v>40619</v>
      </c>
      <c r="B94" s="95"/>
      <c r="C94" s="13"/>
      <c r="D94" s="158"/>
      <c r="E94" s="14"/>
      <c r="F94" s="13"/>
      <c r="G94" s="15"/>
      <c r="H94" s="13"/>
      <c r="I94" s="166"/>
    </row>
    <row r="95" spans="1:9" ht="18" customHeight="1" x14ac:dyDescent="0.25">
      <c r="A95" s="23">
        <f t="shared" si="2"/>
        <v>40620</v>
      </c>
      <c r="B95" s="95"/>
      <c r="C95" s="13"/>
      <c r="D95" s="158"/>
      <c r="E95" s="14"/>
      <c r="F95" s="13"/>
      <c r="G95" s="15"/>
      <c r="H95" s="13"/>
      <c r="I95" s="166"/>
    </row>
    <row r="96" spans="1:9" ht="18" customHeight="1" x14ac:dyDescent="0.25">
      <c r="A96" s="23">
        <f t="shared" si="2"/>
        <v>40621</v>
      </c>
      <c r="B96" s="95"/>
      <c r="C96" s="13"/>
      <c r="D96" s="158"/>
      <c r="E96" s="14"/>
      <c r="F96" s="13"/>
      <c r="G96" s="15"/>
      <c r="H96" s="13"/>
      <c r="I96" s="24"/>
    </row>
    <row r="97" spans="1:9" ht="18" customHeight="1" x14ac:dyDescent="0.25">
      <c r="A97" s="23">
        <f t="shared" si="2"/>
        <v>40622</v>
      </c>
      <c r="B97" s="100"/>
      <c r="C97" s="37"/>
      <c r="D97" s="37"/>
      <c r="E97" s="31"/>
      <c r="F97" s="37"/>
      <c r="G97" s="26"/>
      <c r="H97" s="37"/>
      <c r="I97" s="40"/>
    </row>
    <row r="98" spans="1:9" ht="18" customHeight="1" x14ac:dyDescent="0.25">
      <c r="A98" s="23">
        <f t="shared" si="2"/>
        <v>40623</v>
      </c>
      <c r="B98" s="100"/>
      <c r="C98" s="37"/>
      <c r="D98" s="37"/>
      <c r="E98" s="31"/>
      <c r="F98" s="37"/>
      <c r="G98" s="26"/>
      <c r="H98" s="37"/>
      <c r="I98" s="40"/>
    </row>
    <row r="99" spans="1:9" ht="23.1" customHeight="1" x14ac:dyDescent="0.25">
      <c r="A99" s="23" t="str">
        <f t="shared" si="2"/>
        <v>Semaine:13</v>
      </c>
      <c r="B99" s="98"/>
      <c r="C99" s="148"/>
      <c r="D99" s="148"/>
      <c r="E99" s="90"/>
      <c r="F99" s="89"/>
      <c r="G99" s="91"/>
      <c r="H99" s="89"/>
      <c r="I99" s="92"/>
    </row>
    <row r="100" spans="1:9" ht="18" customHeight="1" x14ac:dyDescent="0.25">
      <c r="A100" s="23">
        <f t="shared" si="2"/>
        <v>40624</v>
      </c>
      <c r="B100" s="95"/>
      <c r="C100" s="13"/>
      <c r="D100" s="158"/>
      <c r="E100" s="14"/>
      <c r="F100" s="13"/>
      <c r="G100" s="15"/>
      <c r="H100" s="13"/>
      <c r="I100" s="24"/>
    </row>
    <row r="101" spans="1:9" ht="18" customHeight="1" x14ac:dyDescent="0.25">
      <c r="A101" s="23">
        <f t="shared" si="2"/>
        <v>40625</v>
      </c>
      <c r="B101" s="95"/>
      <c r="C101" s="13"/>
      <c r="D101" s="158"/>
      <c r="E101" s="14"/>
      <c r="F101" s="13"/>
      <c r="G101" s="15"/>
      <c r="H101" s="43"/>
      <c r="I101" s="24"/>
    </row>
    <row r="102" spans="1:9" ht="18" customHeight="1" x14ac:dyDescent="0.25">
      <c r="A102" s="23">
        <f t="shared" si="2"/>
        <v>40626</v>
      </c>
      <c r="B102" s="95"/>
      <c r="C102" s="13"/>
      <c r="D102" s="158"/>
      <c r="E102" s="14"/>
      <c r="F102" s="13"/>
      <c r="G102" s="15"/>
      <c r="H102" s="13"/>
      <c r="I102" s="24"/>
    </row>
    <row r="103" spans="1:9" ht="18" customHeight="1" x14ac:dyDescent="0.25">
      <c r="A103" s="23">
        <f t="shared" si="2"/>
        <v>40627</v>
      </c>
      <c r="B103" s="95"/>
      <c r="C103" s="13"/>
      <c r="D103" s="158"/>
      <c r="E103" s="14"/>
      <c r="F103" s="13"/>
      <c r="G103" s="15"/>
      <c r="H103" s="13"/>
      <c r="I103" s="24"/>
    </row>
    <row r="104" spans="1:9" ht="18" customHeight="1" x14ac:dyDescent="0.25">
      <c r="A104" s="23">
        <f t="shared" si="2"/>
        <v>40628</v>
      </c>
      <c r="B104" s="95"/>
      <c r="C104" s="13"/>
      <c r="D104" s="158"/>
      <c r="E104" s="14"/>
      <c r="F104" s="13"/>
      <c r="H104" s="13"/>
      <c r="I104" s="24"/>
    </row>
    <row r="105" spans="1:9" ht="18" customHeight="1" x14ac:dyDescent="0.25">
      <c r="A105" s="23">
        <f t="shared" si="2"/>
        <v>40629</v>
      </c>
      <c r="B105" s="100"/>
      <c r="C105" s="61"/>
      <c r="D105" s="61"/>
      <c r="E105" s="31"/>
      <c r="F105" s="37"/>
      <c r="G105" s="26"/>
      <c r="H105" s="139"/>
      <c r="I105" s="51"/>
    </row>
    <row r="106" spans="1:9" ht="18" customHeight="1" x14ac:dyDescent="0.25">
      <c r="A106" s="23">
        <f t="shared" si="2"/>
        <v>40630</v>
      </c>
      <c r="B106" s="100"/>
      <c r="C106" s="50"/>
      <c r="D106" s="50"/>
      <c r="E106" s="31"/>
      <c r="F106" s="37"/>
      <c r="G106" s="45"/>
      <c r="H106" s="139"/>
      <c r="I106" s="51"/>
    </row>
    <row r="107" spans="1:9" ht="18" customHeight="1" x14ac:dyDescent="0.25">
      <c r="A107" s="23" t="str">
        <f t="shared" si="2"/>
        <v>Semaine:14</v>
      </c>
      <c r="B107" s="118"/>
      <c r="C107" s="119"/>
      <c r="D107" s="119"/>
      <c r="E107" s="167"/>
      <c r="F107" s="115"/>
      <c r="G107" s="91"/>
      <c r="H107" s="89"/>
      <c r="I107" s="92"/>
    </row>
    <row r="108" spans="1:9" ht="18" customHeight="1" x14ac:dyDescent="0.25">
      <c r="A108" s="23">
        <f t="shared" si="2"/>
        <v>40631</v>
      </c>
      <c r="B108" s="95"/>
      <c r="C108" s="13"/>
      <c r="D108" s="158"/>
      <c r="E108" s="14"/>
      <c r="F108" s="13"/>
      <c r="G108" s="15"/>
      <c r="H108" s="13"/>
      <c r="I108" s="24"/>
    </row>
    <row r="109" spans="1:9" ht="18" customHeight="1" x14ac:dyDescent="0.25">
      <c r="A109" s="23">
        <f t="shared" si="2"/>
        <v>40632</v>
      </c>
      <c r="B109" s="95"/>
      <c r="C109" s="13"/>
      <c r="D109" s="158"/>
      <c r="E109" s="14"/>
      <c r="F109" s="13"/>
      <c r="G109" s="15"/>
      <c r="H109" s="13"/>
      <c r="I109" s="24"/>
    </row>
    <row r="110" spans="1:9" ht="18" customHeight="1" x14ac:dyDescent="0.25">
      <c r="A110" s="23">
        <f t="shared" si="2"/>
        <v>40633</v>
      </c>
      <c r="B110" s="95"/>
      <c r="C110" s="13"/>
      <c r="D110" s="158"/>
      <c r="E110" s="14"/>
      <c r="F110" s="13"/>
      <c r="G110" s="15"/>
      <c r="H110" s="13"/>
    </row>
    <row r="111" spans="1:9" ht="18" customHeight="1" x14ac:dyDescent="0.25">
      <c r="A111" s="23">
        <f t="shared" si="2"/>
        <v>40634</v>
      </c>
      <c r="B111" s="95"/>
      <c r="C111" s="13"/>
      <c r="D111" s="158"/>
      <c r="E111" s="14"/>
      <c r="F111" s="13"/>
      <c r="G111" s="15"/>
    </row>
    <row r="112" spans="1:9" ht="18" customHeight="1" x14ac:dyDescent="0.25">
      <c r="A112" s="23">
        <f t="shared" si="2"/>
        <v>40635</v>
      </c>
      <c r="B112" s="95"/>
      <c r="C112" s="13"/>
      <c r="D112" s="158"/>
      <c r="E112" s="14"/>
      <c r="F112" s="13"/>
      <c r="G112" s="15"/>
      <c r="H112" s="13"/>
      <c r="I112" s="24"/>
    </row>
    <row r="113" spans="1:15" ht="18" customHeight="1" x14ac:dyDescent="0.25">
      <c r="A113" s="23">
        <f t="shared" si="2"/>
        <v>40636</v>
      </c>
      <c r="B113" s="100"/>
      <c r="C113" s="52"/>
      <c r="D113" s="52"/>
      <c r="E113" s="38"/>
      <c r="F113" s="37"/>
      <c r="G113" s="26"/>
      <c r="H113" s="37"/>
      <c r="I113" s="40"/>
    </row>
    <row r="114" spans="1:15" ht="18" customHeight="1" x14ac:dyDescent="0.25">
      <c r="A114" s="23">
        <f t="shared" si="2"/>
        <v>40637</v>
      </c>
      <c r="B114" s="140"/>
      <c r="C114" s="50"/>
      <c r="D114" s="50"/>
      <c r="E114" s="38"/>
      <c r="F114" s="37"/>
      <c r="G114" s="45"/>
      <c r="H114" s="37"/>
      <c r="I114" s="40"/>
    </row>
    <row r="115" spans="1:15" ht="18" customHeight="1" x14ac:dyDescent="0.25">
      <c r="A115" s="23" t="str">
        <f t="shared" si="2"/>
        <v>Semaine:15</v>
      </c>
      <c r="B115" s="161"/>
      <c r="C115" s="162"/>
      <c r="D115" s="163"/>
      <c r="E115" s="164"/>
      <c r="F115" s="165"/>
      <c r="G115" s="165"/>
      <c r="H115" s="89"/>
      <c r="I115" s="92"/>
    </row>
    <row r="116" spans="1:15" ht="18" customHeight="1" x14ac:dyDescent="0.25">
      <c r="A116" s="23">
        <f t="shared" si="2"/>
        <v>40638</v>
      </c>
      <c r="B116" s="95"/>
      <c r="C116" s="13"/>
      <c r="D116" s="158"/>
      <c r="E116" s="14"/>
      <c r="F116" s="13"/>
      <c r="G116" s="15"/>
      <c r="H116" s="13"/>
      <c r="I116" s="24"/>
    </row>
    <row r="117" spans="1:15" ht="18" customHeight="1" x14ac:dyDescent="0.25">
      <c r="A117" s="23">
        <f t="shared" si="2"/>
        <v>40639</v>
      </c>
      <c r="B117" s="95"/>
      <c r="C117" s="13"/>
      <c r="D117" s="158"/>
      <c r="E117" s="14"/>
      <c r="F117" s="13"/>
      <c r="G117" s="15"/>
      <c r="H117" s="13"/>
      <c r="I117" s="24"/>
    </row>
    <row r="118" spans="1:15" ht="18" customHeight="1" x14ac:dyDescent="0.25">
      <c r="A118" s="23">
        <f t="shared" si="2"/>
        <v>40640</v>
      </c>
      <c r="B118" s="95"/>
      <c r="C118" s="13"/>
      <c r="D118" s="158"/>
      <c r="E118" s="14"/>
      <c r="F118" s="13"/>
      <c r="G118" s="15"/>
      <c r="H118" s="13"/>
      <c r="I118" s="24"/>
    </row>
    <row r="119" spans="1:15" ht="18" customHeight="1" x14ac:dyDescent="0.25">
      <c r="A119" s="23">
        <f t="shared" si="2"/>
        <v>40641</v>
      </c>
      <c r="B119" s="95"/>
      <c r="C119" s="13"/>
      <c r="D119" s="158"/>
      <c r="E119" s="14"/>
      <c r="F119" s="13"/>
      <c r="G119" s="15"/>
      <c r="H119" s="13"/>
      <c r="I119" s="24"/>
    </row>
    <row r="120" spans="1:15" ht="18" customHeight="1" x14ac:dyDescent="0.25">
      <c r="A120" s="23">
        <f t="shared" si="2"/>
        <v>40642</v>
      </c>
      <c r="B120" s="95"/>
      <c r="C120" s="13"/>
      <c r="D120" s="158"/>
      <c r="E120" s="14"/>
      <c r="F120" s="14"/>
      <c r="G120" s="15"/>
      <c r="H120" s="46"/>
    </row>
    <row r="121" spans="1:15" ht="18" customHeight="1" x14ac:dyDescent="0.25">
      <c r="A121" s="23">
        <f t="shared" si="2"/>
        <v>40643</v>
      </c>
      <c r="B121" s="100"/>
      <c r="C121" s="37"/>
      <c r="D121" s="37"/>
      <c r="E121" s="31"/>
      <c r="F121" s="37"/>
      <c r="G121" s="26"/>
      <c r="H121" s="37"/>
      <c r="I121" s="40"/>
    </row>
    <row r="122" spans="1:15" ht="18" customHeight="1" x14ac:dyDescent="0.25">
      <c r="A122" s="23">
        <f t="shared" si="2"/>
        <v>40644</v>
      </c>
      <c r="B122" s="100"/>
      <c r="C122" s="37"/>
      <c r="D122" s="37"/>
      <c r="E122" s="31"/>
      <c r="F122" s="37"/>
      <c r="G122" s="26"/>
      <c r="H122" s="37"/>
      <c r="I122" s="40"/>
    </row>
    <row r="123" spans="1:15" ht="18" customHeight="1" x14ac:dyDescent="0.25">
      <c r="A123" s="23" t="str">
        <f t="shared" si="2"/>
        <v>Semaine:16</v>
      </c>
      <c r="B123" s="98"/>
      <c r="C123" s="89"/>
      <c r="D123" s="89"/>
      <c r="E123" s="90"/>
      <c r="F123" s="90"/>
      <c r="G123" s="91"/>
      <c r="H123" s="91"/>
      <c r="I123" s="91"/>
      <c r="J123" s="120"/>
      <c r="K123" s="120"/>
      <c r="L123" s="120"/>
      <c r="M123" s="120"/>
      <c r="N123" s="120"/>
      <c r="O123" s="120"/>
    </row>
    <row r="124" spans="1:15" ht="18" customHeight="1" x14ac:dyDescent="0.25">
      <c r="A124" s="23">
        <f t="shared" si="2"/>
        <v>40645</v>
      </c>
      <c r="B124" s="95"/>
      <c r="C124" s="13"/>
      <c r="D124" s="158"/>
      <c r="E124" s="14"/>
      <c r="F124" s="13"/>
      <c r="G124" s="15"/>
      <c r="H124" s="13"/>
      <c r="I124" s="24"/>
    </row>
    <row r="125" spans="1:15" ht="18" customHeight="1" x14ac:dyDescent="0.25">
      <c r="A125" s="23">
        <f t="shared" si="2"/>
        <v>40646</v>
      </c>
      <c r="B125" s="95"/>
      <c r="C125" s="13"/>
      <c r="D125" s="158"/>
      <c r="E125" s="14"/>
      <c r="F125" s="13"/>
      <c r="G125" s="15"/>
      <c r="H125" s="13"/>
      <c r="I125" s="24"/>
    </row>
    <row r="126" spans="1:15" ht="18" customHeight="1" x14ac:dyDescent="0.25">
      <c r="A126" s="23">
        <f t="shared" si="2"/>
        <v>40647</v>
      </c>
      <c r="B126" s="95"/>
      <c r="C126" s="13"/>
      <c r="D126" s="158"/>
      <c r="E126" s="14"/>
      <c r="F126" s="13"/>
      <c r="G126" s="15"/>
      <c r="H126" s="13"/>
      <c r="I126" s="24"/>
    </row>
    <row r="127" spans="1:15" ht="18" customHeight="1" x14ac:dyDescent="0.25">
      <c r="A127" s="23">
        <f t="shared" si="2"/>
        <v>40648</v>
      </c>
      <c r="B127" s="95"/>
      <c r="C127" s="13"/>
      <c r="D127" s="158"/>
      <c r="E127" s="14"/>
      <c r="F127" s="13"/>
      <c r="G127" s="15"/>
      <c r="H127" s="13"/>
      <c r="I127" s="24"/>
    </row>
    <row r="128" spans="1:15" ht="18" customHeight="1" x14ac:dyDescent="0.25">
      <c r="A128" s="23">
        <f t="shared" si="2"/>
        <v>40649</v>
      </c>
      <c r="B128" s="95"/>
      <c r="C128" s="13"/>
      <c r="D128" s="158"/>
      <c r="E128" s="14"/>
      <c r="F128" s="13"/>
      <c r="G128" s="15"/>
      <c r="H128" s="13"/>
      <c r="I128" s="24"/>
    </row>
    <row r="129" spans="1:9" ht="18" customHeight="1" x14ac:dyDescent="0.25">
      <c r="A129" s="23">
        <f t="shared" si="2"/>
        <v>40650</v>
      </c>
      <c r="B129" s="100"/>
      <c r="C129" s="37"/>
      <c r="D129" s="37"/>
      <c r="E129" s="14"/>
      <c r="F129" s="37"/>
      <c r="G129" s="26"/>
      <c r="H129" s="37"/>
      <c r="I129" s="40"/>
    </row>
    <row r="130" spans="1:9" ht="18" customHeight="1" x14ac:dyDescent="0.25">
      <c r="A130" s="23">
        <f t="shared" si="2"/>
        <v>40651</v>
      </c>
      <c r="B130" s="100"/>
      <c r="C130" s="37"/>
      <c r="D130" s="37"/>
      <c r="E130" s="14"/>
      <c r="F130" s="37"/>
      <c r="G130" s="26"/>
      <c r="H130" s="37"/>
      <c r="I130" s="40"/>
    </row>
    <row r="131" spans="1:9" ht="18" customHeight="1" x14ac:dyDescent="0.25">
      <c r="A131" s="23" t="str">
        <f t="shared" ref="A131:A194" si="3">IF(MOD(ROW(),A$1+1)=3,"Semaine:"&amp;INT((A132-(DATE(YEAR(A132-WEEKDAY(A132-1)+4),1,3)-WEEKDAY(DATE(YEAR(A132-WEEKDAY(A132-1)+4),1,3)))+5)/7),DATE(An,1,ROW()-2-IF(A$1=6,0,(IF(A$1=5,-1,1)*INT((ROW()-4)/(A$1+1))))-MOD(WEEKDAY(DATE(An,1,1),2),A$1+1)))</f>
        <v>Semaine:17</v>
      </c>
      <c r="B131" s="98"/>
      <c r="C131" s="98"/>
      <c r="D131" s="89"/>
      <c r="E131" s="90"/>
      <c r="F131" s="89"/>
      <c r="G131" s="91"/>
      <c r="H131" s="89"/>
      <c r="I131" s="92"/>
    </row>
    <row r="132" spans="1:9" ht="18" customHeight="1" x14ac:dyDescent="0.25">
      <c r="A132" s="23">
        <f t="shared" si="3"/>
        <v>40652</v>
      </c>
      <c r="B132" s="95"/>
      <c r="C132" s="13"/>
      <c r="D132" s="158"/>
      <c r="E132" s="14"/>
      <c r="F132" s="13"/>
      <c r="G132" s="15"/>
      <c r="H132" s="13"/>
      <c r="I132" s="24"/>
    </row>
    <row r="133" spans="1:9" ht="18" customHeight="1" x14ac:dyDescent="0.25">
      <c r="A133" s="23">
        <f t="shared" si="3"/>
        <v>40653</v>
      </c>
      <c r="B133" s="95"/>
      <c r="C133" s="13"/>
      <c r="D133" s="158"/>
      <c r="E133" s="14"/>
      <c r="F133" s="13"/>
      <c r="G133" s="15"/>
      <c r="H133" s="13"/>
      <c r="I133" s="24"/>
    </row>
    <row r="134" spans="1:9" ht="17.350000000000001" customHeight="1" x14ac:dyDescent="0.25">
      <c r="A134" s="23">
        <f t="shared" si="3"/>
        <v>40654</v>
      </c>
      <c r="B134" s="95"/>
      <c r="C134" s="13"/>
      <c r="D134" s="158"/>
      <c r="E134" s="14"/>
      <c r="F134" s="13"/>
      <c r="G134" s="15"/>
      <c r="H134" s="13"/>
      <c r="I134" s="24"/>
    </row>
    <row r="135" spans="1:9" ht="18" customHeight="1" x14ac:dyDescent="0.25">
      <c r="A135" s="23">
        <f t="shared" si="3"/>
        <v>40655</v>
      </c>
      <c r="B135" s="95"/>
      <c r="C135" s="13"/>
      <c r="D135" s="158"/>
      <c r="E135" s="14"/>
      <c r="F135" s="13"/>
      <c r="G135" s="15"/>
      <c r="H135" s="43"/>
      <c r="I135" s="24"/>
    </row>
    <row r="136" spans="1:9" ht="18" customHeight="1" x14ac:dyDescent="0.25">
      <c r="A136" s="23">
        <f t="shared" si="3"/>
        <v>40656</v>
      </c>
      <c r="B136" s="95"/>
      <c r="C136" s="13"/>
      <c r="D136" s="169"/>
      <c r="E136" s="14"/>
      <c r="F136" s="13"/>
      <c r="G136" s="15"/>
      <c r="H136" s="13"/>
      <c r="I136" s="24"/>
    </row>
    <row r="137" spans="1:9" ht="18" customHeight="1" x14ac:dyDescent="0.25">
      <c r="A137" s="23">
        <f t="shared" si="3"/>
        <v>40657</v>
      </c>
      <c r="B137" s="100"/>
      <c r="C137" s="37"/>
      <c r="D137" s="37"/>
      <c r="E137" s="31"/>
      <c r="F137" s="37"/>
      <c r="G137" s="45"/>
      <c r="H137" s="37"/>
      <c r="I137" s="40"/>
    </row>
    <row r="138" spans="1:9" ht="18" customHeight="1" x14ac:dyDescent="0.25">
      <c r="A138" s="23">
        <f t="shared" si="3"/>
        <v>40658</v>
      </c>
      <c r="B138" s="100"/>
      <c r="C138" s="37"/>
      <c r="D138" s="37"/>
      <c r="E138" s="31"/>
      <c r="F138" s="37"/>
      <c r="G138" s="45"/>
      <c r="H138" s="37"/>
      <c r="I138" s="40"/>
    </row>
    <row r="139" spans="1:9" ht="18" customHeight="1" x14ac:dyDescent="0.25">
      <c r="A139" s="23" t="str">
        <f t="shared" si="3"/>
        <v>Semaine:18</v>
      </c>
      <c r="B139" s="98"/>
      <c r="C139" s="148"/>
      <c r="D139" s="89"/>
      <c r="E139" s="90"/>
      <c r="F139" s="89"/>
      <c r="G139" s="165"/>
      <c r="H139" s="89"/>
      <c r="I139" s="92"/>
    </row>
    <row r="140" spans="1:9" ht="18" customHeight="1" x14ac:dyDescent="0.25">
      <c r="A140" s="23">
        <f t="shared" si="3"/>
        <v>40659</v>
      </c>
      <c r="B140" s="95"/>
      <c r="C140" s="13"/>
      <c r="D140" s="169"/>
      <c r="E140" s="14"/>
      <c r="F140" s="13"/>
      <c r="G140" s="15"/>
      <c r="H140" s="13"/>
      <c r="I140" s="24"/>
    </row>
    <row r="141" spans="1:9" ht="18" customHeight="1" x14ac:dyDescent="0.25">
      <c r="A141" s="23">
        <f t="shared" si="3"/>
        <v>40660</v>
      </c>
      <c r="B141" s="95"/>
      <c r="C141" s="13"/>
      <c r="D141" s="169"/>
      <c r="E141" s="14"/>
      <c r="F141" s="13"/>
      <c r="G141" s="15"/>
      <c r="H141" s="13"/>
      <c r="I141" s="24"/>
    </row>
    <row r="142" spans="1:9" ht="18" customHeight="1" x14ac:dyDescent="0.25">
      <c r="A142" s="23">
        <f t="shared" si="3"/>
        <v>40661</v>
      </c>
      <c r="D142" s="169"/>
      <c r="E142" s="14"/>
      <c r="G142" s="15"/>
    </row>
    <row r="143" spans="1:9" ht="18" customHeight="1" x14ac:dyDescent="0.25">
      <c r="A143" s="23">
        <f t="shared" si="3"/>
        <v>40662</v>
      </c>
      <c r="B143" s="100"/>
      <c r="C143" s="50"/>
      <c r="D143" s="224"/>
      <c r="E143" s="225"/>
      <c r="F143" s="226"/>
      <c r="G143" s="26"/>
      <c r="H143" s="50"/>
      <c r="I143" s="51"/>
    </row>
    <row r="144" spans="1:9" ht="18" customHeight="1" x14ac:dyDescent="0.25">
      <c r="A144" s="23">
        <f t="shared" si="3"/>
        <v>40663</v>
      </c>
      <c r="B144" s="95"/>
      <c r="C144" s="13"/>
      <c r="D144" s="169"/>
      <c r="E144" s="14"/>
      <c r="F144" s="13"/>
      <c r="G144" s="15"/>
      <c r="H144" s="13"/>
      <c r="I144" s="24"/>
    </row>
    <row r="145" spans="1:30" ht="18" customHeight="1" x14ac:dyDescent="0.25">
      <c r="A145" s="23">
        <f t="shared" si="3"/>
        <v>40664</v>
      </c>
      <c r="B145" s="100"/>
      <c r="C145" s="61"/>
      <c r="D145" s="174"/>
      <c r="E145" s="31"/>
      <c r="F145" s="18"/>
      <c r="G145" s="45"/>
      <c r="H145" s="50"/>
      <c r="I145" s="51"/>
    </row>
    <row r="146" spans="1:30" ht="18" customHeight="1" x14ac:dyDescent="0.25">
      <c r="A146" s="23">
        <f t="shared" si="3"/>
        <v>40665</v>
      </c>
      <c r="B146" s="100"/>
      <c r="C146" s="37"/>
      <c r="D146" s="174"/>
      <c r="E146" s="48"/>
      <c r="F146" s="37"/>
      <c r="G146" s="45"/>
      <c r="H146" s="50"/>
      <c r="I146" s="51"/>
    </row>
    <row r="147" spans="1:30" ht="18" customHeight="1" x14ac:dyDescent="0.25">
      <c r="A147" s="23" t="str">
        <f t="shared" si="3"/>
        <v>Semaine:19</v>
      </c>
      <c r="B147" s="114"/>
      <c r="C147" s="116"/>
      <c r="D147" s="115"/>
      <c r="E147" s="177"/>
      <c r="F147" s="178"/>
      <c r="G147" s="179"/>
      <c r="H147" s="89"/>
      <c r="I147" s="92"/>
    </row>
    <row r="148" spans="1:30" ht="18" customHeight="1" x14ac:dyDescent="0.25">
      <c r="A148" s="23">
        <f t="shared" si="3"/>
        <v>40666</v>
      </c>
      <c r="B148" s="95"/>
      <c r="C148" s="13"/>
      <c r="D148" s="169"/>
      <c r="E148" s="14"/>
      <c r="F148" s="13"/>
      <c r="G148" s="15"/>
      <c r="H148" s="13"/>
      <c r="I148" s="24"/>
    </row>
    <row r="149" spans="1:30" ht="18" customHeight="1" x14ac:dyDescent="0.25">
      <c r="A149" s="23">
        <f t="shared" si="3"/>
        <v>40667</v>
      </c>
      <c r="B149" s="95"/>
      <c r="C149" s="13"/>
      <c r="D149" s="169"/>
      <c r="E149" s="14"/>
      <c r="F149" s="13"/>
      <c r="G149" s="15"/>
      <c r="H149" s="13"/>
      <c r="I149" s="24"/>
    </row>
    <row r="150" spans="1:30" ht="18" customHeight="1" x14ac:dyDescent="0.25">
      <c r="A150" s="23">
        <f t="shared" si="3"/>
        <v>40668</v>
      </c>
      <c r="B150" s="95"/>
      <c r="C150" s="13"/>
      <c r="D150" s="169"/>
      <c r="E150" s="14"/>
      <c r="F150" s="13"/>
      <c r="G150" s="15"/>
      <c r="H150" s="13"/>
      <c r="I150" s="24"/>
    </row>
    <row r="151" spans="1:30" ht="18" customHeight="1" x14ac:dyDescent="0.25">
      <c r="A151" s="23">
        <f t="shared" si="3"/>
        <v>40669</v>
      </c>
      <c r="B151" s="100"/>
      <c r="C151" s="31"/>
      <c r="D151" s="169"/>
      <c r="E151" s="31"/>
      <c r="F151" s="50"/>
      <c r="G151" s="26"/>
      <c r="H151" s="50"/>
      <c r="I151" s="51"/>
    </row>
    <row r="152" spans="1:30" ht="18" customHeight="1" x14ac:dyDescent="0.25">
      <c r="A152" s="23">
        <f t="shared" si="3"/>
        <v>40670</v>
      </c>
      <c r="B152" s="95"/>
      <c r="C152" s="14"/>
      <c r="D152" s="169"/>
      <c r="E152" s="14"/>
      <c r="F152" s="13"/>
      <c r="G152" s="15"/>
      <c r="H152" s="13"/>
      <c r="I152" s="24"/>
    </row>
    <row r="153" spans="1:30" ht="18" customHeight="1" x14ac:dyDescent="0.25">
      <c r="A153" s="23">
        <f t="shared" si="3"/>
        <v>40671</v>
      </c>
      <c r="B153" s="100"/>
      <c r="C153" s="50"/>
      <c r="D153" s="174"/>
      <c r="E153" s="31"/>
      <c r="F153" s="50"/>
      <c r="G153" s="26"/>
      <c r="H153" s="51"/>
      <c r="I153" s="51"/>
    </row>
    <row r="154" spans="1:30" ht="18" customHeight="1" x14ac:dyDescent="0.25">
      <c r="A154" s="23">
        <f t="shared" si="3"/>
        <v>40672</v>
      </c>
      <c r="B154" s="100"/>
      <c r="C154" s="50"/>
      <c r="D154" s="174"/>
      <c r="E154" s="31"/>
      <c r="F154" s="50"/>
      <c r="G154" s="141"/>
      <c r="H154" s="50"/>
      <c r="I154" s="51"/>
    </row>
    <row r="155" spans="1:30" ht="18" customHeight="1" x14ac:dyDescent="0.25">
      <c r="A155" s="23" t="str">
        <f t="shared" si="3"/>
        <v>Semaine:20</v>
      </c>
      <c r="B155" s="98"/>
      <c r="C155" s="89"/>
      <c r="D155" s="175"/>
      <c r="E155" s="90"/>
      <c r="F155" s="89"/>
      <c r="G155" s="121"/>
      <c r="H155" s="89"/>
      <c r="I155" s="92"/>
    </row>
    <row r="156" spans="1:30" ht="17.350000000000001" customHeight="1" x14ac:dyDescent="0.25">
      <c r="A156" s="23">
        <f t="shared" si="3"/>
        <v>40673</v>
      </c>
      <c r="B156" s="95"/>
      <c r="C156" s="13"/>
      <c r="D156" s="169"/>
      <c r="E156" s="14"/>
      <c r="F156" s="13"/>
      <c r="G156" s="15"/>
      <c r="H156" s="13"/>
      <c r="I156" s="24"/>
    </row>
    <row r="157" spans="1:30" ht="18" customHeight="1" x14ac:dyDescent="0.25">
      <c r="A157" s="23">
        <f t="shared" si="3"/>
        <v>40674</v>
      </c>
      <c r="B157" s="95"/>
      <c r="C157" s="13"/>
      <c r="D157" s="169"/>
      <c r="E157" s="14"/>
      <c r="F157" s="13"/>
      <c r="G157" s="15"/>
      <c r="H157" s="13"/>
      <c r="I157" s="2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</row>
    <row r="158" spans="1:30" ht="18" customHeight="1" x14ac:dyDescent="0.25">
      <c r="A158" s="23">
        <f t="shared" si="3"/>
        <v>40675</v>
      </c>
      <c r="B158" s="95"/>
      <c r="C158" s="13"/>
      <c r="D158" s="169"/>
      <c r="E158" s="14"/>
      <c r="F158" s="13"/>
      <c r="G158" s="15"/>
      <c r="H158" s="13"/>
      <c r="I158" s="24"/>
    </row>
    <row r="159" spans="1:30" ht="18" customHeight="1" x14ac:dyDescent="0.25">
      <c r="A159" s="23">
        <f t="shared" si="3"/>
        <v>40676</v>
      </c>
      <c r="B159" s="95"/>
      <c r="C159" s="13"/>
      <c r="D159" s="169"/>
      <c r="E159" s="14"/>
      <c r="F159" s="13"/>
      <c r="G159" s="15"/>
      <c r="H159" s="13"/>
      <c r="I159" s="24"/>
    </row>
    <row r="160" spans="1:30" ht="18" customHeight="1" x14ac:dyDescent="0.25">
      <c r="A160" s="23">
        <f t="shared" si="3"/>
        <v>40677</v>
      </c>
      <c r="B160" s="95"/>
      <c r="C160" s="13"/>
      <c r="D160" s="169"/>
      <c r="E160" s="14"/>
      <c r="F160" s="13"/>
      <c r="G160" s="15"/>
      <c r="H160" s="13"/>
      <c r="I160" s="24"/>
    </row>
    <row r="161" spans="1:9" ht="18" customHeight="1" x14ac:dyDescent="0.25">
      <c r="A161" s="23">
        <f t="shared" si="3"/>
        <v>40678</v>
      </c>
      <c r="B161" s="100"/>
      <c r="C161" s="37"/>
      <c r="D161" s="174"/>
      <c r="E161" s="31"/>
      <c r="F161" s="37"/>
      <c r="G161" s="49"/>
      <c r="H161" s="37"/>
      <c r="I161" s="40"/>
    </row>
    <row r="162" spans="1:9" ht="18" customHeight="1" x14ac:dyDescent="0.25">
      <c r="A162" s="23">
        <f t="shared" si="3"/>
        <v>40679</v>
      </c>
      <c r="B162" s="100"/>
      <c r="C162" s="37"/>
      <c r="D162" s="174"/>
      <c r="E162" s="31"/>
      <c r="F162" s="37"/>
      <c r="G162" s="49"/>
      <c r="H162" s="37"/>
      <c r="I162" s="40"/>
    </row>
    <row r="163" spans="1:9" ht="18" customHeight="1" x14ac:dyDescent="0.25">
      <c r="A163" s="23" t="str">
        <f t="shared" si="3"/>
        <v>Semaine:21</v>
      </c>
      <c r="B163" s="122"/>
      <c r="C163" s="90"/>
      <c r="D163" s="175"/>
      <c r="E163" s="90"/>
      <c r="F163" s="90"/>
      <c r="G163" s="121"/>
      <c r="H163" s="90"/>
      <c r="I163" s="90"/>
    </row>
    <row r="164" spans="1:9" ht="18" customHeight="1" x14ac:dyDescent="0.25">
      <c r="A164" s="23">
        <f t="shared" si="3"/>
        <v>40680</v>
      </c>
      <c r="B164" s="95"/>
      <c r="C164" s="13"/>
      <c r="D164" s="169"/>
      <c r="E164" s="14"/>
      <c r="F164" s="13"/>
      <c r="G164" s="15"/>
      <c r="H164" s="13"/>
      <c r="I164" s="24"/>
    </row>
    <row r="165" spans="1:9" ht="18" customHeight="1" x14ac:dyDescent="0.25">
      <c r="A165" s="23">
        <f t="shared" si="3"/>
        <v>40681</v>
      </c>
      <c r="B165" s="95"/>
      <c r="C165" s="13"/>
      <c r="D165" s="169"/>
      <c r="E165" s="14"/>
      <c r="F165" s="13"/>
      <c r="G165" s="15"/>
      <c r="H165" s="13"/>
      <c r="I165" s="24"/>
    </row>
    <row r="166" spans="1:9" ht="18" customHeight="1" x14ac:dyDescent="0.25">
      <c r="A166" s="23">
        <f t="shared" si="3"/>
        <v>40682</v>
      </c>
      <c r="B166" s="95"/>
      <c r="C166" s="13"/>
      <c r="D166" s="169"/>
      <c r="E166" s="14"/>
      <c r="F166" s="13"/>
      <c r="G166" s="15"/>
      <c r="H166" s="13"/>
      <c r="I166" s="24"/>
    </row>
    <row r="167" spans="1:9" ht="18" customHeight="1" x14ac:dyDescent="0.25">
      <c r="A167" s="23">
        <f t="shared" si="3"/>
        <v>40683</v>
      </c>
      <c r="D167" s="169"/>
      <c r="E167" s="14"/>
      <c r="G167" s="15"/>
    </row>
    <row r="168" spans="1:9" ht="25.15" customHeight="1" x14ac:dyDescent="0.25">
      <c r="A168" s="23">
        <f t="shared" si="3"/>
        <v>40684</v>
      </c>
      <c r="B168" s="180"/>
      <c r="C168" s="13"/>
      <c r="D168" s="169"/>
      <c r="E168" s="14"/>
      <c r="F168" s="13"/>
      <c r="G168" s="15"/>
      <c r="H168" s="182"/>
      <c r="I168" s="24"/>
    </row>
    <row r="169" spans="1:9" ht="18" customHeight="1" x14ac:dyDescent="0.25">
      <c r="A169" s="23">
        <f t="shared" si="3"/>
        <v>40685</v>
      </c>
      <c r="B169" s="100"/>
      <c r="C169" s="37"/>
      <c r="D169" s="174"/>
      <c r="E169" s="31"/>
      <c r="F169" s="37"/>
      <c r="G169" s="49"/>
      <c r="H169" s="37"/>
      <c r="I169" s="40"/>
    </row>
    <row r="170" spans="1:9" ht="18" customHeight="1" x14ac:dyDescent="0.25">
      <c r="A170" s="23">
        <f t="shared" si="3"/>
        <v>40686</v>
      </c>
      <c r="B170" s="100"/>
      <c r="C170" s="37"/>
      <c r="D170" s="174"/>
      <c r="E170" s="31"/>
      <c r="F170" s="37"/>
      <c r="G170" s="49"/>
      <c r="H170" s="37"/>
      <c r="I170" s="40"/>
    </row>
    <row r="171" spans="1:9" ht="18" customHeight="1" x14ac:dyDescent="0.25">
      <c r="A171" s="23" t="str">
        <f t="shared" si="3"/>
        <v>Semaine:22</v>
      </c>
      <c r="B171" s="122"/>
      <c r="C171" s="90"/>
      <c r="D171" s="175"/>
      <c r="E171" s="90"/>
      <c r="F171" s="90"/>
      <c r="G171" s="121"/>
      <c r="H171" s="90"/>
      <c r="I171" s="90"/>
    </row>
    <row r="172" spans="1:9" ht="18" customHeight="1" x14ac:dyDescent="0.25">
      <c r="A172" s="23">
        <f t="shared" si="3"/>
        <v>40687</v>
      </c>
      <c r="B172" s="95"/>
      <c r="C172" s="13"/>
      <c r="D172" s="169"/>
      <c r="E172" s="14"/>
      <c r="F172" s="13"/>
      <c r="G172" s="15"/>
      <c r="H172" s="13"/>
      <c r="I172" s="24"/>
    </row>
    <row r="173" spans="1:9" ht="18" customHeight="1" x14ac:dyDescent="0.25">
      <c r="A173" s="23">
        <f t="shared" si="3"/>
        <v>40688</v>
      </c>
      <c r="B173" s="95"/>
      <c r="C173" s="13"/>
      <c r="D173" s="169"/>
      <c r="E173" s="14"/>
      <c r="F173" s="13"/>
      <c r="G173" s="15"/>
      <c r="H173" s="13"/>
      <c r="I173" s="24"/>
    </row>
    <row r="174" spans="1:9" ht="23.1" customHeight="1" x14ac:dyDescent="0.25">
      <c r="A174" s="23">
        <f t="shared" si="3"/>
        <v>40689</v>
      </c>
      <c r="B174" s="95"/>
      <c r="C174" s="13"/>
      <c r="D174" s="183"/>
      <c r="E174" s="14"/>
      <c r="F174" s="13"/>
      <c r="G174" s="15"/>
      <c r="H174" s="184"/>
      <c r="I174" s="51"/>
    </row>
    <row r="175" spans="1:9" ht="18" customHeight="1" x14ac:dyDescent="0.25">
      <c r="A175" s="23">
        <f t="shared" si="3"/>
        <v>40690</v>
      </c>
      <c r="B175" s="100"/>
      <c r="C175" s="188"/>
      <c r="D175" s="174"/>
      <c r="E175" s="31"/>
      <c r="F175" s="50"/>
      <c r="G175" s="26"/>
      <c r="H175" s="50"/>
      <c r="I175" s="24"/>
    </row>
    <row r="176" spans="1:9" ht="18" customHeight="1" x14ac:dyDescent="0.25">
      <c r="A176" s="23">
        <f t="shared" si="3"/>
        <v>40691</v>
      </c>
      <c r="B176" s="95"/>
      <c r="C176" s="13"/>
      <c r="D176" s="183"/>
      <c r="E176" s="14"/>
      <c r="F176" s="13"/>
      <c r="G176" s="15"/>
      <c r="H176" s="13"/>
      <c r="I176" s="24"/>
    </row>
    <row r="177" spans="1:10" ht="17.350000000000001" customHeight="1" x14ac:dyDescent="0.25">
      <c r="A177" s="23">
        <f t="shared" si="3"/>
        <v>40692</v>
      </c>
      <c r="B177" s="100"/>
      <c r="C177" s="52"/>
      <c r="D177" s="108"/>
      <c r="E177" s="31"/>
      <c r="F177" s="186"/>
      <c r="G177" s="141"/>
      <c r="H177" s="13"/>
      <c r="I177" s="24"/>
      <c r="J177" s="58"/>
    </row>
    <row r="178" spans="1:10" ht="18" customHeight="1" x14ac:dyDescent="0.25">
      <c r="A178" s="23">
        <f t="shared" si="3"/>
        <v>40693</v>
      </c>
      <c r="B178" s="100"/>
      <c r="C178" s="31"/>
      <c r="D178" s="31"/>
      <c r="E178" s="31"/>
      <c r="F178" s="31"/>
      <c r="G178" s="187"/>
      <c r="H178" s="37"/>
      <c r="I178" s="40"/>
    </row>
    <row r="179" spans="1:10" ht="18" customHeight="1" x14ac:dyDescent="0.25">
      <c r="A179" s="23" t="str">
        <f t="shared" si="3"/>
        <v>Semaine:23</v>
      </c>
      <c r="B179" s="161"/>
      <c r="C179" s="162"/>
      <c r="D179" s="163"/>
      <c r="E179" s="164"/>
      <c r="F179" s="181"/>
      <c r="G179" s="168"/>
      <c r="H179" s="165"/>
      <c r="I179" s="90"/>
    </row>
    <row r="180" spans="1:10" ht="18" customHeight="1" x14ac:dyDescent="0.25">
      <c r="A180" s="23">
        <f t="shared" si="3"/>
        <v>40694</v>
      </c>
      <c r="B180" s="95"/>
      <c r="C180" s="13"/>
      <c r="D180" s="183"/>
      <c r="E180" s="14"/>
      <c r="F180" s="13"/>
      <c r="G180" s="191"/>
      <c r="H180" s="13"/>
      <c r="I180" s="24"/>
    </row>
    <row r="181" spans="1:10" ht="18" customHeight="1" x14ac:dyDescent="0.25">
      <c r="A181" s="23">
        <f t="shared" si="3"/>
        <v>40695</v>
      </c>
      <c r="B181" s="95"/>
      <c r="C181" s="13"/>
      <c r="D181" s="183"/>
      <c r="E181" s="14"/>
      <c r="F181" s="13"/>
      <c r="G181" s="15"/>
      <c r="H181" s="13"/>
      <c r="I181" s="24"/>
    </row>
    <row r="182" spans="1:10" ht="18" customHeight="1" x14ac:dyDescent="0.25">
      <c r="A182" s="23">
        <f t="shared" si="3"/>
        <v>40696</v>
      </c>
      <c r="B182" s="95"/>
      <c r="C182" s="13"/>
      <c r="D182" s="183"/>
      <c r="E182" s="14"/>
      <c r="F182" s="13"/>
      <c r="G182" s="15"/>
      <c r="H182" s="13"/>
      <c r="I182" s="24"/>
    </row>
    <row r="183" spans="1:10" ht="18" customHeight="1" x14ac:dyDescent="0.25">
      <c r="A183" s="23">
        <f t="shared" si="3"/>
        <v>40697</v>
      </c>
      <c r="B183" s="95"/>
      <c r="C183" s="13"/>
      <c r="D183" s="183"/>
      <c r="E183" s="14"/>
      <c r="F183" s="13"/>
      <c r="G183" s="15"/>
      <c r="H183" s="13"/>
      <c r="I183" s="24"/>
    </row>
    <row r="184" spans="1:10" ht="18" customHeight="1" x14ac:dyDescent="0.25">
      <c r="A184" s="23">
        <f t="shared" si="3"/>
        <v>40698</v>
      </c>
      <c r="B184" s="95"/>
      <c r="C184" s="13"/>
      <c r="D184" s="183"/>
      <c r="E184" s="14"/>
      <c r="F184" s="13"/>
      <c r="G184" s="15"/>
      <c r="H184" s="13"/>
      <c r="I184" s="24"/>
    </row>
    <row r="185" spans="1:10" ht="18" customHeight="1" x14ac:dyDescent="0.25">
      <c r="A185" s="23">
        <f t="shared" si="3"/>
        <v>40699</v>
      </c>
      <c r="B185" s="100"/>
      <c r="C185" s="37"/>
      <c r="D185" s="37"/>
      <c r="E185" s="14"/>
      <c r="F185" s="37"/>
      <c r="G185" s="26"/>
      <c r="H185" s="37"/>
      <c r="I185" s="40"/>
    </row>
    <row r="186" spans="1:10" ht="18" customHeight="1" x14ac:dyDescent="0.25">
      <c r="A186" s="23">
        <f t="shared" si="3"/>
        <v>40700</v>
      </c>
      <c r="B186" s="100"/>
      <c r="C186" s="37"/>
      <c r="D186" s="183"/>
      <c r="E186" s="14"/>
      <c r="F186" s="37"/>
      <c r="G186" s="26"/>
      <c r="H186" s="37"/>
      <c r="I186" s="40"/>
    </row>
    <row r="187" spans="1:10" ht="18" customHeight="1" x14ac:dyDescent="0.25">
      <c r="A187" s="23" t="str">
        <f t="shared" si="3"/>
        <v>Semaine:24</v>
      </c>
      <c r="B187" s="98"/>
      <c r="C187" s="89"/>
      <c r="D187" s="89"/>
      <c r="E187" s="90"/>
      <c r="F187" s="89"/>
      <c r="G187" s="91"/>
      <c r="H187" s="89"/>
      <c r="I187" s="92"/>
    </row>
    <row r="188" spans="1:10" ht="18" customHeight="1" x14ac:dyDescent="0.25">
      <c r="A188" s="23">
        <f t="shared" si="3"/>
        <v>40701</v>
      </c>
      <c r="B188" s="100"/>
      <c r="C188" s="50"/>
      <c r="D188" s="189"/>
      <c r="E188" s="31"/>
      <c r="F188" s="50"/>
      <c r="G188" s="26"/>
      <c r="H188" s="50"/>
      <c r="I188" s="24"/>
    </row>
    <row r="189" spans="1:10" ht="18" customHeight="1" x14ac:dyDescent="0.25">
      <c r="A189" s="23">
        <f t="shared" si="3"/>
        <v>40702</v>
      </c>
      <c r="B189" s="95"/>
      <c r="C189" s="13"/>
      <c r="D189" s="183"/>
      <c r="E189" s="14"/>
      <c r="F189" s="13"/>
      <c r="G189" s="191"/>
      <c r="H189" s="13"/>
      <c r="I189" s="24"/>
    </row>
    <row r="190" spans="1:10" ht="18" customHeight="1" x14ac:dyDescent="0.25">
      <c r="A190" s="23">
        <f t="shared" si="3"/>
        <v>40703</v>
      </c>
      <c r="B190" s="95"/>
      <c r="C190" s="13"/>
      <c r="D190" s="183"/>
      <c r="E190" s="14"/>
      <c r="F190" s="13"/>
      <c r="G190" s="15"/>
      <c r="H190" s="13"/>
      <c r="I190" s="24"/>
    </row>
    <row r="191" spans="1:10" ht="18" customHeight="1" x14ac:dyDescent="0.25">
      <c r="A191" s="23">
        <f t="shared" si="3"/>
        <v>40704</v>
      </c>
      <c r="B191" s="95"/>
      <c r="C191" s="13"/>
      <c r="D191" s="183"/>
      <c r="E191" s="14"/>
      <c r="F191" s="13"/>
      <c r="G191" s="15"/>
      <c r="H191" s="13"/>
      <c r="I191" s="24"/>
    </row>
    <row r="192" spans="1:10" ht="18" customHeight="1" x14ac:dyDescent="0.25">
      <c r="A192" s="23">
        <f t="shared" si="3"/>
        <v>40705</v>
      </c>
      <c r="B192" s="95"/>
      <c r="C192" s="13"/>
      <c r="D192" s="183"/>
      <c r="E192" s="14"/>
      <c r="F192" s="13"/>
      <c r="G192" s="15"/>
      <c r="H192" s="13"/>
      <c r="I192" s="24"/>
    </row>
    <row r="193" spans="1:9" ht="18" customHeight="1" x14ac:dyDescent="0.25">
      <c r="A193" s="23">
        <f t="shared" si="3"/>
        <v>40706</v>
      </c>
      <c r="B193" s="100"/>
      <c r="C193" s="50"/>
      <c r="D193" s="189"/>
      <c r="E193" s="31"/>
      <c r="F193" s="50"/>
      <c r="G193" s="26"/>
      <c r="H193" s="50"/>
      <c r="I193" s="40"/>
    </row>
    <row r="194" spans="1:9" ht="18" customHeight="1" x14ac:dyDescent="0.25">
      <c r="A194" s="23">
        <f t="shared" si="3"/>
        <v>40707</v>
      </c>
      <c r="B194" s="100"/>
      <c r="C194" s="52"/>
      <c r="D194" s="189"/>
      <c r="E194" s="31"/>
      <c r="F194" s="50"/>
      <c r="G194" s="26"/>
      <c r="H194" s="50"/>
      <c r="I194" s="40"/>
    </row>
    <row r="195" spans="1:9" ht="18" customHeight="1" x14ac:dyDescent="0.25">
      <c r="A195" s="23" t="str">
        <f t="shared" ref="A195:A258" si="4">IF(MOD(ROW(),A$1+1)=3,"Semaine:"&amp;INT((A196-(DATE(YEAR(A196-WEEKDAY(A196-1)+4),1,3)-WEEKDAY(DATE(YEAR(A196-WEEKDAY(A196-1)+4),1,3)))+5)/7),DATE(An,1,ROW()-2-IF(A$1=6,0,(IF(A$1=5,-1,1)*INT((ROW()-4)/(A$1+1))))-MOD(WEEKDAY(DATE(An,1,1),2),A$1+1)))</f>
        <v>Semaine:25</v>
      </c>
      <c r="B195" s="98"/>
      <c r="C195" s="89"/>
      <c r="D195" s="89"/>
      <c r="E195" s="90"/>
      <c r="F195" s="89"/>
      <c r="G195" s="91"/>
      <c r="H195" s="89"/>
      <c r="I195" s="92"/>
    </row>
    <row r="196" spans="1:9" ht="18" customHeight="1" x14ac:dyDescent="0.25">
      <c r="A196" s="23">
        <f t="shared" si="4"/>
        <v>40708</v>
      </c>
      <c r="B196" s="95"/>
      <c r="C196" s="13"/>
      <c r="D196" s="183"/>
      <c r="E196" s="14"/>
      <c r="F196" s="13"/>
      <c r="G196" s="15"/>
      <c r="H196" s="13"/>
      <c r="I196" s="24"/>
    </row>
    <row r="197" spans="1:9" ht="18" customHeight="1" x14ac:dyDescent="0.25">
      <c r="A197" s="23">
        <f t="shared" si="4"/>
        <v>40709</v>
      </c>
      <c r="B197" s="95"/>
      <c r="C197" s="13"/>
      <c r="D197" s="183"/>
      <c r="E197" s="14"/>
      <c r="F197" s="13"/>
      <c r="G197" s="15"/>
      <c r="H197" s="13"/>
      <c r="I197" s="24"/>
    </row>
    <row r="198" spans="1:9" ht="16.5" customHeight="1" x14ac:dyDescent="0.25">
      <c r="A198" s="23">
        <f t="shared" si="4"/>
        <v>40710</v>
      </c>
      <c r="B198" s="95"/>
      <c r="C198" s="13"/>
      <c r="D198" s="183"/>
      <c r="E198" s="14"/>
      <c r="F198" s="13"/>
      <c r="G198" s="15"/>
    </row>
    <row r="199" spans="1:9" ht="18" customHeight="1" x14ac:dyDescent="0.25">
      <c r="A199" s="23">
        <f t="shared" si="4"/>
        <v>40711</v>
      </c>
      <c r="B199" s="95"/>
      <c r="C199" s="13"/>
      <c r="D199" s="183"/>
      <c r="E199" s="14"/>
      <c r="F199" s="13"/>
      <c r="G199" s="15"/>
      <c r="H199" s="43"/>
      <c r="I199" s="166"/>
    </row>
    <row r="200" spans="1:9" ht="18" customHeight="1" x14ac:dyDescent="0.25">
      <c r="A200" s="23">
        <f t="shared" si="4"/>
        <v>40712</v>
      </c>
      <c r="B200" s="95"/>
      <c r="C200" s="13"/>
      <c r="D200" s="183"/>
      <c r="E200" s="14"/>
      <c r="F200" s="13"/>
      <c r="G200" s="15"/>
      <c r="H200" s="13"/>
      <c r="I200" s="24"/>
    </row>
    <row r="201" spans="1:9" ht="18" customHeight="1" x14ac:dyDescent="0.25">
      <c r="A201" s="23">
        <f t="shared" si="4"/>
        <v>40713</v>
      </c>
      <c r="B201" s="100"/>
      <c r="C201" s="185"/>
      <c r="D201" s="189"/>
      <c r="E201" s="31"/>
      <c r="F201" s="37"/>
      <c r="G201" s="26"/>
      <c r="H201" s="37"/>
      <c r="I201" s="40"/>
    </row>
    <row r="202" spans="1:9" ht="18" customHeight="1" x14ac:dyDescent="0.25">
      <c r="A202" s="23">
        <f t="shared" si="4"/>
        <v>40714</v>
      </c>
      <c r="B202" s="100"/>
      <c r="C202" s="37"/>
      <c r="D202" s="189"/>
      <c r="E202" s="31"/>
      <c r="F202" s="37"/>
      <c r="G202" s="26"/>
      <c r="H202" s="37"/>
      <c r="I202" s="40"/>
    </row>
    <row r="203" spans="1:9" ht="18" customHeight="1" x14ac:dyDescent="0.25">
      <c r="A203" s="23" t="str">
        <f t="shared" si="4"/>
        <v>Semaine:26</v>
      </c>
      <c r="B203" s="98"/>
      <c r="C203" s="89"/>
      <c r="D203" s="89"/>
      <c r="E203" s="90"/>
      <c r="F203" s="89"/>
      <c r="G203" s="91"/>
      <c r="H203" s="89"/>
      <c r="I203" s="92"/>
    </row>
    <row r="204" spans="1:9" ht="18" customHeight="1" x14ac:dyDescent="0.25">
      <c r="A204" s="23">
        <f t="shared" si="4"/>
        <v>40715</v>
      </c>
      <c r="B204" s="95"/>
      <c r="C204" s="13"/>
      <c r="D204" s="183"/>
      <c r="E204" s="14"/>
      <c r="F204" s="13"/>
      <c r="G204" s="15"/>
      <c r="H204" s="43"/>
      <c r="I204" s="193"/>
    </row>
    <row r="205" spans="1:9" ht="18" customHeight="1" x14ac:dyDescent="0.25">
      <c r="A205" s="23">
        <f t="shared" si="4"/>
        <v>40716</v>
      </c>
      <c r="B205" s="95"/>
      <c r="C205" s="13"/>
      <c r="D205" s="183"/>
      <c r="E205" s="14"/>
      <c r="F205" s="13"/>
      <c r="G205" s="15"/>
      <c r="H205" s="13"/>
      <c r="I205" s="194"/>
    </row>
    <row r="206" spans="1:9" ht="18" customHeight="1" x14ac:dyDescent="0.25">
      <c r="A206" s="23">
        <f t="shared" si="4"/>
        <v>40717</v>
      </c>
      <c r="B206" s="95"/>
      <c r="C206" s="13"/>
      <c r="D206" s="183"/>
      <c r="E206" s="14"/>
      <c r="F206" s="13"/>
      <c r="G206" s="15"/>
      <c r="H206" s="13"/>
      <c r="I206" s="194"/>
    </row>
    <row r="207" spans="1:9" ht="18" customHeight="1" x14ac:dyDescent="0.25">
      <c r="A207" s="23">
        <f t="shared" si="4"/>
        <v>40718</v>
      </c>
      <c r="B207" s="95"/>
      <c r="C207" s="13"/>
      <c r="D207" s="183"/>
      <c r="E207" s="14"/>
      <c r="F207" s="13"/>
      <c r="G207" s="15"/>
      <c r="H207" s="43"/>
      <c r="I207" s="193"/>
    </row>
    <row r="208" spans="1:9" ht="18" customHeight="1" x14ac:dyDescent="0.25">
      <c r="A208" s="23">
        <f t="shared" si="4"/>
        <v>40719</v>
      </c>
      <c r="B208" s="95"/>
      <c r="C208" s="13"/>
      <c r="D208" s="183"/>
      <c r="E208" s="14"/>
      <c r="F208" s="13"/>
      <c r="G208" s="15"/>
      <c r="H208" s="13"/>
      <c r="I208" s="193"/>
    </row>
    <row r="209" spans="1:9" ht="18" customHeight="1" x14ac:dyDescent="0.25">
      <c r="A209" s="23">
        <f t="shared" si="4"/>
        <v>40720</v>
      </c>
      <c r="B209" s="100"/>
      <c r="C209" s="37"/>
      <c r="D209" s="37"/>
      <c r="E209" s="31"/>
      <c r="F209" s="37"/>
      <c r="G209" s="26"/>
      <c r="H209" s="37"/>
      <c r="I209" s="40"/>
    </row>
    <row r="210" spans="1:9" ht="18" customHeight="1" x14ac:dyDescent="0.25">
      <c r="A210" s="23">
        <f t="shared" si="4"/>
        <v>40721</v>
      </c>
      <c r="B210" s="100"/>
      <c r="C210" s="61"/>
      <c r="D210" s="61"/>
      <c r="E210" s="31"/>
      <c r="F210" s="197"/>
      <c r="G210" s="196"/>
      <c r="H210" s="37"/>
      <c r="I210" s="40"/>
    </row>
    <row r="211" spans="1:9" ht="18" customHeight="1" x14ac:dyDescent="0.25">
      <c r="A211" s="23" t="str">
        <f t="shared" si="4"/>
        <v>Semaine:27</v>
      </c>
      <c r="B211" s="118"/>
      <c r="C211" s="119"/>
      <c r="D211" s="119"/>
      <c r="E211" s="90"/>
      <c r="F211" s="115"/>
      <c r="G211" s="123"/>
      <c r="H211" s="89"/>
      <c r="I211" s="92"/>
    </row>
    <row r="212" spans="1:9" ht="17.350000000000001" customHeight="1" x14ac:dyDescent="0.25">
      <c r="A212" s="23">
        <f t="shared" si="4"/>
        <v>40722</v>
      </c>
      <c r="B212" s="25"/>
      <c r="C212" s="13"/>
      <c r="D212" s="183"/>
      <c r="E212" s="14"/>
      <c r="F212" s="195"/>
      <c r="G212" s="15"/>
      <c r="H212" s="13"/>
      <c r="I212" s="193"/>
    </row>
    <row r="213" spans="1:9" ht="18" customHeight="1" x14ac:dyDescent="0.25">
      <c r="A213" s="23">
        <f t="shared" si="4"/>
        <v>40723</v>
      </c>
      <c r="B213" s="95"/>
      <c r="C213" s="13"/>
      <c r="D213" s="183"/>
      <c r="E213" s="14"/>
      <c r="F213" s="13"/>
      <c r="G213" s="15"/>
      <c r="H213" s="13"/>
      <c r="I213" s="24"/>
    </row>
    <row r="214" spans="1:9" ht="18" customHeight="1" x14ac:dyDescent="0.25">
      <c r="A214" s="23">
        <f t="shared" si="4"/>
        <v>40724</v>
      </c>
      <c r="B214" s="95"/>
      <c r="C214" s="13"/>
      <c r="D214" s="183"/>
      <c r="E214" s="14"/>
      <c r="F214" s="13"/>
      <c r="G214" s="15"/>
      <c r="H214" s="13"/>
      <c r="I214" s="24"/>
    </row>
    <row r="215" spans="1:9" ht="18" customHeight="1" x14ac:dyDescent="0.25">
      <c r="A215" s="23">
        <f t="shared" si="4"/>
        <v>40725</v>
      </c>
      <c r="B215" s="95"/>
      <c r="C215" s="13"/>
      <c r="D215" s="183"/>
      <c r="E215" s="14"/>
      <c r="F215" s="13"/>
      <c r="G215" s="15"/>
      <c r="H215" s="13"/>
      <c r="I215" s="193"/>
    </row>
    <row r="216" spans="1:9" ht="20.399999999999999" customHeight="1" x14ac:dyDescent="0.25">
      <c r="A216" s="23">
        <f t="shared" si="4"/>
        <v>40726</v>
      </c>
      <c r="B216" s="95"/>
      <c r="C216" s="13"/>
      <c r="D216" s="183"/>
      <c r="E216" s="14"/>
      <c r="F216" s="13"/>
      <c r="G216" s="15"/>
      <c r="H216" s="17"/>
      <c r="I216" s="24"/>
    </row>
    <row r="217" spans="1:9" ht="18" customHeight="1" x14ac:dyDescent="0.25">
      <c r="A217" s="23">
        <f t="shared" si="4"/>
        <v>40727</v>
      </c>
      <c r="B217" s="100"/>
      <c r="C217" s="37"/>
      <c r="D217" s="189"/>
      <c r="E217" s="31"/>
      <c r="F217" s="37"/>
      <c r="G217" s="26"/>
      <c r="H217" s="37"/>
      <c r="I217" s="40"/>
    </row>
    <row r="218" spans="1:9" ht="18" customHeight="1" x14ac:dyDescent="0.25">
      <c r="A218" s="23">
        <f t="shared" si="4"/>
        <v>40728</v>
      </c>
      <c r="B218" s="100"/>
      <c r="C218" s="37"/>
      <c r="D218" s="50"/>
      <c r="E218" s="31"/>
      <c r="F218" s="37"/>
      <c r="G218" s="26"/>
      <c r="H218" s="37"/>
      <c r="I218" s="40"/>
    </row>
    <row r="219" spans="1:9" ht="18" customHeight="1" x14ac:dyDescent="0.25">
      <c r="A219" s="23" t="str">
        <f t="shared" si="4"/>
        <v>Semaine:28</v>
      </c>
      <c r="B219" s="161"/>
      <c r="C219" s="162"/>
      <c r="D219" s="163"/>
      <c r="E219" s="164"/>
      <c r="F219" s="198"/>
      <c r="G219" s="91"/>
      <c r="H219" s="89"/>
      <c r="I219" s="92"/>
    </row>
    <row r="220" spans="1:9" ht="18" customHeight="1" x14ac:dyDescent="0.25">
      <c r="A220" s="23">
        <f t="shared" si="4"/>
        <v>40729</v>
      </c>
      <c r="B220" s="95"/>
      <c r="C220" s="43"/>
      <c r="E220" s="14"/>
      <c r="F220" s="13"/>
      <c r="G220" s="15"/>
      <c r="H220" s="13"/>
      <c r="I220" s="193"/>
    </row>
    <row r="221" spans="1:9" ht="18" customHeight="1" x14ac:dyDescent="0.25">
      <c r="A221" s="23">
        <f t="shared" si="4"/>
        <v>40730</v>
      </c>
      <c r="B221" s="95"/>
      <c r="C221" s="13"/>
      <c r="D221" s="183"/>
      <c r="E221" s="14"/>
      <c r="F221" s="13"/>
      <c r="G221" s="15"/>
      <c r="H221" s="13"/>
      <c r="I221" s="24"/>
    </row>
    <row r="222" spans="1:9" ht="18" customHeight="1" x14ac:dyDescent="0.25">
      <c r="A222" s="23">
        <f t="shared" si="4"/>
        <v>40731</v>
      </c>
      <c r="B222" s="95"/>
      <c r="C222" s="13"/>
      <c r="D222" s="183"/>
      <c r="E222" s="14"/>
      <c r="F222" s="13"/>
      <c r="G222" s="15"/>
      <c r="H222" s="13"/>
      <c r="I222" s="24"/>
    </row>
    <row r="223" spans="1:9" ht="18" customHeight="1" x14ac:dyDescent="0.25">
      <c r="A223" s="23">
        <f t="shared" si="4"/>
        <v>40732</v>
      </c>
      <c r="B223" s="95"/>
      <c r="C223" s="13"/>
      <c r="D223" s="183"/>
      <c r="E223" s="14"/>
      <c r="F223" s="13"/>
      <c r="G223" s="15"/>
      <c r="H223" s="13"/>
      <c r="I223" s="193"/>
    </row>
    <row r="224" spans="1:9" ht="18" customHeight="1" x14ac:dyDescent="0.25">
      <c r="A224" s="23">
        <f t="shared" si="4"/>
        <v>40733</v>
      </c>
      <c r="B224" s="95"/>
      <c r="C224" s="13"/>
      <c r="D224" s="183"/>
      <c r="E224" s="14"/>
      <c r="F224" s="13"/>
      <c r="G224" s="15"/>
      <c r="H224" s="43"/>
      <c r="I224" s="24"/>
    </row>
    <row r="225" spans="1:10" ht="18" customHeight="1" x14ac:dyDescent="0.25">
      <c r="A225" s="23">
        <f t="shared" si="4"/>
        <v>40734</v>
      </c>
      <c r="B225" s="100"/>
      <c r="C225" s="37"/>
      <c r="D225" s="37"/>
      <c r="E225" s="31"/>
      <c r="F225" s="37"/>
      <c r="G225" s="26"/>
      <c r="H225" s="37"/>
      <c r="I225" s="40"/>
    </row>
    <row r="226" spans="1:10" ht="18" customHeight="1" x14ac:dyDescent="0.25">
      <c r="A226" s="23">
        <f t="shared" si="4"/>
        <v>40735</v>
      </c>
      <c r="B226" s="100"/>
      <c r="C226" s="37"/>
      <c r="D226" s="37"/>
      <c r="E226" s="31"/>
      <c r="F226" s="37"/>
      <c r="G226" s="26"/>
      <c r="H226" s="37"/>
      <c r="I226" s="40"/>
    </row>
    <row r="227" spans="1:10" ht="18" customHeight="1" x14ac:dyDescent="0.25">
      <c r="A227" s="23" t="str">
        <f t="shared" si="4"/>
        <v>Semaine:29</v>
      </c>
      <c r="B227" s="98"/>
      <c r="C227" s="89"/>
      <c r="D227" s="89"/>
      <c r="E227" s="90"/>
      <c r="F227" s="89"/>
      <c r="G227" s="91"/>
      <c r="H227" s="199"/>
      <c r="I227" s="92"/>
    </row>
    <row r="228" spans="1:10" ht="18" customHeight="1" x14ac:dyDescent="0.25">
      <c r="A228" s="23">
        <f t="shared" si="4"/>
        <v>40736</v>
      </c>
      <c r="B228" s="95"/>
      <c r="C228" s="13"/>
      <c r="E228" s="14"/>
      <c r="F228" s="13"/>
      <c r="G228" s="15"/>
      <c r="H228" s="13"/>
      <c r="I228" s="24"/>
      <c r="J228" s="58"/>
    </row>
    <row r="229" spans="1:10" ht="18" customHeight="1" x14ac:dyDescent="0.25">
      <c r="A229" s="23">
        <f t="shared" si="4"/>
        <v>40737</v>
      </c>
      <c r="B229" s="95"/>
      <c r="C229" s="13"/>
      <c r="D229" s="183"/>
      <c r="E229" s="14"/>
      <c r="F229" s="13"/>
      <c r="G229" s="15"/>
      <c r="H229" s="13"/>
      <c r="I229" s="24"/>
    </row>
    <row r="230" spans="1:10" ht="18" customHeight="1" x14ac:dyDescent="0.25">
      <c r="A230" s="23">
        <f t="shared" si="4"/>
        <v>40738</v>
      </c>
      <c r="B230" s="95"/>
      <c r="C230" s="13"/>
      <c r="D230" s="183"/>
      <c r="E230" s="14"/>
      <c r="F230" s="13"/>
      <c r="G230" s="15"/>
      <c r="H230" s="13"/>
      <c r="I230" s="24"/>
    </row>
    <row r="231" spans="1:10" ht="18" customHeight="1" x14ac:dyDescent="0.25">
      <c r="A231" s="23">
        <f t="shared" si="4"/>
        <v>40739</v>
      </c>
      <c r="B231" s="95"/>
      <c r="C231" s="13"/>
      <c r="D231" s="183"/>
      <c r="E231" s="14"/>
      <c r="F231" s="13"/>
      <c r="G231" s="15"/>
      <c r="H231" s="13"/>
      <c r="I231" s="24"/>
    </row>
    <row r="232" spans="1:10" ht="18" customHeight="1" x14ac:dyDescent="0.25">
      <c r="A232" s="23">
        <f t="shared" si="4"/>
        <v>40740</v>
      </c>
      <c r="B232" s="95"/>
      <c r="C232" s="13"/>
      <c r="D232" s="183"/>
      <c r="E232" s="14"/>
      <c r="F232" s="13"/>
      <c r="G232" s="15"/>
      <c r="H232" s="13"/>
      <c r="I232" s="24"/>
    </row>
    <row r="233" spans="1:10" ht="18" customHeight="1" x14ac:dyDescent="0.25">
      <c r="A233" s="23">
        <f t="shared" si="4"/>
        <v>40741</v>
      </c>
      <c r="B233" s="100"/>
      <c r="C233" s="37"/>
      <c r="D233" s="37"/>
      <c r="E233" s="31"/>
      <c r="F233" s="37"/>
      <c r="G233" s="26"/>
      <c r="H233" s="37"/>
      <c r="I233" s="40"/>
    </row>
    <row r="234" spans="1:10" ht="18" customHeight="1" x14ac:dyDescent="0.25">
      <c r="A234" s="23">
        <f t="shared" si="4"/>
        <v>40742</v>
      </c>
      <c r="B234" s="100"/>
      <c r="C234" s="37"/>
      <c r="D234" s="37"/>
      <c r="E234" s="31"/>
      <c r="F234" s="37"/>
      <c r="G234" s="26"/>
      <c r="H234" s="37"/>
      <c r="I234" s="40"/>
    </row>
    <row r="235" spans="1:10" ht="18" customHeight="1" x14ac:dyDescent="0.25">
      <c r="A235" s="23" t="str">
        <f t="shared" si="4"/>
        <v>Semaine:30</v>
      </c>
      <c r="B235" s="98"/>
      <c r="C235" s="124"/>
      <c r="D235" s="124"/>
      <c r="E235" s="90"/>
      <c r="F235" s="89"/>
      <c r="G235" s="91"/>
      <c r="H235" s="89"/>
      <c r="I235" s="92"/>
    </row>
    <row r="236" spans="1:10" ht="18" customHeight="1" x14ac:dyDescent="0.25">
      <c r="A236" s="23">
        <f t="shared" si="4"/>
        <v>40743</v>
      </c>
      <c r="B236" s="95"/>
      <c r="C236" s="30"/>
      <c r="D236" s="183"/>
      <c r="E236" s="14"/>
      <c r="F236" s="13"/>
      <c r="G236" s="15"/>
      <c r="H236" s="13"/>
      <c r="I236" s="24"/>
    </row>
    <row r="237" spans="1:10" ht="21.75" customHeight="1" x14ac:dyDescent="0.25">
      <c r="A237" s="23">
        <f t="shared" si="4"/>
        <v>40744</v>
      </c>
      <c r="B237" s="95"/>
      <c r="C237" s="13"/>
      <c r="D237" s="183"/>
      <c r="E237" s="14"/>
      <c r="F237" s="13"/>
      <c r="G237" s="15"/>
      <c r="H237" s="13"/>
      <c r="I237" s="200"/>
    </row>
    <row r="238" spans="1:10" ht="18" customHeight="1" x14ac:dyDescent="0.25">
      <c r="A238" s="23">
        <f t="shared" si="4"/>
        <v>40745</v>
      </c>
      <c r="B238" s="95"/>
      <c r="C238" s="13"/>
      <c r="D238" s="183"/>
      <c r="E238" s="14"/>
      <c r="F238" s="13"/>
      <c r="G238" s="15"/>
      <c r="H238" s="13"/>
      <c r="I238" s="201"/>
    </row>
    <row r="239" spans="1:10" ht="18" customHeight="1" x14ac:dyDescent="0.25">
      <c r="A239" s="23">
        <f t="shared" si="4"/>
        <v>40746</v>
      </c>
      <c r="B239" s="95"/>
      <c r="C239" s="13"/>
      <c r="D239" s="183"/>
      <c r="E239" s="14"/>
      <c r="F239" s="13"/>
      <c r="G239" s="15"/>
      <c r="H239" s="13"/>
      <c r="I239" s="24"/>
    </row>
    <row r="240" spans="1:10" ht="16.5" customHeight="1" x14ac:dyDescent="0.25">
      <c r="A240" s="23">
        <f t="shared" si="4"/>
        <v>40747</v>
      </c>
      <c r="B240" s="95"/>
      <c r="C240" s="13"/>
      <c r="D240" s="183"/>
      <c r="E240" s="14"/>
      <c r="F240" s="13"/>
      <c r="G240" s="15"/>
      <c r="H240" s="13"/>
      <c r="I240" s="24"/>
    </row>
    <row r="241" spans="1:9" ht="18" customHeight="1" x14ac:dyDescent="0.25">
      <c r="A241" s="23">
        <f t="shared" si="4"/>
        <v>40748</v>
      </c>
      <c r="B241" s="100"/>
      <c r="C241" s="37"/>
      <c r="D241" s="37"/>
      <c r="E241" s="31"/>
      <c r="F241" s="37"/>
      <c r="G241" s="26"/>
      <c r="H241" s="37"/>
      <c r="I241" s="40"/>
    </row>
    <row r="242" spans="1:9" ht="18" customHeight="1" x14ac:dyDescent="0.25">
      <c r="A242" s="23">
        <f t="shared" si="4"/>
        <v>40749</v>
      </c>
      <c r="B242" s="100"/>
      <c r="C242" s="37"/>
      <c r="D242" s="37"/>
      <c r="E242" s="31"/>
      <c r="F242" s="37"/>
      <c r="G242" s="26"/>
      <c r="H242" s="37"/>
      <c r="I242" s="40"/>
    </row>
    <row r="243" spans="1:9" ht="18" customHeight="1" x14ac:dyDescent="0.25">
      <c r="A243" s="23" t="str">
        <f t="shared" si="4"/>
        <v>Semaine:31</v>
      </c>
      <c r="B243" s="98"/>
      <c r="C243" s="89"/>
      <c r="D243" s="89"/>
      <c r="E243" s="90"/>
      <c r="F243" s="89"/>
      <c r="G243" s="91"/>
      <c r="H243" s="89"/>
      <c r="I243" s="92"/>
    </row>
    <row r="244" spans="1:9" ht="18" customHeight="1" x14ac:dyDescent="0.25">
      <c r="A244" s="23">
        <f t="shared" si="4"/>
        <v>40750</v>
      </c>
      <c r="B244" s="95"/>
      <c r="C244" s="13"/>
      <c r="D244" s="183"/>
      <c r="E244" s="14"/>
      <c r="F244" s="43"/>
      <c r="G244" s="15"/>
      <c r="H244" s="202"/>
      <c r="I244" s="24"/>
    </row>
    <row r="245" spans="1:9" ht="18" customHeight="1" x14ac:dyDescent="0.25">
      <c r="A245" s="23">
        <f t="shared" si="4"/>
        <v>40751</v>
      </c>
      <c r="B245" s="95"/>
      <c r="C245" s="13"/>
      <c r="D245" s="183"/>
      <c r="E245" s="14"/>
      <c r="F245" s="13"/>
      <c r="G245" s="15"/>
      <c r="H245" s="13"/>
      <c r="I245" s="24"/>
    </row>
    <row r="246" spans="1:9" ht="18" customHeight="1" x14ac:dyDescent="0.25">
      <c r="A246" s="23">
        <f t="shared" si="4"/>
        <v>40752</v>
      </c>
      <c r="B246" s="95"/>
      <c r="C246" s="13"/>
      <c r="D246" s="183"/>
      <c r="E246" s="14"/>
      <c r="F246" s="13"/>
      <c r="G246" s="15"/>
      <c r="H246" s="13"/>
      <c r="I246" s="24"/>
    </row>
    <row r="247" spans="1:9" ht="18" customHeight="1" x14ac:dyDescent="0.25">
      <c r="A247" s="23">
        <f t="shared" si="4"/>
        <v>40753</v>
      </c>
      <c r="B247" s="95"/>
      <c r="C247" s="13"/>
      <c r="D247" s="183"/>
      <c r="E247" s="14"/>
      <c r="F247" s="13"/>
      <c r="G247" s="205"/>
      <c r="H247" s="43"/>
      <c r="I247" s="24"/>
    </row>
    <row r="248" spans="1:9" ht="18" customHeight="1" x14ac:dyDescent="0.25">
      <c r="A248" s="23">
        <f t="shared" si="4"/>
        <v>40754</v>
      </c>
      <c r="B248" s="95"/>
      <c r="C248" s="13"/>
      <c r="D248" s="183"/>
      <c r="E248" s="14"/>
      <c r="F248" s="13"/>
      <c r="G248" s="15"/>
      <c r="H248" s="13"/>
      <c r="I248" s="24"/>
    </row>
    <row r="249" spans="1:9" ht="18" customHeight="1" x14ac:dyDescent="0.25">
      <c r="A249" s="23">
        <f t="shared" si="4"/>
        <v>40755</v>
      </c>
      <c r="B249" s="100"/>
      <c r="C249" s="37"/>
      <c r="D249" s="192"/>
      <c r="E249" s="31"/>
      <c r="F249" s="37"/>
      <c r="G249" s="26"/>
      <c r="H249" s="37"/>
      <c r="I249" s="40"/>
    </row>
    <row r="250" spans="1:9" ht="18" customHeight="1" x14ac:dyDescent="0.25">
      <c r="A250" s="23">
        <f t="shared" si="4"/>
        <v>40756</v>
      </c>
      <c r="B250" s="100"/>
      <c r="C250" s="61"/>
      <c r="D250" s="61"/>
      <c r="E250" s="31"/>
      <c r="F250" s="37"/>
      <c r="G250" s="26"/>
      <c r="H250" s="37"/>
      <c r="I250" s="40"/>
    </row>
    <row r="251" spans="1:9" ht="18" customHeight="1" x14ac:dyDescent="0.25">
      <c r="A251" s="23" t="str">
        <f t="shared" si="4"/>
        <v>Semaine:32</v>
      </c>
      <c r="B251" s="161"/>
      <c r="C251" s="162"/>
      <c r="D251" s="163"/>
      <c r="E251" s="164"/>
      <c r="F251" s="190"/>
      <c r="G251" s="123"/>
      <c r="H251" s="89"/>
      <c r="I251" s="92"/>
    </row>
    <row r="252" spans="1:9" ht="18" customHeight="1" x14ac:dyDescent="0.25">
      <c r="A252" s="23">
        <f t="shared" si="4"/>
        <v>40757</v>
      </c>
      <c r="B252" s="95"/>
      <c r="C252" s="13"/>
      <c r="D252" s="183"/>
      <c r="E252" s="14"/>
      <c r="F252" s="13"/>
      <c r="G252" s="15"/>
      <c r="H252" s="13"/>
      <c r="I252" s="211"/>
    </row>
    <row r="253" spans="1:9" ht="18" customHeight="1" x14ac:dyDescent="0.25">
      <c r="A253" s="23">
        <f t="shared" si="4"/>
        <v>40758</v>
      </c>
      <c r="B253" s="95"/>
      <c r="C253" s="13"/>
      <c r="D253" s="183"/>
      <c r="E253" s="14"/>
      <c r="F253" s="13"/>
      <c r="G253" s="15"/>
      <c r="I253" s="211"/>
    </row>
    <row r="254" spans="1:9" ht="18" customHeight="1" x14ac:dyDescent="0.25">
      <c r="A254" s="23">
        <f t="shared" si="4"/>
        <v>40759</v>
      </c>
      <c r="B254" s="95"/>
      <c r="C254" s="13"/>
      <c r="D254" s="183"/>
      <c r="E254" s="14"/>
      <c r="F254" s="13"/>
      <c r="G254" s="15"/>
      <c r="H254" s="13"/>
      <c r="I254" s="211"/>
    </row>
    <row r="255" spans="1:9" ht="18" customHeight="1" x14ac:dyDescent="0.25">
      <c r="A255" s="23">
        <f t="shared" si="4"/>
        <v>40760</v>
      </c>
      <c r="B255" s="95"/>
      <c r="C255" s="13"/>
      <c r="D255" s="183"/>
      <c r="E255" s="14"/>
      <c r="F255" s="13"/>
      <c r="G255" s="15"/>
      <c r="H255" s="13"/>
      <c r="I255" s="211"/>
    </row>
    <row r="256" spans="1:9" ht="18" customHeight="1" x14ac:dyDescent="0.25">
      <c r="A256" s="23">
        <f t="shared" si="4"/>
        <v>40761</v>
      </c>
      <c r="B256" s="95"/>
      <c r="C256" s="13"/>
      <c r="D256" s="183"/>
      <c r="E256" s="14"/>
      <c r="F256" s="13"/>
      <c r="G256" s="15"/>
      <c r="H256" s="13"/>
      <c r="I256" s="211"/>
    </row>
    <row r="257" spans="1:9" ht="18" customHeight="1" x14ac:dyDescent="0.25">
      <c r="A257" s="23">
        <f t="shared" si="4"/>
        <v>40762</v>
      </c>
      <c r="B257" s="100"/>
      <c r="C257" s="50"/>
      <c r="D257" s="50"/>
      <c r="E257" s="31"/>
      <c r="F257" s="50"/>
      <c r="G257" s="26"/>
      <c r="H257" s="50"/>
      <c r="I257" s="211"/>
    </row>
    <row r="258" spans="1:9" ht="18" customHeight="1" x14ac:dyDescent="0.25">
      <c r="A258" s="23">
        <f t="shared" si="4"/>
        <v>40763</v>
      </c>
      <c r="B258" s="100"/>
      <c r="C258" s="37"/>
      <c r="D258" s="37"/>
      <c r="E258" s="31"/>
      <c r="F258" s="37"/>
      <c r="G258" s="26"/>
      <c r="H258" s="37"/>
      <c r="I258" s="211"/>
    </row>
    <row r="259" spans="1:9" ht="18" customHeight="1" x14ac:dyDescent="0.25">
      <c r="A259" s="23" t="str">
        <f t="shared" ref="A259:A322" si="5">IF(MOD(ROW(),A$1+1)=3,"Semaine:"&amp;INT((A260-(DATE(YEAR(A260-WEEKDAY(A260-1)+4),1,3)-WEEKDAY(DATE(YEAR(A260-WEEKDAY(A260-1)+4),1,3)))+5)/7),DATE(An,1,ROW()-2-IF(A$1=6,0,(IF(A$1=5,-1,1)*INT((ROW()-4)/(A$1+1))))-MOD(WEEKDAY(DATE(An,1,1),2),A$1+1)))</f>
        <v>Semaine:33</v>
      </c>
      <c r="B259" s="98"/>
      <c r="C259" s="89"/>
      <c r="D259" s="89"/>
      <c r="E259" s="90"/>
      <c r="F259" s="89"/>
      <c r="G259" s="91"/>
      <c r="H259" s="89"/>
      <c r="I259" s="211"/>
    </row>
    <row r="260" spans="1:9" ht="18" customHeight="1" x14ac:dyDescent="0.25">
      <c r="A260" s="23">
        <f t="shared" si="5"/>
        <v>40764</v>
      </c>
      <c r="B260" s="95"/>
      <c r="C260" s="13"/>
      <c r="D260" s="183"/>
      <c r="E260" s="14"/>
      <c r="F260" s="13"/>
      <c r="G260" s="15"/>
      <c r="H260" s="13"/>
      <c r="I260" s="211"/>
    </row>
    <row r="261" spans="1:9" ht="15.8" customHeight="1" x14ac:dyDescent="0.25">
      <c r="A261" s="23">
        <f t="shared" si="5"/>
        <v>40765</v>
      </c>
      <c r="B261" s="95"/>
      <c r="C261" s="13"/>
      <c r="D261" s="183"/>
      <c r="E261" s="14"/>
      <c r="F261" s="13"/>
      <c r="G261" s="15"/>
      <c r="H261" s="13"/>
      <c r="I261" s="211"/>
    </row>
    <row r="262" spans="1:9" ht="18" customHeight="1" x14ac:dyDescent="0.25">
      <c r="A262" s="23">
        <f t="shared" si="5"/>
        <v>40766</v>
      </c>
      <c r="B262" s="95"/>
      <c r="C262" s="13"/>
      <c r="D262" s="183"/>
      <c r="E262" s="14"/>
      <c r="F262" s="13"/>
      <c r="G262" s="15"/>
      <c r="H262" s="13"/>
      <c r="I262" s="211"/>
    </row>
    <row r="263" spans="1:9" ht="18" customHeight="1" x14ac:dyDescent="0.25">
      <c r="A263" s="23">
        <f t="shared" si="5"/>
        <v>40767</v>
      </c>
      <c r="B263" s="95"/>
      <c r="C263" s="13"/>
      <c r="D263" s="183"/>
      <c r="E263" s="14"/>
      <c r="F263" s="13"/>
      <c r="G263" s="15"/>
      <c r="H263" s="13"/>
      <c r="I263" s="211"/>
    </row>
    <row r="264" spans="1:9" ht="18" customHeight="1" x14ac:dyDescent="0.25">
      <c r="A264" s="23">
        <f t="shared" si="5"/>
        <v>40768</v>
      </c>
      <c r="B264" s="100"/>
      <c r="C264" s="213"/>
      <c r="D264" s="50"/>
      <c r="E264" s="14"/>
      <c r="F264" s="50"/>
      <c r="G264" s="26"/>
      <c r="H264" s="50"/>
      <c r="I264" s="211"/>
    </row>
    <row r="265" spans="1:9" ht="18" customHeight="1" x14ac:dyDescent="0.25">
      <c r="A265" s="23">
        <f t="shared" si="5"/>
        <v>40769</v>
      </c>
      <c r="B265" s="100"/>
      <c r="C265" s="37"/>
      <c r="D265" s="37"/>
      <c r="E265" s="31"/>
      <c r="F265" s="37"/>
      <c r="G265" s="26"/>
      <c r="H265" s="37"/>
      <c r="I265" s="211"/>
    </row>
    <row r="266" spans="1:9" ht="18" customHeight="1" x14ac:dyDescent="0.25">
      <c r="A266" s="23">
        <f t="shared" si="5"/>
        <v>40770</v>
      </c>
      <c r="B266" s="100"/>
      <c r="C266" s="37"/>
      <c r="D266" s="37"/>
      <c r="E266" s="31"/>
      <c r="F266" s="37"/>
      <c r="G266" s="26"/>
      <c r="H266" s="37"/>
      <c r="I266" s="211"/>
    </row>
    <row r="267" spans="1:9" ht="18" customHeight="1" x14ac:dyDescent="0.25">
      <c r="A267" s="23" t="str">
        <f t="shared" si="5"/>
        <v>Semaine:34</v>
      </c>
      <c r="B267" s="98"/>
      <c r="C267" s="89"/>
      <c r="D267" s="89"/>
      <c r="E267" s="90"/>
      <c r="F267" s="89"/>
      <c r="G267" s="91"/>
      <c r="H267" s="89"/>
      <c r="I267" s="211"/>
    </row>
    <row r="268" spans="1:9" ht="18.7" customHeight="1" x14ac:dyDescent="0.25">
      <c r="A268" s="23">
        <f t="shared" si="5"/>
        <v>40771</v>
      </c>
      <c r="B268" s="95"/>
      <c r="C268" s="214"/>
      <c r="D268" s="183"/>
      <c r="E268" s="14"/>
      <c r="F268" s="13"/>
      <c r="G268" s="15"/>
      <c r="H268" s="13"/>
      <c r="I268" s="211"/>
    </row>
    <row r="269" spans="1:9" ht="18" customHeight="1" x14ac:dyDescent="0.25">
      <c r="A269" s="23">
        <f t="shared" si="5"/>
        <v>40772</v>
      </c>
      <c r="B269" s="95"/>
      <c r="C269" s="13"/>
      <c r="D269" s="183"/>
      <c r="E269" s="14"/>
      <c r="F269" s="13"/>
      <c r="G269" s="15"/>
      <c r="H269" s="13"/>
      <c r="I269" s="211"/>
    </row>
    <row r="270" spans="1:9" ht="18" customHeight="1" x14ac:dyDescent="0.25">
      <c r="A270" s="23">
        <f t="shared" si="5"/>
        <v>40773</v>
      </c>
      <c r="B270" s="95"/>
      <c r="C270" s="13"/>
      <c r="D270" s="183"/>
      <c r="E270" s="14"/>
      <c r="F270" s="13"/>
      <c r="G270" s="15"/>
      <c r="H270" s="13"/>
      <c r="I270" s="211"/>
    </row>
    <row r="271" spans="1:9" ht="18" customHeight="1" x14ac:dyDescent="0.25">
      <c r="A271" s="23">
        <f t="shared" si="5"/>
        <v>40774</v>
      </c>
      <c r="B271" s="95"/>
      <c r="C271" s="13"/>
      <c r="D271" s="183"/>
      <c r="E271" s="14"/>
      <c r="F271" s="13"/>
      <c r="G271" s="15"/>
      <c r="H271" s="13"/>
      <c r="I271" s="211"/>
    </row>
    <row r="272" spans="1:9" ht="18" customHeight="1" x14ac:dyDescent="0.25">
      <c r="A272" s="23">
        <f t="shared" si="5"/>
        <v>40775</v>
      </c>
      <c r="B272" s="95"/>
      <c r="C272" s="214"/>
      <c r="D272" s="183"/>
      <c r="E272" s="14"/>
      <c r="G272" s="15"/>
      <c r="H272" s="13"/>
      <c r="I272" s="211"/>
    </row>
    <row r="273" spans="1:15" ht="18" customHeight="1" x14ac:dyDescent="0.25">
      <c r="A273" s="23">
        <f t="shared" si="5"/>
        <v>40776</v>
      </c>
      <c r="B273" s="100"/>
      <c r="C273" s="37"/>
      <c r="D273" s="189"/>
      <c r="E273" s="31"/>
      <c r="F273" s="37"/>
      <c r="G273" s="26"/>
      <c r="H273" s="37"/>
      <c r="I273" s="211"/>
    </row>
    <row r="274" spans="1:15" ht="18" customHeight="1" x14ac:dyDescent="0.25">
      <c r="A274" s="23">
        <f t="shared" si="5"/>
        <v>40777</v>
      </c>
      <c r="B274" s="100"/>
      <c r="C274" s="37"/>
      <c r="D274" s="189"/>
      <c r="E274" s="31"/>
      <c r="F274" s="37"/>
      <c r="G274" s="26"/>
      <c r="H274" s="37"/>
      <c r="I274" s="211"/>
    </row>
    <row r="275" spans="1:15" ht="18" customHeight="1" x14ac:dyDescent="0.25">
      <c r="A275" s="23" t="str">
        <f t="shared" si="5"/>
        <v>Semaine:35</v>
      </c>
      <c r="B275" s="125"/>
      <c r="C275" s="126"/>
      <c r="D275" s="212"/>
      <c r="E275" s="212"/>
      <c r="F275" s="212"/>
      <c r="G275" s="127"/>
      <c r="H275" s="89"/>
      <c r="I275" s="211"/>
      <c r="J275" s="58"/>
      <c r="K275" s="58"/>
      <c r="L275" s="58"/>
      <c r="M275" s="58"/>
      <c r="N275" s="58"/>
      <c r="O275" s="58"/>
    </row>
    <row r="276" spans="1:15" ht="18" customHeight="1" x14ac:dyDescent="0.25">
      <c r="A276" s="23">
        <f t="shared" si="5"/>
        <v>40778</v>
      </c>
      <c r="B276" s="95"/>
      <c r="C276" s="13"/>
      <c r="D276" s="183"/>
      <c r="E276" s="14"/>
      <c r="F276" s="13"/>
      <c r="G276" s="15"/>
      <c r="H276" s="13"/>
      <c r="I276" s="211"/>
    </row>
    <row r="277" spans="1:15" ht="18" customHeight="1" x14ac:dyDescent="0.25">
      <c r="A277" s="23">
        <f t="shared" si="5"/>
        <v>40779</v>
      </c>
      <c r="B277" s="95"/>
      <c r="C277" s="13"/>
      <c r="D277" s="183"/>
      <c r="E277" s="14"/>
      <c r="F277" s="13"/>
      <c r="G277" s="15"/>
      <c r="H277" s="13"/>
      <c r="I277" s="211"/>
    </row>
    <row r="278" spans="1:15" ht="18" customHeight="1" x14ac:dyDescent="0.25">
      <c r="A278" s="23">
        <f t="shared" si="5"/>
        <v>40780</v>
      </c>
      <c r="B278" s="95"/>
      <c r="C278" s="13"/>
      <c r="D278" s="183"/>
      <c r="E278" s="14"/>
      <c r="F278" s="13"/>
      <c r="G278" s="15"/>
      <c r="H278" s="13"/>
      <c r="I278" s="211"/>
    </row>
    <row r="279" spans="1:15" ht="18" customHeight="1" x14ac:dyDescent="0.25">
      <c r="A279" s="23">
        <f t="shared" si="5"/>
        <v>40781</v>
      </c>
      <c r="B279" s="95"/>
      <c r="C279" s="13"/>
      <c r="D279" s="183"/>
      <c r="E279" s="14"/>
      <c r="F279" s="25"/>
      <c r="G279" s="13"/>
      <c r="H279" s="25"/>
      <c r="I279" s="211"/>
    </row>
    <row r="280" spans="1:15" ht="18" customHeight="1" x14ac:dyDescent="0.25">
      <c r="A280" s="23">
        <f t="shared" si="5"/>
        <v>40782</v>
      </c>
      <c r="B280" s="95"/>
      <c r="C280" s="13"/>
      <c r="D280" s="183"/>
      <c r="E280" s="14"/>
      <c r="F280" s="25"/>
      <c r="G280" s="15"/>
      <c r="H280" s="25"/>
      <c r="I280" s="211"/>
    </row>
    <row r="281" spans="1:15" ht="18" customHeight="1" x14ac:dyDescent="0.25">
      <c r="A281" s="23">
        <f t="shared" si="5"/>
        <v>40783</v>
      </c>
      <c r="B281" s="100"/>
      <c r="C281" s="37"/>
      <c r="D281" s="37"/>
      <c r="E281" s="31"/>
      <c r="F281" s="37"/>
      <c r="G281" s="20"/>
      <c r="H281" s="37"/>
      <c r="I281" s="211"/>
    </row>
    <row r="282" spans="1:15" ht="18" customHeight="1" x14ac:dyDescent="0.25">
      <c r="A282" s="23">
        <f t="shared" si="5"/>
        <v>40784</v>
      </c>
      <c r="B282" s="100"/>
      <c r="C282" s="61"/>
      <c r="D282" s="61"/>
      <c r="E282" s="31"/>
      <c r="F282" s="37"/>
      <c r="G282" s="26"/>
      <c r="H282" s="37"/>
      <c r="I282" s="211"/>
    </row>
    <row r="283" spans="1:15" ht="18" customHeight="1" x14ac:dyDescent="0.25">
      <c r="A283" s="23" t="str">
        <f t="shared" si="5"/>
        <v>Semaine:36</v>
      </c>
      <c r="B283" s="207"/>
      <c r="C283" s="206"/>
      <c r="D283" s="208"/>
      <c r="E283" s="209"/>
      <c r="F283" s="210"/>
      <c r="G283" s="123"/>
      <c r="H283" s="89"/>
      <c r="I283" s="211"/>
    </row>
    <row r="284" spans="1:15" ht="18" customHeight="1" x14ac:dyDescent="0.25">
      <c r="A284" s="23">
        <f t="shared" si="5"/>
        <v>40785</v>
      </c>
      <c r="B284" s="95"/>
      <c r="C284" s="13"/>
      <c r="D284" s="13"/>
      <c r="E284" s="14"/>
      <c r="F284" s="13"/>
      <c r="G284" s="15"/>
      <c r="H284" s="13"/>
      <c r="I284" s="211"/>
    </row>
    <row r="285" spans="1:15" ht="18" customHeight="1" x14ac:dyDescent="0.25">
      <c r="A285" s="23">
        <f t="shared" si="5"/>
        <v>40786</v>
      </c>
      <c r="B285" s="95"/>
      <c r="E285" s="14"/>
      <c r="F285" s="13"/>
      <c r="G285" s="15"/>
      <c r="H285" s="13"/>
      <c r="I285" s="24"/>
    </row>
    <row r="286" spans="1:15" ht="18" customHeight="1" x14ac:dyDescent="0.25">
      <c r="A286" s="23">
        <f t="shared" si="5"/>
        <v>40787</v>
      </c>
      <c r="B286" s="95"/>
      <c r="C286" s="13"/>
      <c r="D286" s="13"/>
      <c r="E286" s="14"/>
      <c r="F286" s="13"/>
      <c r="G286" s="15"/>
    </row>
    <row r="287" spans="1:15" ht="18" customHeight="1" x14ac:dyDescent="0.25">
      <c r="A287" s="23">
        <f t="shared" si="5"/>
        <v>40788</v>
      </c>
      <c r="B287" s="95"/>
      <c r="E287" s="14"/>
      <c r="F287" s="13"/>
      <c r="G287" s="15"/>
      <c r="H287" s="13"/>
      <c r="I287" s="24"/>
    </row>
    <row r="288" spans="1:15" ht="18" customHeight="1" x14ac:dyDescent="0.25">
      <c r="A288" s="23">
        <f t="shared" si="5"/>
        <v>40789</v>
      </c>
      <c r="B288" s="95"/>
      <c r="C288" s="13"/>
      <c r="D288" s="13"/>
      <c r="E288" s="14"/>
      <c r="F288" s="13"/>
      <c r="G288" s="15"/>
      <c r="H288" s="13"/>
      <c r="I288" s="24"/>
    </row>
    <row r="289" spans="1:9" ht="18" customHeight="1" x14ac:dyDescent="0.25">
      <c r="A289" s="23">
        <f t="shared" si="5"/>
        <v>40790</v>
      </c>
      <c r="B289" s="100"/>
      <c r="C289" s="37"/>
      <c r="D289" s="37"/>
      <c r="E289" s="31"/>
      <c r="F289" s="37"/>
      <c r="G289" s="26"/>
      <c r="H289" s="37"/>
      <c r="I289" s="40"/>
    </row>
    <row r="290" spans="1:9" ht="18" customHeight="1" x14ac:dyDescent="0.25">
      <c r="A290" s="23">
        <f t="shared" si="5"/>
        <v>40791</v>
      </c>
      <c r="B290" s="100"/>
      <c r="C290" s="37"/>
      <c r="D290" s="37"/>
      <c r="E290" s="31"/>
      <c r="F290" s="37"/>
      <c r="G290" s="26"/>
      <c r="H290" s="37"/>
      <c r="I290" s="40"/>
    </row>
    <row r="291" spans="1:9" ht="18" customHeight="1" x14ac:dyDescent="0.25">
      <c r="A291" s="23" t="str">
        <f t="shared" si="5"/>
        <v>Semaine:37</v>
      </c>
      <c r="B291" s="98"/>
      <c r="C291" s="89"/>
      <c r="D291" s="89"/>
      <c r="E291" s="90"/>
      <c r="F291" s="89"/>
      <c r="G291" s="91"/>
      <c r="H291" s="89"/>
      <c r="I291" s="92"/>
    </row>
    <row r="292" spans="1:9" ht="18" customHeight="1" thickBot="1" x14ac:dyDescent="0.3">
      <c r="A292" s="23">
        <f t="shared" si="5"/>
        <v>40792</v>
      </c>
      <c r="B292" s="95"/>
      <c r="C292" s="66"/>
      <c r="D292" s="66"/>
      <c r="E292" s="14"/>
      <c r="F292" s="13"/>
      <c r="G292" s="15"/>
      <c r="H292" s="13"/>
      <c r="I292" s="24"/>
    </row>
    <row r="293" spans="1:9" ht="18" customHeight="1" thickBot="1" x14ac:dyDescent="0.3">
      <c r="A293" s="23">
        <f t="shared" si="5"/>
        <v>40793</v>
      </c>
      <c r="B293" s="95"/>
      <c r="C293" s="68"/>
      <c r="D293" s="149"/>
      <c r="E293" s="14"/>
      <c r="F293" s="13"/>
      <c r="G293" s="15"/>
      <c r="H293" s="13"/>
      <c r="I293" s="24"/>
    </row>
    <row r="294" spans="1:9" ht="18" customHeight="1" x14ac:dyDescent="0.25">
      <c r="A294" s="23">
        <f t="shared" si="5"/>
        <v>40794</v>
      </c>
      <c r="B294" s="95"/>
      <c r="C294" s="67"/>
      <c r="D294" s="67"/>
      <c r="E294" s="14"/>
      <c r="F294" s="13"/>
      <c r="G294" s="15"/>
      <c r="H294" s="73"/>
      <c r="I294" s="24"/>
    </row>
    <row r="295" spans="1:9" ht="18" customHeight="1" x14ac:dyDescent="0.25">
      <c r="A295" s="23">
        <f t="shared" si="5"/>
        <v>40795</v>
      </c>
      <c r="B295" s="95"/>
      <c r="C295" s="14"/>
      <c r="D295" s="14"/>
      <c r="E295" s="14"/>
      <c r="F295" s="13"/>
      <c r="G295" s="15"/>
      <c r="H295" s="13"/>
      <c r="I295" s="24"/>
    </row>
    <row r="296" spans="1:9" ht="17.350000000000001" customHeight="1" x14ac:dyDescent="0.25">
      <c r="A296" s="23">
        <f t="shared" si="5"/>
        <v>40796</v>
      </c>
      <c r="B296" s="95"/>
      <c r="C296" s="13"/>
      <c r="D296" s="13"/>
      <c r="E296" s="14"/>
      <c r="F296" s="13"/>
      <c r="G296" s="15"/>
      <c r="H296" s="13"/>
      <c r="I296" s="24"/>
    </row>
    <row r="297" spans="1:9" ht="18" customHeight="1" x14ac:dyDescent="0.25">
      <c r="A297" s="23">
        <f t="shared" si="5"/>
        <v>40797</v>
      </c>
      <c r="B297" s="100"/>
      <c r="C297" s="50"/>
      <c r="D297" s="50"/>
      <c r="E297" s="31"/>
      <c r="F297" s="50"/>
      <c r="G297" s="26"/>
      <c r="H297" s="50"/>
      <c r="I297" s="51"/>
    </row>
    <row r="298" spans="1:9" ht="18" customHeight="1" x14ac:dyDescent="0.25">
      <c r="A298" s="23">
        <f t="shared" si="5"/>
        <v>40798</v>
      </c>
      <c r="B298" s="100"/>
      <c r="C298" s="50"/>
      <c r="D298" s="50"/>
      <c r="E298" s="31"/>
      <c r="F298" s="50"/>
      <c r="G298" s="26"/>
      <c r="H298" s="50"/>
      <c r="I298" s="51"/>
    </row>
    <row r="299" spans="1:9" ht="18" customHeight="1" x14ac:dyDescent="0.25">
      <c r="A299" s="23" t="str">
        <f t="shared" si="5"/>
        <v>Semaine:38</v>
      </c>
      <c r="B299" s="98"/>
      <c r="C299" s="89"/>
      <c r="D299" s="89"/>
      <c r="E299" s="90"/>
      <c r="F299" s="89"/>
      <c r="G299" s="91"/>
      <c r="H299" s="89"/>
      <c r="I299" s="92"/>
    </row>
    <row r="300" spans="1:9" ht="18" customHeight="1" x14ac:dyDescent="0.25">
      <c r="A300" s="23">
        <f t="shared" si="5"/>
        <v>40799</v>
      </c>
      <c r="B300" s="95"/>
      <c r="C300" s="13"/>
      <c r="D300" s="13"/>
      <c r="E300" s="14"/>
      <c r="F300" s="13"/>
      <c r="G300" s="15"/>
      <c r="H300" s="13"/>
      <c r="I300" s="24"/>
    </row>
    <row r="301" spans="1:9" ht="18" customHeight="1" x14ac:dyDescent="0.25">
      <c r="A301" s="23">
        <f t="shared" si="5"/>
        <v>40800</v>
      </c>
      <c r="B301" s="95"/>
      <c r="C301" s="13"/>
      <c r="D301" s="13"/>
      <c r="E301" s="14"/>
      <c r="F301" s="13"/>
      <c r="G301" s="15"/>
      <c r="H301" s="13"/>
      <c r="I301" s="24"/>
    </row>
    <row r="302" spans="1:9" ht="18" customHeight="1" x14ac:dyDescent="0.25">
      <c r="A302" s="23">
        <f t="shared" si="5"/>
        <v>40801</v>
      </c>
      <c r="B302" s="95"/>
      <c r="C302" s="13"/>
      <c r="D302" s="13"/>
      <c r="E302" s="14"/>
      <c r="F302" s="13"/>
      <c r="G302" s="15"/>
      <c r="H302" s="13"/>
      <c r="I302" s="24"/>
    </row>
    <row r="303" spans="1:9" ht="18" customHeight="1" x14ac:dyDescent="0.25">
      <c r="A303" s="23">
        <f t="shared" si="5"/>
        <v>40802</v>
      </c>
      <c r="B303" s="95"/>
      <c r="C303" s="13"/>
      <c r="D303" s="13"/>
      <c r="E303" s="14"/>
      <c r="F303" s="13"/>
      <c r="G303" s="15"/>
      <c r="H303" s="13"/>
      <c r="I303" s="24"/>
    </row>
    <row r="304" spans="1:9" ht="18" customHeight="1" x14ac:dyDescent="0.25">
      <c r="A304" s="23">
        <f t="shared" si="5"/>
        <v>40803</v>
      </c>
      <c r="B304" s="95"/>
      <c r="C304" s="13"/>
      <c r="D304" s="13"/>
      <c r="E304" s="14"/>
      <c r="F304" s="13"/>
      <c r="G304" s="15"/>
      <c r="H304" s="13"/>
      <c r="I304" s="24"/>
    </row>
    <row r="305" spans="1:9" ht="18" customHeight="1" x14ac:dyDescent="0.25">
      <c r="A305" s="23">
        <f t="shared" si="5"/>
        <v>40804</v>
      </c>
      <c r="B305" s="100"/>
      <c r="C305" s="50"/>
      <c r="D305" s="50"/>
      <c r="E305" s="31"/>
      <c r="F305" s="50"/>
      <c r="G305" s="26"/>
      <c r="H305" s="50"/>
      <c r="I305" s="51"/>
    </row>
    <row r="306" spans="1:9" ht="18" customHeight="1" x14ac:dyDescent="0.25">
      <c r="A306" s="23">
        <f t="shared" si="5"/>
        <v>40805</v>
      </c>
      <c r="B306" s="100"/>
      <c r="C306" s="50"/>
      <c r="D306" s="50"/>
      <c r="E306" s="31"/>
      <c r="F306" s="50"/>
      <c r="G306" s="26"/>
      <c r="H306" s="50"/>
      <c r="I306" s="51"/>
    </row>
    <row r="307" spans="1:9" ht="18" customHeight="1" x14ac:dyDescent="0.25">
      <c r="A307" s="23" t="str">
        <f t="shared" si="5"/>
        <v>Semaine:39</v>
      </c>
      <c r="B307" s="98"/>
      <c r="C307" s="89"/>
      <c r="D307" s="89"/>
      <c r="E307" s="90"/>
      <c r="F307" s="89"/>
      <c r="G307" s="91"/>
      <c r="H307" s="89"/>
      <c r="I307" s="92"/>
    </row>
    <row r="308" spans="1:9" ht="18" customHeight="1" x14ac:dyDescent="0.25">
      <c r="A308" s="23">
        <f t="shared" si="5"/>
        <v>40806</v>
      </c>
      <c r="B308" s="95"/>
      <c r="C308" s="13"/>
      <c r="D308" s="13"/>
      <c r="E308" s="14"/>
      <c r="F308" s="13"/>
      <c r="G308" s="15"/>
      <c r="H308" s="13"/>
      <c r="I308" s="24"/>
    </row>
    <row r="309" spans="1:9" ht="18" customHeight="1" x14ac:dyDescent="0.25">
      <c r="A309" s="23">
        <f t="shared" si="5"/>
        <v>40807</v>
      </c>
      <c r="B309" s="95"/>
      <c r="C309" s="13"/>
      <c r="D309" s="13"/>
      <c r="E309" s="14"/>
      <c r="F309" s="13"/>
      <c r="G309" s="15"/>
      <c r="H309" s="13"/>
      <c r="I309" s="24"/>
    </row>
    <row r="310" spans="1:9" ht="18" customHeight="1" x14ac:dyDescent="0.25">
      <c r="A310" s="23">
        <f t="shared" si="5"/>
        <v>40808</v>
      </c>
      <c r="B310" s="95"/>
      <c r="C310" s="13"/>
      <c r="D310" s="13"/>
      <c r="E310" s="14"/>
      <c r="F310" s="13"/>
      <c r="G310" s="15"/>
      <c r="H310" s="13"/>
      <c r="I310" s="24"/>
    </row>
    <row r="311" spans="1:9" ht="18" customHeight="1" x14ac:dyDescent="0.25">
      <c r="A311" s="23">
        <f t="shared" si="5"/>
        <v>40809</v>
      </c>
      <c r="B311" s="95"/>
      <c r="C311" s="13"/>
      <c r="D311" s="13"/>
      <c r="E311" s="14"/>
      <c r="F311" s="13"/>
      <c r="G311" s="15"/>
      <c r="H311" s="13"/>
      <c r="I311" s="24"/>
    </row>
    <row r="312" spans="1:9" ht="18" customHeight="1" x14ac:dyDescent="0.25">
      <c r="A312" s="23">
        <f t="shared" si="5"/>
        <v>40810</v>
      </c>
      <c r="B312" s="95"/>
      <c r="C312" s="13"/>
      <c r="D312" s="13"/>
      <c r="E312" s="14"/>
      <c r="F312" s="13"/>
      <c r="G312" s="15"/>
      <c r="H312" s="13"/>
      <c r="I312" s="24"/>
    </row>
    <row r="313" spans="1:9" ht="18" customHeight="1" x14ac:dyDescent="0.25">
      <c r="A313" s="23">
        <f t="shared" si="5"/>
        <v>40811</v>
      </c>
      <c r="B313" s="100"/>
      <c r="C313" s="50"/>
      <c r="D313" s="50"/>
      <c r="E313" s="31"/>
      <c r="F313" s="50"/>
      <c r="G313" s="26"/>
      <c r="H313" s="50"/>
      <c r="I313" s="51"/>
    </row>
    <row r="314" spans="1:9" ht="18" customHeight="1" x14ac:dyDescent="0.25">
      <c r="A314" s="23">
        <f t="shared" si="5"/>
        <v>40812</v>
      </c>
      <c r="B314" s="100"/>
      <c r="C314" s="59"/>
      <c r="D314" s="59"/>
      <c r="E314" s="31"/>
      <c r="F314" s="37"/>
      <c r="G314" s="26"/>
      <c r="H314" s="37"/>
      <c r="I314" s="40"/>
    </row>
    <row r="315" spans="1:9" ht="18" customHeight="1" x14ac:dyDescent="0.25">
      <c r="A315" s="23" t="str">
        <f t="shared" si="5"/>
        <v>Semaine:40</v>
      </c>
      <c r="B315" s="125"/>
      <c r="C315" s="126"/>
      <c r="D315" s="126"/>
      <c r="E315" s="90"/>
      <c r="F315" s="126"/>
      <c r="G315" s="123"/>
      <c r="H315" s="126"/>
      <c r="I315" s="92"/>
    </row>
    <row r="316" spans="1:9" ht="18" customHeight="1" x14ac:dyDescent="0.25">
      <c r="A316" s="23">
        <f t="shared" si="5"/>
        <v>40813</v>
      </c>
      <c r="B316" s="95"/>
      <c r="C316" s="70"/>
      <c r="D316" s="70"/>
      <c r="E316" s="14"/>
      <c r="F316" s="13"/>
      <c r="G316" s="15"/>
      <c r="H316" s="13"/>
      <c r="I316" s="24"/>
    </row>
    <row r="317" spans="1:9" ht="18" customHeight="1" x14ac:dyDescent="0.25">
      <c r="A317" s="23">
        <f t="shared" si="5"/>
        <v>40814</v>
      </c>
      <c r="B317" s="95"/>
      <c r="C317" s="13"/>
      <c r="D317" s="13"/>
      <c r="E317" s="14"/>
      <c r="F317" s="13"/>
      <c r="G317" s="15"/>
      <c r="H317" s="13"/>
      <c r="I317" s="24"/>
    </row>
    <row r="318" spans="1:9" ht="18" customHeight="1" x14ac:dyDescent="0.25">
      <c r="A318" s="23">
        <f t="shared" si="5"/>
        <v>40815</v>
      </c>
      <c r="B318" s="95"/>
      <c r="C318" s="13"/>
      <c r="D318" s="13"/>
      <c r="E318" s="14"/>
      <c r="F318" s="13"/>
      <c r="G318" s="15"/>
      <c r="H318" s="13"/>
      <c r="I318" s="24"/>
    </row>
    <row r="319" spans="1:9" ht="18" customHeight="1" x14ac:dyDescent="0.25">
      <c r="A319" s="23">
        <f t="shared" si="5"/>
        <v>40816</v>
      </c>
      <c r="B319" s="95"/>
      <c r="C319" s="13"/>
      <c r="D319" s="13"/>
      <c r="E319" s="14"/>
      <c r="F319" s="13"/>
      <c r="G319" s="15"/>
      <c r="H319" s="13"/>
      <c r="I319" s="24"/>
    </row>
    <row r="320" spans="1:9" ht="18" customHeight="1" x14ac:dyDescent="0.25">
      <c r="A320" s="23">
        <f t="shared" si="5"/>
        <v>40817</v>
      </c>
      <c r="B320" s="95"/>
      <c r="C320" s="13"/>
      <c r="D320" s="13"/>
      <c r="E320" s="14"/>
      <c r="F320" s="13"/>
      <c r="G320" s="15"/>
      <c r="H320" s="13"/>
      <c r="I320" s="24"/>
    </row>
    <row r="321" spans="1:9" ht="18" customHeight="1" x14ac:dyDescent="0.25">
      <c r="A321" s="23">
        <f t="shared" si="5"/>
        <v>40818</v>
      </c>
      <c r="B321" s="102"/>
      <c r="C321" s="65"/>
      <c r="D321" s="150"/>
      <c r="E321" s="31"/>
      <c r="F321" s="57"/>
      <c r="G321" s="26"/>
      <c r="H321" s="57"/>
      <c r="I321" s="79"/>
    </row>
    <row r="322" spans="1:9" ht="18" customHeight="1" x14ac:dyDescent="0.25">
      <c r="A322" s="23">
        <f t="shared" si="5"/>
        <v>40819</v>
      </c>
      <c r="B322" s="102"/>
      <c r="C322" s="63"/>
      <c r="D322" s="151"/>
      <c r="E322" s="31"/>
      <c r="F322" s="52"/>
      <c r="G322" s="26"/>
      <c r="H322" s="52"/>
      <c r="I322" s="54"/>
    </row>
    <row r="323" spans="1:9" ht="18" customHeight="1" x14ac:dyDescent="0.25">
      <c r="A323" s="23" t="str">
        <f t="shared" ref="A323:A386" si="6">IF(MOD(ROW(),A$1+1)=3,"Semaine:"&amp;INT((A324-(DATE(YEAR(A324-WEEKDAY(A324-1)+4),1,3)-WEEKDAY(DATE(YEAR(A324-WEEKDAY(A324-1)+4),1,3)))+5)/7),DATE(An,1,ROW()-2-IF(A$1=6,0,(IF(A$1=5,-1,1)*INT((ROW()-4)/(A$1+1))))-MOD(WEEKDAY(DATE(An,1,1),2),A$1+1)))</f>
        <v>Semaine:41</v>
      </c>
      <c r="B323" s="114"/>
      <c r="C323" s="116"/>
      <c r="D323" s="116"/>
      <c r="E323" s="116"/>
      <c r="F323" s="116"/>
      <c r="G323" s="91"/>
      <c r="H323" s="91"/>
      <c r="I323" s="91"/>
    </row>
    <row r="324" spans="1:9" ht="18" customHeight="1" x14ac:dyDescent="0.25">
      <c r="A324" s="23">
        <f t="shared" si="6"/>
        <v>40820</v>
      </c>
      <c r="B324" s="101"/>
      <c r="C324" s="64"/>
      <c r="D324" s="152"/>
      <c r="E324" s="14"/>
      <c r="F324" s="55"/>
      <c r="G324" s="15"/>
      <c r="H324" s="55"/>
      <c r="I324" s="56"/>
    </row>
    <row r="325" spans="1:9" ht="18" customHeight="1" x14ac:dyDescent="0.25">
      <c r="A325" s="23">
        <f t="shared" si="6"/>
        <v>40821</v>
      </c>
      <c r="B325" s="101"/>
      <c r="C325" s="64"/>
      <c r="D325" s="152"/>
      <c r="E325" s="14"/>
      <c r="F325" s="55"/>
      <c r="G325" s="15"/>
      <c r="H325" s="55"/>
      <c r="I325" s="56"/>
    </row>
    <row r="326" spans="1:9" ht="18" customHeight="1" x14ac:dyDescent="0.25">
      <c r="A326" s="23">
        <f t="shared" si="6"/>
        <v>40822</v>
      </c>
      <c r="B326" s="101"/>
      <c r="C326" s="64"/>
      <c r="D326" s="152"/>
      <c r="E326" s="14"/>
      <c r="F326" s="55"/>
      <c r="G326" s="15"/>
      <c r="H326" s="55"/>
      <c r="I326" s="56"/>
    </row>
    <row r="327" spans="1:9" ht="18" customHeight="1" x14ac:dyDescent="0.25">
      <c r="A327" s="23">
        <f t="shared" si="6"/>
        <v>40823</v>
      </c>
      <c r="B327" s="101"/>
      <c r="C327" s="64"/>
      <c r="D327" s="152"/>
      <c r="E327" s="14"/>
      <c r="F327" s="55"/>
      <c r="G327" s="15"/>
      <c r="H327" s="55"/>
      <c r="I327" s="56"/>
    </row>
    <row r="328" spans="1:9" ht="18" customHeight="1" x14ac:dyDescent="0.25">
      <c r="A328" s="23">
        <f t="shared" si="6"/>
        <v>40824</v>
      </c>
      <c r="B328" s="101"/>
      <c r="C328" s="62"/>
      <c r="D328" s="153"/>
      <c r="E328" s="14"/>
      <c r="F328" s="23"/>
      <c r="G328" s="15"/>
      <c r="I328" s="60"/>
    </row>
    <row r="329" spans="1:9" ht="18" customHeight="1" x14ac:dyDescent="0.25">
      <c r="A329" s="23">
        <f t="shared" si="6"/>
        <v>40825</v>
      </c>
      <c r="B329" s="102"/>
      <c r="C329" s="65"/>
      <c r="D329" s="150"/>
      <c r="E329" s="31"/>
      <c r="F329" s="57"/>
      <c r="G329" s="26"/>
      <c r="H329" s="57"/>
      <c r="I329" s="79"/>
    </row>
    <row r="330" spans="1:9" ht="18" customHeight="1" x14ac:dyDescent="0.25">
      <c r="A330" s="23">
        <f t="shared" si="6"/>
        <v>40826</v>
      </c>
      <c r="B330" s="102"/>
      <c r="C330" s="65"/>
      <c r="D330" s="150"/>
      <c r="E330" s="31"/>
      <c r="F330" s="57"/>
      <c r="G330" s="26"/>
      <c r="H330" s="57"/>
      <c r="I330" s="79"/>
    </row>
    <row r="331" spans="1:9" ht="18" customHeight="1" x14ac:dyDescent="0.25">
      <c r="A331" s="23" t="str">
        <f t="shared" si="6"/>
        <v>Semaine:42</v>
      </c>
      <c r="B331" s="128"/>
      <c r="C331" s="129"/>
      <c r="D331" s="154"/>
      <c r="E331" s="90"/>
      <c r="F331" s="130"/>
      <c r="G331" s="91"/>
      <c r="H331" s="131"/>
      <c r="I331" s="132"/>
    </row>
    <row r="332" spans="1:9" ht="18" customHeight="1" x14ac:dyDescent="0.25">
      <c r="A332" s="23">
        <f t="shared" si="6"/>
        <v>40827</v>
      </c>
      <c r="B332" s="101"/>
      <c r="C332" s="64"/>
      <c r="D332" s="152"/>
      <c r="E332" s="14"/>
      <c r="F332" s="55"/>
      <c r="G332" s="15"/>
      <c r="H332" s="55"/>
      <c r="I332" s="56"/>
    </row>
    <row r="333" spans="1:9" ht="18" customHeight="1" x14ac:dyDescent="0.25">
      <c r="A333" s="23">
        <f t="shared" si="6"/>
        <v>40828</v>
      </c>
      <c r="B333" s="101"/>
      <c r="C333" s="64"/>
      <c r="D333" s="152"/>
      <c r="E333" s="14"/>
      <c r="F333" s="55"/>
      <c r="G333" s="15"/>
      <c r="H333" s="55"/>
      <c r="I333" s="56"/>
    </row>
    <row r="334" spans="1:9" ht="18" customHeight="1" thickBot="1" x14ac:dyDescent="0.3">
      <c r="A334" s="23">
        <f t="shared" si="6"/>
        <v>40829</v>
      </c>
      <c r="B334" s="101"/>
      <c r="C334" s="74"/>
      <c r="D334" s="152"/>
      <c r="E334" s="14"/>
      <c r="F334" s="55"/>
      <c r="G334" s="15"/>
      <c r="H334" s="72"/>
      <c r="I334" s="56"/>
    </row>
    <row r="335" spans="1:9" ht="18" customHeight="1" thickBot="1" x14ac:dyDescent="0.3">
      <c r="A335" s="23">
        <f t="shared" si="6"/>
        <v>40830</v>
      </c>
      <c r="B335" s="103"/>
      <c r="C335" s="75"/>
      <c r="D335" s="153"/>
      <c r="E335" s="14"/>
      <c r="F335" s="23"/>
      <c r="G335" s="15"/>
      <c r="H335" s="76"/>
      <c r="I335" s="60"/>
    </row>
    <row r="336" spans="1:9" ht="18" customHeight="1" x14ac:dyDescent="0.25">
      <c r="A336" s="23">
        <f t="shared" si="6"/>
        <v>40831</v>
      </c>
      <c r="B336" s="101"/>
      <c r="C336" s="62"/>
      <c r="D336" s="153"/>
      <c r="E336" s="14"/>
      <c r="F336" s="23"/>
      <c r="G336" s="15"/>
      <c r="H336" s="23"/>
      <c r="I336" s="60"/>
    </row>
    <row r="337" spans="1:9" ht="18" customHeight="1" x14ac:dyDescent="0.25">
      <c r="A337" s="23">
        <f t="shared" si="6"/>
        <v>40832</v>
      </c>
      <c r="B337" s="102"/>
      <c r="C337" s="142"/>
      <c r="D337" s="150"/>
      <c r="E337" s="31"/>
      <c r="F337" s="57"/>
      <c r="G337" s="26"/>
      <c r="H337" s="57"/>
      <c r="I337" s="79"/>
    </row>
    <row r="338" spans="1:9" ht="18" customHeight="1" x14ac:dyDescent="0.25">
      <c r="A338" s="23">
        <f t="shared" si="6"/>
        <v>40833</v>
      </c>
      <c r="B338" s="104"/>
      <c r="C338" s="52"/>
      <c r="D338" s="52"/>
      <c r="E338" s="31"/>
      <c r="F338" s="57"/>
      <c r="G338" s="26"/>
      <c r="H338" s="57"/>
      <c r="I338" s="79"/>
    </row>
    <row r="339" spans="1:9" ht="18" customHeight="1" x14ac:dyDescent="0.25">
      <c r="A339" s="23" t="str">
        <f t="shared" si="6"/>
        <v>Semaine:43</v>
      </c>
      <c r="B339" s="133"/>
      <c r="C339" s="134"/>
      <c r="D339" s="134"/>
      <c r="E339" s="90"/>
      <c r="F339" s="135"/>
      <c r="G339" s="91"/>
      <c r="H339" s="130"/>
      <c r="I339" s="136"/>
    </row>
    <row r="340" spans="1:9" ht="18" customHeight="1" x14ac:dyDescent="0.25">
      <c r="A340" s="23">
        <f t="shared" si="6"/>
        <v>40834</v>
      </c>
      <c r="B340" s="101"/>
      <c r="C340" s="62"/>
      <c r="D340" s="153"/>
      <c r="E340" s="14"/>
      <c r="F340" s="55"/>
      <c r="G340" s="15"/>
      <c r="H340" s="55"/>
      <c r="I340" s="56"/>
    </row>
    <row r="341" spans="1:9" ht="18" customHeight="1" x14ac:dyDescent="0.25">
      <c r="A341" s="23">
        <f t="shared" si="6"/>
        <v>40835</v>
      </c>
      <c r="B341" s="103"/>
      <c r="C341" s="62"/>
      <c r="D341" s="153"/>
      <c r="E341" s="14"/>
      <c r="F341" s="55"/>
      <c r="G341" s="15"/>
      <c r="H341" s="55"/>
      <c r="I341" s="56"/>
    </row>
    <row r="342" spans="1:9" ht="18" customHeight="1" x14ac:dyDescent="0.25">
      <c r="A342" s="23">
        <f t="shared" si="6"/>
        <v>40836</v>
      </c>
      <c r="B342" s="101"/>
      <c r="C342" s="64"/>
      <c r="D342" s="152"/>
      <c r="E342" s="14"/>
      <c r="F342" s="23"/>
      <c r="G342" s="15"/>
      <c r="H342" s="23"/>
      <c r="I342" s="60"/>
    </row>
    <row r="343" spans="1:9" ht="18" customHeight="1" x14ac:dyDescent="0.25">
      <c r="A343" s="23">
        <f t="shared" si="6"/>
        <v>40837</v>
      </c>
      <c r="B343" s="101"/>
      <c r="C343" s="64"/>
      <c r="D343" s="152"/>
      <c r="E343" s="14"/>
      <c r="F343" s="23"/>
      <c r="G343" s="15"/>
      <c r="H343" s="23"/>
      <c r="I343" s="60"/>
    </row>
    <row r="344" spans="1:9" ht="18" customHeight="1" x14ac:dyDescent="0.25">
      <c r="A344" s="23">
        <f t="shared" si="6"/>
        <v>40838</v>
      </c>
      <c r="B344" s="101"/>
      <c r="C344" s="62"/>
      <c r="D344" s="153"/>
      <c r="E344" s="14"/>
      <c r="F344" s="23"/>
      <c r="G344" s="15"/>
    </row>
    <row r="345" spans="1:9" ht="18" customHeight="1" x14ac:dyDescent="0.25">
      <c r="A345" s="23">
        <f t="shared" si="6"/>
        <v>40839</v>
      </c>
      <c r="B345" s="102"/>
      <c r="C345" s="142"/>
      <c r="D345" s="150"/>
      <c r="E345" s="31"/>
      <c r="F345" s="57"/>
      <c r="G345" s="26"/>
      <c r="H345" s="57"/>
      <c r="I345" s="79"/>
    </row>
    <row r="346" spans="1:9" ht="18" customHeight="1" x14ac:dyDescent="0.25">
      <c r="A346" s="23">
        <f t="shared" si="6"/>
        <v>40840</v>
      </c>
      <c r="B346" s="104"/>
      <c r="C346" s="52"/>
      <c r="D346" s="52"/>
      <c r="E346" s="31"/>
      <c r="F346" s="57"/>
      <c r="G346" s="26"/>
      <c r="H346" s="57"/>
      <c r="I346" s="79"/>
    </row>
    <row r="347" spans="1:9" ht="18" customHeight="1" x14ac:dyDescent="0.25">
      <c r="A347" s="23" t="str">
        <f t="shared" si="6"/>
        <v>Semaine:44</v>
      </c>
      <c r="B347" s="128"/>
      <c r="C347" s="129"/>
      <c r="D347" s="154"/>
      <c r="E347" s="90"/>
      <c r="F347" s="130"/>
      <c r="G347" s="91"/>
      <c r="H347" s="130"/>
      <c r="I347" s="136"/>
    </row>
    <row r="348" spans="1:9" ht="18" customHeight="1" x14ac:dyDescent="0.25">
      <c r="A348" s="23">
        <f t="shared" si="6"/>
        <v>40841</v>
      </c>
      <c r="B348" s="101"/>
      <c r="C348" s="64"/>
      <c r="D348" s="152"/>
      <c r="E348" s="14"/>
      <c r="F348" s="55"/>
      <c r="G348" s="15"/>
      <c r="H348" s="55"/>
      <c r="I348" s="56"/>
    </row>
    <row r="349" spans="1:9" ht="18" customHeight="1" x14ac:dyDescent="0.25">
      <c r="A349" s="23">
        <f t="shared" si="6"/>
        <v>40842</v>
      </c>
      <c r="B349" s="101"/>
      <c r="C349" s="62"/>
      <c r="D349" s="153"/>
      <c r="E349" s="14"/>
      <c r="F349" s="23"/>
      <c r="G349" s="15"/>
      <c r="H349" s="23"/>
      <c r="I349" s="60"/>
    </row>
    <row r="350" spans="1:9" ht="18" customHeight="1" x14ac:dyDescent="0.25">
      <c r="A350" s="23">
        <f t="shared" si="6"/>
        <v>40843</v>
      </c>
      <c r="B350" s="101"/>
      <c r="C350" s="62"/>
      <c r="D350" s="153"/>
      <c r="E350" s="14"/>
      <c r="F350" s="23"/>
      <c r="G350" s="15"/>
      <c r="H350" s="23"/>
      <c r="I350" s="60"/>
    </row>
    <row r="351" spans="1:9" ht="18" customHeight="1" x14ac:dyDescent="0.25">
      <c r="A351" s="23">
        <f t="shared" si="6"/>
        <v>40844</v>
      </c>
      <c r="B351" s="101"/>
      <c r="C351" s="62"/>
      <c r="D351" s="153"/>
      <c r="E351" s="14"/>
      <c r="F351" s="23"/>
      <c r="G351" s="15"/>
      <c r="H351" s="23"/>
      <c r="I351" s="60"/>
    </row>
    <row r="352" spans="1:9" ht="18" customHeight="1" x14ac:dyDescent="0.25">
      <c r="A352" s="23">
        <f t="shared" si="6"/>
        <v>40845</v>
      </c>
      <c r="B352" s="105"/>
      <c r="C352" s="64"/>
      <c r="D352" s="152"/>
      <c r="E352" s="14"/>
      <c r="F352" s="55"/>
      <c r="G352" s="15"/>
      <c r="H352" s="55"/>
      <c r="I352" s="56"/>
    </row>
    <row r="353" spans="1:9" ht="18" customHeight="1" x14ac:dyDescent="0.25">
      <c r="A353" s="23">
        <f t="shared" si="6"/>
        <v>40846</v>
      </c>
      <c r="B353" s="102"/>
      <c r="C353" s="65"/>
      <c r="D353" s="150"/>
      <c r="E353" s="31"/>
      <c r="F353" s="57"/>
      <c r="G353" s="26"/>
      <c r="H353" s="57"/>
      <c r="I353" s="79"/>
    </row>
    <row r="354" spans="1:9" ht="18" customHeight="1" x14ac:dyDescent="0.25">
      <c r="A354" s="23">
        <f t="shared" si="6"/>
        <v>40847</v>
      </c>
      <c r="B354" s="102"/>
      <c r="C354" s="52"/>
      <c r="D354" s="52"/>
      <c r="E354" s="31"/>
      <c r="F354" s="57"/>
      <c r="G354" s="26"/>
      <c r="H354" s="57"/>
      <c r="I354" s="79"/>
    </row>
    <row r="355" spans="1:9" ht="18" customHeight="1" x14ac:dyDescent="0.25">
      <c r="A355" s="23" t="str">
        <f t="shared" si="6"/>
        <v>Semaine:45</v>
      </c>
      <c r="B355" s="114"/>
      <c r="C355" s="116"/>
      <c r="D355" s="116"/>
      <c r="E355" s="114"/>
      <c r="F355" s="114"/>
      <c r="G355" s="123"/>
      <c r="H355" s="130"/>
      <c r="I355" s="136"/>
    </row>
    <row r="356" spans="1:9" ht="18" customHeight="1" x14ac:dyDescent="0.25">
      <c r="A356" s="23">
        <f t="shared" si="6"/>
        <v>40848</v>
      </c>
      <c r="B356" s="101"/>
      <c r="C356" s="62"/>
      <c r="D356" s="153"/>
      <c r="E356" s="14"/>
      <c r="F356" s="23"/>
      <c r="G356" s="15"/>
      <c r="H356" s="78"/>
      <c r="I356" s="60"/>
    </row>
    <row r="357" spans="1:9" ht="18" customHeight="1" x14ac:dyDescent="0.25">
      <c r="A357" s="23">
        <f t="shared" si="6"/>
        <v>40849</v>
      </c>
      <c r="B357" s="101"/>
      <c r="C357" s="62"/>
      <c r="D357" s="153"/>
      <c r="E357" s="14"/>
      <c r="F357" s="23"/>
      <c r="G357" s="15"/>
      <c r="H357" s="23"/>
      <c r="I357" s="60"/>
    </row>
    <row r="358" spans="1:9" ht="18" customHeight="1" x14ac:dyDescent="0.25">
      <c r="A358" s="23">
        <f t="shared" si="6"/>
        <v>40850</v>
      </c>
      <c r="B358" s="101"/>
      <c r="C358" s="62"/>
      <c r="D358" s="153"/>
      <c r="E358" s="14"/>
      <c r="F358" s="23"/>
      <c r="G358" s="15"/>
      <c r="H358" s="23"/>
      <c r="I358" s="60"/>
    </row>
    <row r="359" spans="1:9" ht="18" customHeight="1" x14ac:dyDescent="0.25">
      <c r="A359" s="23">
        <f t="shared" si="6"/>
        <v>40851</v>
      </c>
      <c r="B359" s="101"/>
      <c r="C359" s="64"/>
      <c r="D359" s="152"/>
      <c r="E359" s="14"/>
      <c r="F359" s="55"/>
      <c r="G359" s="15"/>
      <c r="H359" s="55"/>
      <c r="I359" s="56"/>
    </row>
    <row r="360" spans="1:9" ht="18" customHeight="1" x14ac:dyDescent="0.25">
      <c r="A360" s="23">
        <f t="shared" si="6"/>
        <v>40852</v>
      </c>
      <c r="B360" s="101"/>
      <c r="C360" s="64"/>
      <c r="D360" s="152"/>
      <c r="E360" s="14"/>
      <c r="F360" s="55"/>
      <c r="G360" s="15"/>
      <c r="H360" s="55"/>
      <c r="I360" s="56"/>
    </row>
    <row r="361" spans="1:9" ht="18" customHeight="1" x14ac:dyDescent="0.25">
      <c r="A361" s="23">
        <f t="shared" si="6"/>
        <v>40853</v>
      </c>
      <c r="B361" s="102"/>
      <c r="C361" s="65"/>
      <c r="D361" s="150"/>
      <c r="E361" s="31"/>
      <c r="F361" s="57"/>
      <c r="G361" s="26"/>
      <c r="H361" s="57"/>
      <c r="I361" s="79"/>
    </row>
    <row r="362" spans="1:9" ht="18" customHeight="1" x14ac:dyDescent="0.25">
      <c r="A362" s="23">
        <f t="shared" si="6"/>
        <v>40854</v>
      </c>
      <c r="B362" s="102"/>
      <c r="C362" s="65"/>
      <c r="D362" s="150"/>
      <c r="E362" s="31"/>
      <c r="F362" s="57"/>
      <c r="G362" s="26"/>
      <c r="H362" s="57"/>
      <c r="I362" s="79"/>
    </row>
    <row r="363" spans="1:9" ht="18" customHeight="1" x14ac:dyDescent="0.25">
      <c r="A363" s="23" t="str">
        <f t="shared" si="6"/>
        <v>Semaine:46</v>
      </c>
      <c r="B363" s="128"/>
      <c r="C363" s="129"/>
      <c r="D363" s="154"/>
      <c r="E363" s="90"/>
      <c r="F363" s="130"/>
      <c r="G363" s="91"/>
      <c r="H363" s="130"/>
      <c r="I363" s="136"/>
    </row>
    <row r="364" spans="1:9" ht="18" customHeight="1" x14ac:dyDescent="0.25">
      <c r="A364" s="23">
        <f t="shared" si="6"/>
        <v>40855</v>
      </c>
      <c r="B364" s="101"/>
      <c r="C364" s="62"/>
      <c r="D364" s="153"/>
      <c r="E364" s="14"/>
      <c r="F364" s="23"/>
      <c r="G364" s="15"/>
      <c r="H364" s="23"/>
      <c r="I364" s="60"/>
    </row>
    <row r="365" spans="1:9" ht="18" customHeight="1" x14ac:dyDescent="0.25">
      <c r="A365" s="23">
        <f t="shared" si="6"/>
        <v>40856</v>
      </c>
      <c r="B365" s="101"/>
      <c r="C365" s="62"/>
      <c r="D365" s="153"/>
      <c r="E365" s="14"/>
      <c r="F365" s="23"/>
      <c r="G365" s="23"/>
      <c r="H365" s="23"/>
      <c r="I365" s="60"/>
    </row>
    <row r="366" spans="1:9" ht="18" customHeight="1" x14ac:dyDescent="0.25">
      <c r="A366" s="23">
        <f t="shared" si="6"/>
        <v>40857</v>
      </c>
      <c r="B366" s="101"/>
      <c r="C366" s="64"/>
      <c r="D366" s="152"/>
      <c r="E366" s="14"/>
      <c r="F366" s="55"/>
      <c r="G366" s="15"/>
      <c r="H366" s="55"/>
      <c r="I366" s="56"/>
    </row>
    <row r="367" spans="1:9" ht="18" customHeight="1" x14ac:dyDescent="0.25">
      <c r="A367" s="23">
        <f t="shared" si="6"/>
        <v>40858</v>
      </c>
      <c r="B367" s="101"/>
      <c r="C367" s="64"/>
      <c r="D367" s="152"/>
      <c r="E367" s="14"/>
      <c r="F367" s="55"/>
      <c r="G367" s="15"/>
      <c r="H367" s="55"/>
      <c r="I367" s="56"/>
    </row>
    <row r="368" spans="1:9" ht="18" customHeight="1" x14ac:dyDescent="0.25">
      <c r="A368" s="23">
        <f t="shared" si="6"/>
        <v>40859</v>
      </c>
      <c r="B368" s="101"/>
      <c r="C368" s="64"/>
      <c r="D368" s="152"/>
      <c r="E368" s="14"/>
      <c r="F368" s="55"/>
      <c r="G368" s="15"/>
      <c r="H368" s="55"/>
      <c r="I368" s="56"/>
    </row>
    <row r="369" spans="1:9" ht="18" customHeight="1" x14ac:dyDescent="0.25">
      <c r="A369" s="23">
        <f t="shared" si="6"/>
        <v>40860</v>
      </c>
      <c r="B369" s="102"/>
      <c r="C369" s="65"/>
      <c r="D369" s="150"/>
      <c r="E369" s="31"/>
      <c r="F369" s="57"/>
      <c r="G369" s="26"/>
      <c r="H369" s="57"/>
      <c r="I369" s="79"/>
    </row>
    <row r="370" spans="1:9" ht="18" customHeight="1" x14ac:dyDescent="0.25">
      <c r="A370" s="23">
        <f t="shared" si="6"/>
        <v>40861</v>
      </c>
      <c r="B370" s="102"/>
      <c r="C370" s="52"/>
      <c r="D370" s="52"/>
      <c r="E370" s="31"/>
      <c r="F370" s="57"/>
      <c r="G370" s="26"/>
      <c r="H370" s="57"/>
      <c r="I370" s="79"/>
    </row>
    <row r="371" spans="1:9" ht="18" customHeight="1" x14ac:dyDescent="0.25">
      <c r="A371" s="23" t="str">
        <f t="shared" si="6"/>
        <v>Semaine:47</v>
      </c>
      <c r="B371" s="128"/>
      <c r="C371" s="126"/>
      <c r="D371" s="126"/>
      <c r="E371" s="90"/>
      <c r="F371" s="130"/>
      <c r="G371" s="91"/>
      <c r="H371" s="137"/>
      <c r="I371" s="136"/>
    </row>
    <row r="372" spans="1:9" ht="18" customHeight="1" x14ac:dyDescent="0.25">
      <c r="A372" s="23">
        <f t="shared" si="6"/>
        <v>40862</v>
      </c>
      <c r="B372" s="101"/>
      <c r="C372" s="64"/>
      <c r="D372" s="152"/>
      <c r="E372" s="14"/>
      <c r="F372" s="23"/>
      <c r="G372" s="15"/>
      <c r="H372" s="76"/>
      <c r="I372" s="60"/>
    </row>
    <row r="373" spans="1:9" ht="18" customHeight="1" x14ac:dyDescent="0.25">
      <c r="A373" s="23">
        <f t="shared" si="6"/>
        <v>40863</v>
      </c>
      <c r="B373" s="101"/>
      <c r="C373" s="64"/>
      <c r="D373" s="152"/>
      <c r="E373" s="14"/>
      <c r="F373" s="55"/>
      <c r="G373" s="15"/>
      <c r="H373" s="64"/>
      <c r="I373" s="56"/>
    </row>
    <row r="374" spans="1:9" ht="18" customHeight="1" x14ac:dyDescent="0.25">
      <c r="A374" s="23">
        <f t="shared" si="6"/>
        <v>40864</v>
      </c>
      <c r="B374" s="101"/>
      <c r="C374" s="64"/>
      <c r="D374" s="152"/>
      <c r="E374" s="14"/>
      <c r="F374" s="55"/>
      <c r="G374" s="15"/>
      <c r="H374" s="64"/>
      <c r="I374" s="56"/>
    </row>
    <row r="375" spans="1:9" ht="18" customHeight="1" x14ac:dyDescent="0.25">
      <c r="A375" s="23">
        <f t="shared" si="6"/>
        <v>40865</v>
      </c>
      <c r="B375" s="101"/>
      <c r="C375" s="64"/>
      <c r="D375" s="152"/>
      <c r="E375" s="14"/>
      <c r="F375" s="55"/>
      <c r="G375" s="15"/>
      <c r="H375" s="55"/>
      <c r="I375" s="56"/>
    </row>
    <row r="376" spans="1:9" ht="18" customHeight="1" x14ac:dyDescent="0.25">
      <c r="A376" s="23">
        <f t="shared" si="6"/>
        <v>40866</v>
      </c>
      <c r="B376" s="101"/>
      <c r="C376" s="84"/>
      <c r="D376" s="155"/>
      <c r="E376" s="14"/>
      <c r="F376" s="55"/>
      <c r="G376" s="15"/>
      <c r="H376" s="82"/>
      <c r="I376" s="56"/>
    </row>
    <row r="377" spans="1:9" ht="18" customHeight="1" x14ac:dyDescent="0.25">
      <c r="A377" s="23">
        <f t="shared" si="6"/>
        <v>40867</v>
      </c>
      <c r="B377" s="102"/>
      <c r="C377" s="65"/>
      <c r="D377" s="150"/>
      <c r="E377" s="31"/>
      <c r="F377" s="57"/>
      <c r="G377" s="26"/>
      <c r="H377" s="57"/>
      <c r="I377" s="79"/>
    </row>
    <row r="378" spans="1:9" ht="18" customHeight="1" x14ac:dyDescent="0.25">
      <c r="A378" s="23">
        <f t="shared" si="6"/>
        <v>40868</v>
      </c>
      <c r="B378" s="102"/>
      <c r="C378" s="65"/>
      <c r="D378" s="150"/>
      <c r="E378" s="31"/>
      <c r="F378" s="57"/>
      <c r="G378" s="26"/>
      <c r="H378" s="57"/>
      <c r="I378" s="79"/>
    </row>
    <row r="379" spans="1:9" ht="18" customHeight="1" x14ac:dyDescent="0.25">
      <c r="A379" s="23" t="str">
        <f t="shared" si="6"/>
        <v>Semaine:48</v>
      </c>
      <c r="B379" s="138"/>
      <c r="C379" s="134"/>
      <c r="D379" s="134"/>
      <c r="E379" s="90"/>
      <c r="F379" s="115"/>
      <c r="G379" s="91"/>
      <c r="H379" s="123"/>
      <c r="I379" s="123"/>
    </row>
    <row r="380" spans="1:9" ht="18" customHeight="1" x14ac:dyDescent="0.25">
      <c r="A380" s="23">
        <f t="shared" si="6"/>
        <v>40869</v>
      </c>
      <c r="B380" s="101"/>
      <c r="C380" s="64"/>
      <c r="D380" s="152"/>
      <c r="E380" s="14"/>
      <c r="F380" s="55"/>
      <c r="G380" s="15"/>
      <c r="H380" s="55"/>
      <c r="I380" s="56"/>
    </row>
    <row r="381" spans="1:9" ht="18" customHeight="1" x14ac:dyDescent="0.25">
      <c r="A381" s="23">
        <f t="shared" si="6"/>
        <v>40870</v>
      </c>
      <c r="B381" s="101"/>
      <c r="C381" s="64"/>
      <c r="D381" s="152"/>
      <c r="E381" s="14"/>
      <c r="F381" s="55"/>
      <c r="G381" s="15"/>
      <c r="H381" s="55"/>
      <c r="I381" s="56"/>
    </row>
    <row r="382" spans="1:9" ht="18" customHeight="1" x14ac:dyDescent="0.25">
      <c r="A382" s="23">
        <f t="shared" si="6"/>
        <v>40871</v>
      </c>
      <c r="B382" s="101"/>
      <c r="C382" s="64"/>
      <c r="D382" s="152"/>
      <c r="E382" s="14"/>
      <c r="F382" s="55"/>
      <c r="G382" s="15"/>
      <c r="H382" s="55"/>
      <c r="I382" s="56"/>
    </row>
    <row r="383" spans="1:9" ht="18" customHeight="1" x14ac:dyDescent="0.25">
      <c r="A383" s="23">
        <f t="shared" si="6"/>
        <v>40872</v>
      </c>
      <c r="B383" s="101"/>
      <c r="C383" s="64"/>
      <c r="D383" s="152"/>
      <c r="E383" s="14"/>
      <c r="F383" s="55"/>
      <c r="G383" s="15"/>
      <c r="H383" s="55"/>
      <c r="I383" s="56"/>
    </row>
    <row r="384" spans="1:9" ht="18" customHeight="1" x14ac:dyDescent="0.25">
      <c r="A384" s="23">
        <f t="shared" si="6"/>
        <v>40873</v>
      </c>
      <c r="B384" s="101"/>
      <c r="C384" s="62"/>
      <c r="D384" s="153"/>
      <c r="E384" s="14"/>
      <c r="F384" s="23"/>
      <c r="G384" s="15"/>
      <c r="H384" s="23"/>
      <c r="I384" s="60"/>
    </row>
    <row r="385" spans="1:14" ht="18" customHeight="1" x14ac:dyDescent="0.25">
      <c r="A385" s="23">
        <f t="shared" si="6"/>
        <v>40874</v>
      </c>
      <c r="B385" s="102"/>
      <c r="C385" s="65"/>
      <c r="D385" s="150"/>
      <c r="E385" s="31"/>
      <c r="F385" s="57"/>
      <c r="G385" s="26"/>
      <c r="H385" s="57"/>
      <c r="I385" s="79"/>
    </row>
    <row r="386" spans="1:14" ht="18" customHeight="1" x14ac:dyDescent="0.25">
      <c r="A386" s="23">
        <f t="shared" si="6"/>
        <v>40875</v>
      </c>
      <c r="B386" s="102"/>
      <c r="C386" s="81"/>
      <c r="D386" s="81"/>
      <c r="E386" s="31"/>
      <c r="F386" s="57"/>
      <c r="G386" s="26"/>
      <c r="H386" s="57"/>
      <c r="I386" s="79"/>
    </row>
    <row r="387" spans="1:14" ht="18" customHeight="1" x14ac:dyDescent="0.25">
      <c r="A387" s="23" t="str">
        <f t="shared" ref="A387:A426" si="7">IF(MOD(ROW(),A$1+1)=3,"Semaine:"&amp;INT((A388-(DATE(YEAR(A388-WEEKDAY(A388-1)+4),1,3)-WEEKDAY(DATE(YEAR(A388-WEEKDAY(A388-1)+4),1,3)))+5)/7),DATE(An,1,ROW()-2-IF(A$1=6,0,(IF(A$1=5,-1,1)*INT((ROW()-4)/(A$1+1))))-MOD(WEEKDAY(DATE(An,1,1),2),A$1+1)))</f>
        <v>Semaine:49</v>
      </c>
      <c r="B387" s="114"/>
      <c r="C387" s="116"/>
      <c r="D387" s="116"/>
      <c r="E387" s="116"/>
      <c r="F387" s="116"/>
      <c r="G387" s="123"/>
      <c r="H387" s="123"/>
      <c r="I387" s="123"/>
      <c r="J387" s="58"/>
      <c r="K387" s="58"/>
      <c r="L387" s="58"/>
      <c r="M387" s="58"/>
      <c r="N387" s="58"/>
    </row>
    <row r="388" spans="1:14" ht="18" customHeight="1" x14ac:dyDescent="0.25">
      <c r="A388" s="23">
        <f t="shared" si="7"/>
        <v>40876</v>
      </c>
      <c r="B388" s="101"/>
      <c r="C388" s="64"/>
      <c r="D388" s="152"/>
      <c r="E388" s="14"/>
      <c r="F388" s="55"/>
      <c r="G388" s="15"/>
      <c r="H388" s="55"/>
      <c r="I388" s="56"/>
    </row>
    <row r="389" spans="1:14" ht="18" customHeight="1" x14ac:dyDescent="0.25">
      <c r="A389" s="23">
        <f t="shared" si="7"/>
        <v>40877</v>
      </c>
      <c r="B389" s="101"/>
      <c r="C389" s="64"/>
      <c r="D389" s="152"/>
      <c r="E389" s="14"/>
      <c r="F389" s="55"/>
      <c r="G389" s="15"/>
      <c r="H389" s="55"/>
      <c r="I389" s="56"/>
    </row>
    <row r="390" spans="1:14" ht="18" customHeight="1" x14ac:dyDescent="0.25">
      <c r="A390" s="23">
        <f t="shared" si="7"/>
        <v>40878</v>
      </c>
      <c r="B390" s="101"/>
      <c r="C390" s="64"/>
      <c r="D390" s="152"/>
      <c r="E390" s="14"/>
      <c r="F390" s="55"/>
      <c r="G390" s="15"/>
      <c r="H390" s="55"/>
      <c r="I390" s="56"/>
    </row>
    <row r="391" spans="1:14" ht="18" customHeight="1" x14ac:dyDescent="0.25">
      <c r="A391" s="23">
        <f t="shared" si="7"/>
        <v>40879</v>
      </c>
      <c r="B391" s="101"/>
      <c r="C391" s="64"/>
      <c r="D391" s="152"/>
      <c r="E391" s="14"/>
      <c r="F391" s="14"/>
      <c r="G391" s="23"/>
      <c r="H391" s="15"/>
      <c r="I391" s="23"/>
    </row>
    <row r="392" spans="1:14" ht="18" customHeight="1" x14ac:dyDescent="0.25">
      <c r="A392" s="23">
        <f t="shared" si="7"/>
        <v>40880</v>
      </c>
      <c r="B392" s="101"/>
      <c r="C392" s="64"/>
      <c r="D392" s="152"/>
      <c r="E392" s="14"/>
      <c r="F392" s="23"/>
      <c r="G392" s="15"/>
      <c r="H392" s="23"/>
      <c r="I392" s="60"/>
    </row>
    <row r="393" spans="1:14" ht="18" customHeight="1" x14ac:dyDescent="0.25">
      <c r="A393" s="23">
        <f t="shared" si="7"/>
        <v>40881</v>
      </c>
      <c r="B393" s="102"/>
      <c r="C393" s="65"/>
      <c r="D393" s="150"/>
      <c r="E393" s="31"/>
      <c r="F393" s="57"/>
      <c r="G393" s="26"/>
      <c r="H393" s="57"/>
      <c r="I393" s="79"/>
    </row>
    <row r="394" spans="1:14" ht="18" customHeight="1" x14ac:dyDescent="0.25">
      <c r="A394" s="23">
        <f t="shared" si="7"/>
        <v>40882</v>
      </c>
      <c r="B394" s="102"/>
      <c r="C394" s="65"/>
      <c r="D394" s="150"/>
      <c r="E394" s="31"/>
      <c r="F394" s="57"/>
      <c r="G394" s="26"/>
      <c r="H394" s="57"/>
      <c r="I394" s="79"/>
    </row>
    <row r="395" spans="1:14" ht="18" customHeight="1" x14ac:dyDescent="0.25">
      <c r="A395" s="23" t="str">
        <f t="shared" si="7"/>
        <v>Semaine:50</v>
      </c>
      <c r="B395" s="128"/>
      <c r="C395" s="90"/>
      <c r="D395" s="90"/>
      <c r="E395" s="90"/>
      <c r="F395" s="130"/>
      <c r="G395" s="91"/>
      <c r="H395" s="130"/>
      <c r="I395" s="136"/>
    </row>
    <row r="396" spans="1:14" ht="18" customHeight="1" x14ac:dyDescent="0.25">
      <c r="A396" s="23">
        <f t="shared" si="7"/>
        <v>40883</v>
      </c>
      <c r="B396" s="101"/>
      <c r="C396" s="62"/>
      <c r="D396" s="153"/>
      <c r="E396" s="14"/>
      <c r="F396" s="55"/>
      <c r="G396" s="15"/>
      <c r="H396" s="55"/>
      <c r="I396" s="56"/>
    </row>
    <row r="397" spans="1:14" ht="18" customHeight="1" x14ac:dyDescent="0.25">
      <c r="A397" s="23">
        <f t="shared" si="7"/>
        <v>40884</v>
      </c>
      <c r="B397" s="101"/>
      <c r="C397" s="64"/>
      <c r="D397" s="152"/>
      <c r="E397" s="14"/>
      <c r="F397" s="55"/>
      <c r="G397" s="15"/>
      <c r="H397" s="55"/>
      <c r="I397" s="56"/>
    </row>
    <row r="398" spans="1:14" ht="18" customHeight="1" x14ac:dyDescent="0.25">
      <c r="A398" s="23">
        <f t="shared" si="7"/>
        <v>40885</v>
      </c>
      <c r="B398" s="101"/>
      <c r="C398" s="62"/>
      <c r="D398" s="153"/>
      <c r="E398" s="14"/>
      <c r="F398" s="23"/>
      <c r="G398" s="15"/>
      <c r="H398" s="23"/>
      <c r="I398" s="60"/>
    </row>
    <row r="399" spans="1:14" ht="18" customHeight="1" x14ac:dyDescent="0.25">
      <c r="A399" s="23">
        <f t="shared" si="7"/>
        <v>40886</v>
      </c>
      <c r="B399" s="101"/>
      <c r="C399" s="62"/>
      <c r="D399" s="153"/>
      <c r="E399" s="14"/>
      <c r="F399" s="23"/>
      <c r="G399" s="15"/>
      <c r="H399" s="23"/>
      <c r="I399" s="60"/>
    </row>
    <row r="400" spans="1:14" ht="18" customHeight="1" x14ac:dyDescent="0.25">
      <c r="A400" s="23">
        <f t="shared" si="7"/>
        <v>40887</v>
      </c>
      <c r="B400" s="101"/>
      <c r="C400" s="62"/>
      <c r="D400" s="153"/>
      <c r="E400" s="14"/>
      <c r="F400" s="23"/>
      <c r="G400" s="15"/>
      <c r="H400" s="23"/>
      <c r="I400" s="60"/>
    </row>
    <row r="401" spans="1:9" ht="18" customHeight="1" x14ac:dyDescent="0.25">
      <c r="A401" s="23">
        <f t="shared" si="7"/>
        <v>40888</v>
      </c>
      <c r="B401" s="102"/>
      <c r="C401" s="65"/>
      <c r="D401" s="150"/>
      <c r="E401" s="31"/>
      <c r="F401" s="57"/>
      <c r="G401" s="26"/>
      <c r="H401" s="57"/>
      <c r="I401" s="79"/>
    </row>
    <row r="402" spans="1:9" ht="18" customHeight="1" x14ac:dyDescent="0.25">
      <c r="A402" s="23">
        <f t="shared" si="7"/>
        <v>40889</v>
      </c>
      <c r="B402" s="102"/>
      <c r="C402" s="65"/>
      <c r="D402" s="150"/>
      <c r="E402" s="31"/>
      <c r="F402" s="57"/>
      <c r="G402" s="26"/>
      <c r="H402" s="57"/>
      <c r="I402" s="79"/>
    </row>
    <row r="403" spans="1:9" ht="18" customHeight="1" x14ac:dyDescent="0.25">
      <c r="A403" s="23" t="str">
        <f t="shared" si="7"/>
        <v>Semaine:51</v>
      </c>
      <c r="B403" s="128"/>
      <c r="C403" s="129"/>
      <c r="D403" s="154"/>
      <c r="E403" s="90"/>
      <c r="F403" s="130"/>
      <c r="G403" s="91"/>
      <c r="H403" s="130"/>
      <c r="I403" s="136"/>
    </row>
    <row r="404" spans="1:9" ht="18" customHeight="1" x14ac:dyDescent="0.25">
      <c r="A404" s="23">
        <f t="shared" si="7"/>
        <v>40890</v>
      </c>
      <c r="B404" s="101"/>
      <c r="C404" s="64"/>
      <c r="D404" s="152"/>
      <c r="E404" s="14"/>
      <c r="F404" s="55"/>
      <c r="G404" s="15"/>
      <c r="H404" s="55"/>
      <c r="I404" s="56"/>
    </row>
    <row r="405" spans="1:9" ht="18" customHeight="1" x14ac:dyDescent="0.25">
      <c r="A405" s="23">
        <f t="shared" si="7"/>
        <v>40891</v>
      </c>
      <c r="B405" s="101"/>
      <c r="C405" s="62"/>
      <c r="D405" s="153"/>
      <c r="E405" s="14"/>
      <c r="F405" s="23"/>
      <c r="G405" s="15"/>
      <c r="H405" s="23"/>
      <c r="I405" s="60"/>
    </row>
    <row r="406" spans="1:9" ht="18" customHeight="1" x14ac:dyDescent="0.25">
      <c r="A406" s="23">
        <f t="shared" si="7"/>
        <v>40892</v>
      </c>
      <c r="B406" s="101"/>
      <c r="C406" s="78"/>
      <c r="D406" s="156"/>
      <c r="E406" s="14"/>
      <c r="F406" s="23"/>
      <c r="G406" s="15"/>
      <c r="H406" s="23"/>
      <c r="I406" s="60"/>
    </row>
    <row r="407" spans="1:9" ht="18" customHeight="1" x14ac:dyDescent="0.25">
      <c r="A407" s="23">
        <f t="shared" si="7"/>
        <v>40893</v>
      </c>
      <c r="B407" s="101"/>
      <c r="C407" s="62"/>
      <c r="D407" s="153"/>
      <c r="E407" s="14"/>
      <c r="F407" s="23"/>
      <c r="G407" s="15"/>
      <c r="H407" s="23"/>
      <c r="I407" s="60"/>
    </row>
    <row r="408" spans="1:9" ht="18" customHeight="1" x14ac:dyDescent="0.25">
      <c r="A408" s="23">
        <f t="shared" si="7"/>
        <v>40894</v>
      </c>
      <c r="B408" s="101"/>
      <c r="C408" s="64"/>
      <c r="D408" s="152"/>
      <c r="E408" s="14"/>
      <c r="F408" s="55"/>
      <c r="G408" s="15"/>
      <c r="H408" s="55"/>
      <c r="I408" s="56"/>
    </row>
    <row r="409" spans="1:9" ht="18" customHeight="1" x14ac:dyDescent="0.25">
      <c r="A409" s="23">
        <f t="shared" si="7"/>
        <v>40895</v>
      </c>
      <c r="B409" s="102"/>
      <c r="C409" s="52"/>
      <c r="D409" s="52"/>
      <c r="E409" s="31"/>
      <c r="F409" s="57"/>
      <c r="G409" s="26"/>
      <c r="H409" s="57"/>
      <c r="I409" s="79"/>
    </row>
    <row r="410" spans="1:9" ht="18" customHeight="1" x14ac:dyDescent="0.25">
      <c r="A410" s="23">
        <f t="shared" si="7"/>
        <v>40896</v>
      </c>
      <c r="B410" s="102"/>
      <c r="C410" s="65"/>
      <c r="D410" s="150"/>
      <c r="E410" s="31"/>
      <c r="F410" s="57"/>
      <c r="G410" s="26"/>
      <c r="H410" s="57"/>
      <c r="I410" s="79"/>
    </row>
    <row r="411" spans="1:9" ht="18" customHeight="1" x14ac:dyDescent="0.25">
      <c r="A411" s="23" t="str">
        <f t="shared" si="7"/>
        <v>Semaine:52</v>
      </c>
      <c r="B411" s="128"/>
      <c r="C411" s="129"/>
      <c r="D411" s="154"/>
      <c r="E411" s="90"/>
      <c r="F411" s="130"/>
      <c r="G411" s="91"/>
      <c r="H411" s="130"/>
      <c r="I411" s="136"/>
    </row>
    <row r="412" spans="1:9" ht="18" customHeight="1" x14ac:dyDescent="0.25">
      <c r="A412" s="23">
        <f t="shared" si="7"/>
        <v>40897</v>
      </c>
      <c r="B412" s="101"/>
      <c r="C412" s="62"/>
      <c r="D412" s="153"/>
      <c r="E412" s="14"/>
      <c r="F412" s="23"/>
      <c r="G412" s="15"/>
      <c r="H412" s="23"/>
      <c r="I412" s="60"/>
    </row>
    <row r="413" spans="1:9" ht="18" customHeight="1" x14ac:dyDescent="0.25">
      <c r="A413" s="23">
        <f t="shared" si="7"/>
        <v>40898</v>
      </c>
      <c r="B413" s="101"/>
      <c r="C413" s="62"/>
      <c r="D413" s="153"/>
      <c r="E413" s="14"/>
      <c r="F413" s="23"/>
      <c r="G413" s="15"/>
      <c r="H413" s="23"/>
      <c r="I413" s="60"/>
    </row>
    <row r="414" spans="1:9" ht="18" customHeight="1" x14ac:dyDescent="0.25">
      <c r="A414" s="23">
        <f t="shared" si="7"/>
        <v>40899</v>
      </c>
      <c r="B414" s="101"/>
      <c r="C414" s="143"/>
      <c r="D414" s="143"/>
      <c r="E414" s="14"/>
      <c r="F414" s="23"/>
      <c r="G414" s="15"/>
      <c r="H414" s="144"/>
      <c r="I414" s="60"/>
    </row>
    <row r="415" spans="1:9" ht="18" customHeight="1" x14ac:dyDescent="0.25">
      <c r="A415" s="23">
        <f t="shared" si="7"/>
        <v>40900</v>
      </c>
      <c r="B415" s="101"/>
      <c r="C415" s="64"/>
      <c r="D415" s="152"/>
      <c r="E415" s="31"/>
      <c r="F415" s="55"/>
      <c r="G415" s="26"/>
      <c r="H415" s="55"/>
      <c r="I415" s="56"/>
    </row>
    <row r="416" spans="1:9" ht="18" customHeight="1" x14ac:dyDescent="0.25">
      <c r="A416" s="23">
        <f t="shared" si="7"/>
        <v>40901</v>
      </c>
      <c r="B416" s="101"/>
      <c r="C416" s="64"/>
      <c r="D416" s="152"/>
      <c r="E416" s="14"/>
      <c r="F416" s="55"/>
      <c r="G416" s="15"/>
      <c r="H416" s="55"/>
      <c r="I416" s="56"/>
    </row>
    <row r="417" spans="1:9" ht="18" customHeight="1" x14ac:dyDescent="0.25">
      <c r="A417" s="23">
        <f t="shared" si="7"/>
        <v>40902</v>
      </c>
      <c r="B417" s="102"/>
      <c r="C417" s="65"/>
      <c r="D417" s="150"/>
      <c r="E417" s="31"/>
      <c r="F417" s="57"/>
      <c r="G417" s="26"/>
      <c r="H417" s="57"/>
      <c r="I417" s="79"/>
    </row>
    <row r="418" spans="1:9" ht="18" customHeight="1" x14ac:dyDescent="0.25">
      <c r="A418" s="23">
        <f t="shared" si="7"/>
        <v>40903</v>
      </c>
      <c r="B418" s="102"/>
      <c r="C418" s="65"/>
      <c r="D418" s="150"/>
      <c r="E418" s="31"/>
      <c r="F418" s="57"/>
      <c r="G418" s="26"/>
      <c r="H418" s="57"/>
      <c r="I418" s="79"/>
    </row>
    <row r="419" spans="1:9" ht="18" customHeight="1" x14ac:dyDescent="0.25">
      <c r="A419" s="23" t="str">
        <f t="shared" si="7"/>
        <v>Semaine:53</v>
      </c>
      <c r="B419" s="102"/>
      <c r="C419" s="65"/>
      <c r="D419" s="150"/>
      <c r="E419" s="31"/>
      <c r="F419" s="53"/>
      <c r="G419" s="26"/>
      <c r="H419" s="53"/>
      <c r="I419" s="54"/>
    </row>
    <row r="420" spans="1:9" ht="18" customHeight="1" x14ac:dyDescent="0.25">
      <c r="A420" s="23">
        <f t="shared" si="7"/>
        <v>40904</v>
      </c>
      <c r="B420" s="101"/>
      <c r="C420" s="62"/>
      <c r="D420" s="153"/>
      <c r="E420" s="14"/>
      <c r="F420" s="23"/>
      <c r="G420" s="15"/>
      <c r="H420" s="23"/>
      <c r="I420" s="60"/>
    </row>
    <row r="421" spans="1:9" ht="18" customHeight="1" x14ac:dyDescent="0.25">
      <c r="A421" s="23">
        <f t="shared" si="7"/>
        <v>40905</v>
      </c>
      <c r="B421" s="101"/>
      <c r="C421" s="62"/>
      <c r="D421" s="153"/>
      <c r="E421" s="14"/>
      <c r="F421" s="23"/>
      <c r="G421" s="15"/>
      <c r="H421" s="23"/>
      <c r="I421" s="60"/>
    </row>
    <row r="422" spans="1:9" ht="18" customHeight="1" x14ac:dyDescent="0.25">
      <c r="A422" s="23">
        <f t="shared" si="7"/>
        <v>40906</v>
      </c>
      <c r="B422" s="102"/>
      <c r="C422" s="69"/>
      <c r="D422" s="69"/>
      <c r="E422" s="31"/>
      <c r="F422" s="19"/>
      <c r="G422" s="20"/>
      <c r="H422" s="57"/>
      <c r="I422" s="79"/>
    </row>
    <row r="423" spans="1:9" ht="18" customHeight="1" x14ac:dyDescent="0.25">
      <c r="A423" s="23">
        <f t="shared" si="7"/>
        <v>40907</v>
      </c>
      <c r="B423" s="102"/>
      <c r="C423" s="65"/>
      <c r="D423" s="150"/>
      <c r="E423" s="31"/>
      <c r="F423" s="57"/>
      <c r="G423" s="26"/>
      <c r="H423" s="57"/>
      <c r="I423" s="79"/>
    </row>
    <row r="424" spans="1:9" ht="18" customHeight="1" x14ac:dyDescent="0.25">
      <c r="A424" s="23">
        <f t="shared" si="7"/>
        <v>40908</v>
      </c>
      <c r="B424" s="101"/>
      <c r="C424" s="64"/>
      <c r="D424" s="152"/>
      <c r="E424" s="14"/>
      <c r="F424" s="55"/>
      <c r="G424" s="15"/>
      <c r="H424" s="55"/>
      <c r="I424" s="56"/>
    </row>
    <row r="425" spans="1:9" ht="18" customHeight="1" x14ac:dyDescent="0.25">
      <c r="A425" s="23">
        <f t="shared" si="7"/>
        <v>40909</v>
      </c>
      <c r="B425" s="102"/>
      <c r="C425" s="65"/>
      <c r="D425" s="150"/>
      <c r="E425" s="31"/>
      <c r="F425" s="57"/>
      <c r="G425" s="26"/>
      <c r="H425" s="57"/>
      <c r="I425" s="79"/>
    </row>
    <row r="426" spans="1:9" ht="18" customHeight="1" x14ac:dyDescent="0.25">
      <c r="A426" s="23">
        <f t="shared" si="7"/>
        <v>40910</v>
      </c>
      <c r="B426" s="102"/>
      <c r="C426" s="71"/>
      <c r="D426" s="71"/>
      <c r="E426" s="31"/>
      <c r="F426" s="57"/>
      <c r="G426" s="83"/>
      <c r="H426" s="57"/>
      <c r="I426" s="79"/>
    </row>
    <row r="427" spans="1:9" x14ac:dyDescent="0.25">
      <c r="B427" s="114"/>
      <c r="C427" s="116"/>
      <c r="D427" s="116"/>
      <c r="E427" s="116"/>
      <c r="F427" s="116"/>
    </row>
  </sheetData>
  <sortState ref="AD3:AD8">
    <sortCondition ref="AD3:AD8"/>
  </sortState>
  <mergeCells count="3">
    <mergeCell ref="B1:F1"/>
    <mergeCell ref="B2:F2"/>
    <mergeCell ref="D143:F143"/>
  </mergeCells>
  <phoneticPr fontId="1" type="noConversion"/>
  <conditionalFormatting sqref="A3:A320">
    <cfRule type="expression" dxfId="598" priority="797" stopIfTrue="1">
      <formula>LEFT(A3,3)="sem"</formula>
    </cfRule>
  </conditionalFormatting>
  <conditionalFormatting sqref="A374:A426">
    <cfRule type="expression" dxfId="597" priority="798" stopIfTrue="1">
      <formula>OR($A$1=5,$A$1=6)</formula>
    </cfRule>
    <cfRule type="expression" dxfId="596" priority="799" stopIfTrue="1">
      <formula>LEFT(A374,3)="sem"</formula>
    </cfRule>
  </conditionalFormatting>
  <conditionalFormatting sqref="A321:A373">
    <cfRule type="expression" dxfId="595" priority="800" stopIfTrue="1">
      <formula>$A$1=5</formula>
    </cfRule>
    <cfRule type="expression" dxfId="594" priority="801" stopIfTrue="1">
      <formula>LEFT(A321,3)="sem"</formula>
    </cfRule>
  </conditionalFormatting>
  <conditionalFormatting sqref="B374:D378 H375:I375 H388:I390 B380:D385 F374:F378 F380:F386 H380:I386 H392:I394 I391 F388:F390 F392:F394 G391 B388:D390 B392:B394 B397:D402 F396:F402 H396:I402 H404:I410 F404:F410 B404:D408 B412:D413 F412:F418 H412:I418 H420:I425 F420:F421 B420:D420 I374 B386 B410:D410 B409 H377:I378 I376 F426:I426 B423:D425 F423:F425 B396 B415:D418 B414 B426 C421:D421">
    <cfRule type="expression" dxfId="593" priority="802" stopIfTrue="1">
      <formula>OR($A$1=5,$A$1=6)</formula>
    </cfRule>
    <cfRule type="expression" dxfId="592" priority="803" stopIfTrue="1">
      <formula>MOD(ROW($A374),$A$1+1)=3</formula>
    </cfRule>
    <cfRule type="expression" dxfId="591" priority="804" stopIfTrue="1">
      <formula>COUNTIF(Feries,$A374)&gt;0</formula>
    </cfRule>
  </conditionalFormatting>
  <conditionalFormatting sqref="B321:D322 F321 F324:F338 H321:I321 I322 B343:D345 B324:D337 B347:D353 B346 B340:B342 B338 H346:I364 H324:I327 F340:F354 H329:I330 I328 H332:I343 I331 B356:D364 F356:F364 B354 B370:B373 I365 H366:I371 I372:I373 F366:F373 B366:D369">
    <cfRule type="expression" dxfId="590" priority="805" stopIfTrue="1">
      <formula>$A$1=5</formula>
    </cfRule>
    <cfRule type="expression" dxfId="589" priority="807" stopIfTrue="1">
      <formula>COUNTIF(Feries,$A321)&gt;0</formula>
    </cfRule>
  </conditionalFormatting>
  <conditionalFormatting sqref="H5">
    <cfRule type="expression" dxfId="588" priority="795" stopIfTrue="1">
      <formula>MOD(ROW($A5),$A$1+1)=3</formula>
    </cfRule>
    <cfRule type="expression" dxfId="587" priority="796" stopIfTrue="1">
      <formula>COUNTIF(Feries,$A5)&gt;0</formula>
    </cfRule>
  </conditionalFormatting>
  <conditionalFormatting sqref="I31">
    <cfRule type="expression" dxfId="586" priority="793" stopIfTrue="1">
      <formula>MOD(ROW($A31),$A$1+1)=3</formula>
    </cfRule>
    <cfRule type="expression" dxfId="585" priority="794" stopIfTrue="1">
      <formula>COUNTIF(Feries,$A31)&gt;0</formula>
    </cfRule>
  </conditionalFormatting>
  <conditionalFormatting sqref="A9:A10">
    <cfRule type="containsText" dxfId="584" priority="792" stopIfTrue="1" operator="containsText" text="samedi;dimanche">
      <formula>NOT(ISERROR(SEARCH("samedi;dimanche",A9)))</formula>
    </cfRule>
  </conditionalFormatting>
  <conditionalFormatting sqref="B6:B10">
    <cfRule type="expression" dxfId="583" priority="790" stopIfTrue="1">
      <formula>MOD(ROW($A6),$A$1+1)=3</formula>
    </cfRule>
    <cfRule type="expression" dxfId="582" priority="791">
      <formula>COUNTIF(Feries,$A6)&gt;0</formula>
    </cfRule>
  </conditionalFormatting>
  <conditionalFormatting sqref="B12:B18">
    <cfRule type="expression" dxfId="581" priority="788" stopIfTrue="1">
      <formula>MOD(ROW($A12),$A$1+1)=3</formula>
    </cfRule>
    <cfRule type="expression" dxfId="580" priority="789">
      <formula>COUNTIF(Feries,$A12)&gt;0</formula>
    </cfRule>
  </conditionalFormatting>
  <conditionalFormatting sqref="B20:B23">
    <cfRule type="expression" dxfId="579" priority="786" stopIfTrue="1">
      <formula>MOD(ROW($A20),$A$1+1)=3</formula>
    </cfRule>
    <cfRule type="expression" dxfId="578" priority="787">
      <formula>COUNTIF(Feries,$A20)&gt;0</formula>
    </cfRule>
  </conditionalFormatting>
  <conditionalFormatting sqref="B24">
    <cfRule type="expression" dxfId="577" priority="784" stopIfTrue="1">
      <formula>MOD(ROW($A24),$A$1+1)=3</formula>
    </cfRule>
    <cfRule type="expression" dxfId="576" priority="785">
      <formula>COUNTIF(Feries,$A24)&gt;0</formula>
    </cfRule>
  </conditionalFormatting>
  <conditionalFormatting sqref="I8">
    <cfRule type="expression" dxfId="575" priority="782" stopIfTrue="1">
      <formula>MOD(ROW($A8),$A$1+1)=3</formula>
    </cfRule>
    <cfRule type="expression" dxfId="574" priority="783">
      <formula>COUNTIF(Feries,$A8)&gt;0</formula>
    </cfRule>
  </conditionalFormatting>
  <conditionalFormatting sqref="G100:G103">
    <cfRule type="expression" dxfId="573" priority="812" stopIfTrue="1">
      <formula>MOD(ROW($A102),$A$1+1)=3</formula>
    </cfRule>
    <cfRule type="expression" dxfId="572" priority="813" stopIfTrue="1">
      <formula>COUNTIF(Feries,$A102)&gt;0</formula>
    </cfRule>
  </conditionalFormatting>
  <conditionalFormatting sqref="G6">
    <cfRule type="expression" dxfId="571" priority="780" stopIfTrue="1">
      <formula>MOD(ROW($A6),$A$1+1)=3</formula>
    </cfRule>
    <cfRule type="expression" dxfId="570" priority="781" stopIfTrue="1">
      <formula>COUNTIF(Feries,$A6)&gt;0</formula>
    </cfRule>
  </conditionalFormatting>
  <conditionalFormatting sqref="B57:D58 F121 H121:I121 H57:I58 F57:F58">
    <cfRule type="expression" dxfId="569" priority="816" stopIfTrue="1">
      <formula>MOD(ROW($A56),$A$1+1)=3</formula>
    </cfRule>
    <cfRule type="expression" dxfId="568" priority="817" stopIfTrue="1">
      <formula>COUNTIF(Feries,$A56)&gt;0</formula>
    </cfRule>
  </conditionalFormatting>
  <conditionalFormatting sqref="F65:F66 B66:D66 B120:D122 B177 H177:I178 H65:I66 B65">
    <cfRule type="expression" dxfId="567" priority="820" stopIfTrue="1">
      <formula>MOD(ROW($A63),$A$1+1)=3</formula>
    </cfRule>
    <cfRule type="expression" dxfId="566" priority="821" stopIfTrue="1">
      <formula>COUNTIF(Feries,$A63)&gt;0</formula>
    </cfRule>
  </conditionalFormatting>
  <conditionalFormatting sqref="B74:D74 F73:F74 F122 B129:D130 F129:F130 B145 B170:C170 F170 B185:D185 F185:F186 H185:I186 H170:I170 H145:I145 H129:I130 H122:I122 H73:I74 E145 B73 B186">
    <cfRule type="expression" dxfId="565" priority="824" stopIfTrue="1">
      <formula>MOD(ROW($A70),$A$1+1)=3</formula>
    </cfRule>
    <cfRule type="expression" dxfId="564" priority="825" stopIfTrue="1">
      <formula>COUNTIF(Feries,$A70)&gt;0</formula>
    </cfRule>
  </conditionalFormatting>
  <conditionalFormatting sqref="E73">
    <cfRule type="expression" dxfId="563" priority="768" stopIfTrue="1">
      <formula>MOD(ROW($A73),$A$1+1)=3</formula>
    </cfRule>
    <cfRule type="expression" dxfId="562" priority="769" stopIfTrue="1">
      <formula>COUNTIF(Feries,$A73)&gt;0</formula>
    </cfRule>
  </conditionalFormatting>
  <conditionalFormatting sqref="E74">
    <cfRule type="expression" dxfId="561" priority="766" stopIfTrue="1">
      <formula>MOD(ROW($A74),$A$1+1)=3</formula>
    </cfRule>
    <cfRule type="expression" dxfId="560" priority="767" stopIfTrue="1">
      <formula>COUNTIF(Feries,$A74)&gt;0</formula>
    </cfRule>
  </conditionalFormatting>
  <conditionalFormatting sqref="B81:D82 F81:F82 B137:D138 F137:F138 F193:F194 H193:I194 H137:I138 H81:I82 B193:C193 B194">
    <cfRule type="expression" dxfId="559" priority="828" stopIfTrue="1">
      <formula>MOD(ROW($A77),$A$1+1)=3</formula>
    </cfRule>
    <cfRule type="expression" dxfId="558" priority="829" stopIfTrue="1">
      <formula>COUNTIF(Feries,$A77)&gt;0</formula>
    </cfRule>
  </conditionalFormatting>
  <conditionalFormatting sqref="B118:D119">
    <cfRule type="expression" dxfId="557" priority="760" stopIfTrue="1">
      <formula>MOD(ROW($A118),$A$1+1)=3</formula>
    </cfRule>
    <cfRule type="expression" dxfId="556" priority="761" stopIfTrue="1">
      <formula>COUNTIF(Feries,$A118)&gt;0</formula>
    </cfRule>
  </conditionalFormatting>
  <conditionalFormatting sqref="F118:F119 H118:I119">
    <cfRule type="expression" dxfId="555" priority="758" stopIfTrue="1">
      <formula>MOD(ROW($A118),$A$1+1)=3</formula>
    </cfRule>
    <cfRule type="expression" dxfId="554" priority="759" stopIfTrue="1">
      <formula>COUNTIF(Feries,$A118)&gt;0</formula>
    </cfRule>
  </conditionalFormatting>
  <conditionalFormatting sqref="F120 H120">
    <cfRule type="expression" dxfId="553" priority="756" stopIfTrue="1">
      <formula>MOD(ROW($A120),$A$1+1)=3</formula>
    </cfRule>
    <cfRule type="expression" dxfId="552" priority="757" stopIfTrue="1">
      <formula>COUNTIF(Feries,$A120)&gt;0</formula>
    </cfRule>
  </conditionalFormatting>
  <conditionalFormatting sqref="B126:D127 H126:I127 F126:F127">
    <cfRule type="expression" dxfId="551" priority="744" stopIfTrue="1">
      <formula>MOD(ROW($A126),$A$1+1)=3</formula>
    </cfRule>
    <cfRule type="expression" dxfId="550" priority="745" stopIfTrue="1">
      <formula>COUNTIF(Feries,$A126)&gt;0</formula>
    </cfRule>
  </conditionalFormatting>
  <conditionalFormatting sqref="B133:D134 H133:I134 F133:F134">
    <cfRule type="expression" dxfId="549" priority="738" stopIfTrue="1">
      <formula>MOD(ROW($A133),$A$1+1)=3</formula>
    </cfRule>
    <cfRule type="expression" dxfId="548" priority="739" stopIfTrue="1">
      <formula>COUNTIF(Feries,$A133)&gt;0</formula>
    </cfRule>
  </conditionalFormatting>
  <conditionalFormatting sqref="E146">
    <cfRule type="expression" dxfId="547" priority="732" stopIfTrue="1">
      <formula>MOD(ROW($A146),$A$1+1)=3</formula>
    </cfRule>
    <cfRule type="expression" dxfId="546" priority="733" stopIfTrue="1">
      <formula>COUNTIF(Feries,$A146)&gt;0</formula>
    </cfRule>
  </conditionalFormatting>
  <conditionalFormatting sqref="B176:C176 H175:I176 E175:F176 B175">
    <cfRule type="expression" dxfId="545" priority="730" stopIfTrue="1">
      <formula>MOD(ROW($A175),$A$1+1)=3</formula>
    </cfRule>
    <cfRule type="expression" dxfId="544" priority="731" stopIfTrue="1">
      <formula>COUNTIF(Feries,$A175)&gt;0</formula>
    </cfRule>
  </conditionalFormatting>
  <conditionalFormatting sqref="B182:C183 H182:I183 F182:F183">
    <cfRule type="expression" dxfId="543" priority="728" stopIfTrue="1">
      <formula>MOD(ROW($A182),$A$1+1)=3</formula>
    </cfRule>
    <cfRule type="expression" dxfId="542" priority="729" stopIfTrue="1">
      <formula>COUNTIF(Feries,$A182)&gt;0</formula>
    </cfRule>
  </conditionalFormatting>
  <conditionalFormatting sqref="B189:C190 H189:I190 F189:F190">
    <cfRule type="expression" dxfId="541" priority="726" stopIfTrue="1">
      <formula>MOD(ROW($A189),$A$1+1)=3</formula>
    </cfRule>
    <cfRule type="expression" dxfId="540" priority="727" stopIfTrue="1">
      <formula>COUNTIF(Feries,$A189)&gt;0</formula>
    </cfRule>
  </conditionalFormatting>
  <conditionalFormatting sqref="B201:C202 H201:I202 F201:F202">
    <cfRule type="expression" dxfId="539" priority="832" stopIfTrue="1">
      <formula>MOD(ROW($A196),$A$1+1)=3</formula>
    </cfRule>
    <cfRule type="expression" dxfId="538" priority="833" stopIfTrue="1">
      <formula>COUNTIF(Feries,$A196)&gt;0</formula>
    </cfRule>
  </conditionalFormatting>
  <conditionalFormatting sqref="B196:C197 H196:I197 F196:F197">
    <cfRule type="expression" dxfId="537" priority="724" stopIfTrue="1">
      <formula>MOD(ROW($A196),$A$1+1)=3</formula>
    </cfRule>
    <cfRule type="expression" dxfId="536" priority="725" stopIfTrue="1">
      <formula>COUNTIF(Feries,$A196)&gt;0</formula>
    </cfRule>
  </conditionalFormatting>
  <conditionalFormatting sqref="G25">
    <cfRule type="expression" dxfId="535" priority="720" stopIfTrue="1">
      <formula>MOD(ROW($A25),$A$1+1)=3</formula>
    </cfRule>
    <cfRule type="expression" dxfId="534" priority="721" stopIfTrue="1">
      <formula>COUNTIF(Feries,$A25)&gt;0</formula>
    </cfRule>
  </conditionalFormatting>
  <conditionalFormatting sqref="G33">
    <cfRule type="expression" dxfId="533" priority="716" stopIfTrue="1">
      <formula>COUNTIF(Feries,$A33)&gt;0</formula>
    </cfRule>
  </conditionalFormatting>
  <conditionalFormatting sqref="E4">
    <cfRule type="expression" dxfId="532" priority="715" stopIfTrue="1">
      <formula>COUNTIF(Feries,$A4)&gt;0</formula>
    </cfRule>
  </conditionalFormatting>
  <conditionalFormatting sqref="G41">
    <cfRule type="expression" dxfId="531" priority="713" stopIfTrue="1">
      <formula>COUNTIF(Feries,$A41)&gt;0</formula>
    </cfRule>
  </conditionalFormatting>
  <conditionalFormatting sqref="B56">
    <cfRule type="expression" dxfId="530" priority="712" stopIfTrue="1">
      <formula>COUNTIF(Feries,$A56)&gt;0</formula>
    </cfRule>
  </conditionalFormatting>
  <conditionalFormatting sqref="C56:D56">
    <cfRule type="expression" dxfId="529" priority="711" stopIfTrue="1">
      <formula>COUNTIF(Feries,$A56)&gt;0</formula>
    </cfRule>
  </conditionalFormatting>
  <conditionalFormatting sqref="B63:D63 F63">
    <cfRule type="expression" dxfId="528" priority="709" stopIfTrue="1">
      <formula>COUNTIF(Feries,$A63)&gt;0</formula>
    </cfRule>
  </conditionalFormatting>
  <conditionalFormatting sqref="G63">
    <cfRule type="expression" dxfId="527" priority="707" stopIfTrue="1">
      <formula>MOD(ROW($A65),$A$1+1)=3</formula>
    </cfRule>
    <cfRule type="expression" dxfId="526" priority="708" stopIfTrue="1">
      <formula>COUNTIF(Feries,$A65)&gt;0</formula>
    </cfRule>
  </conditionalFormatting>
  <conditionalFormatting sqref="B64:D64 H64:I64 F64">
    <cfRule type="expression" dxfId="525" priority="706" stopIfTrue="1">
      <formula>COUNTIF(Feries,$A64)&gt;0</formula>
    </cfRule>
  </conditionalFormatting>
  <conditionalFormatting sqref="G64">
    <cfRule type="expression" dxfId="524" priority="704" stopIfTrue="1">
      <formula>MOD(ROW($A66),$A$1+1)=3</formula>
    </cfRule>
    <cfRule type="expression" dxfId="523" priority="705" stopIfTrue="1">
      <formula>COUNTIF(Feries,$A66)&gt;0</formula>
    </cfRule>
  </conditionalFormatting>
  <conditionalFormatting sqref="B70:D71 H70:I70 F70:F71">
    <cfRule type="expression" dxfId="522" priority="703" stopIfTrue="1">
      <formula>COUNTIF(Feries,$A70)&gt;0</formula>
    </cfRule>
  </conditionalFormatting>
  <conditionalFormatting sqref="G70:G71">
    <cfRule type="expression" dxfId="521" priority="701" stopIfTrue="1">
      <formula>MOD(ROW($A72),$A$1+1)=3</formula>
    </cfRule>
    <cfRule type="expression" dxfId="520" priority="702" stopIfTrue="1">
      <formula>COUNTIF(Feries,$A72)&gt;0</formula>
    </cfRule>
  </conditionalFormatting>
  <conditionalFormatting sqref="B77:D78 H78:I78 F77:F78 D78:D80">
    <cfRule type="expression" dxfId="519" priority="700" stopIfTrue="1">
      <formula>COUNTIF(Feries,$A77)&gt;0</formula>
    </cfRule>
  </conditionalFormatting>
  <conditionalFormatting sqref="G77:G78">
    <cfRule type="expression" dxfId="518" priority="698" stopIfTrue="1">
      <formula>MOD(ROW($A79),$A$1+1)=3</formula>
    </cfRule>
    <cfRule type="expression" dxfId="517" priority="699" stopIfTrue="1">
      <formula>COUNTIF(Feries,$A79)&gt;0</formula>
    </cfRule>
  </conditionalFormatting>
  <conditionalFormatting sqref="B83:D83 H83:I83 F83">
    <cfRule type="expression" dxfId="516" priority="697" stopIfTrue="1">
      <formula>COUNTIF(Feries,$A83)&gt;0</formula>
    </cfRule>
  </conditionalFormatting>
  <conditionalFormatting sqref="G83">
    <cfRule type="expression" dxfId="515" priority="695" stopIfTrue="1">
      <formula>MOD(ROW($A85),$A$1+1)=3</formula>
    </cfRule>
    <cfRule type="expression" dxfId="514" priority="696" stopIfTrue="1">
      <formula>COUNTIF(Feries,$A85)&gt;0</formula>
    </cfRule>
  </conditionalFormatting>
  <conditionalFormatting sqref="B91:D91 H91:I91 F91">
    <cfRule type="expression" dxfId="513" priority="694" stopIfTrue="1">
      <formula>COUNTIF(Feries,$A91)&gt;0</formula>
    </cfRule>
  </conditionalFormatting>
  <conditionalFormatting sqref="G91">
    <cfRule type="expression" dxfId="512" priority="692" stopIfTrue="1">
      <formula>MOD(ROW($A93),$A$1+1)=3</formula>
    </cfRule>
    <cfRule type="expression" dxfId="511" priority="693" stopIfTrue="1">
      <formula>COUNTIF(Feries,$A93)&gt;0</formula>
    </cfRule>
  </conditionalFormatting>
  <conditionalFormatting sqref="C114:D114 C1:D32 C153:C162 C164:C170 C244:C248 C233:D235 C225:D227 C212:C215 C218:D218 C281:D281 C284:D284 C286:D286 C296:D313 C289:D292 C273:C274 C257:D259 C317:D322 C324:D337 C342:D345 C347:D353 C356:D364 C374:D378 C380:D385 C388:D390 C397:D402 C404:D408 C412:D413 C420:D421 C410:D410 C423:D425 C415:D418 C428:D428 C435:D1048576 C44:D64 C148:C150 C220:C222 C34:D40 C42:D42 C66:D66 C366:D369 C74:D74 C68:D72 C76:D98 C100:D112 C132:D138 C116:D130 C140:D146 D131:D136 D139:D146 C172:C173 C175:C176 C180:C184 C203:D203 C209:D209 C204:C208 C228:C229 C188:C193 C195:D195 C185:D185 C196:C202 C187:D187 C186 C217 C236:C240 C252:C256 C264:D267 C260:C263 C268:C271 C276:C278">
    <cfRule type="cellIs" dxfId="510" priority="691" stopIfTrue="1" operator="equal">
      <formula>"""Congé"""</formula>
    </cfRule>
  </conditionalFormatting>
  <conditionalFormatting sqref="G99">
    <cfRule type="expression" dxfId="509" priority="689" stopIfTrue="1">
      <formula>MOD(ROW($A101),$A$1+1)=3</formula>
    </cfRule>
    <cfRule type="expression" dxfId="508" priority="690" stopIfTrue="1">
      <formula>COUNTIF(Feries,$A101)&gt;0</formula>
    </cfRule>
  </conditionalFormatting>
  <conditionalFormatting sqref="G105">
    <cfRule type="expression" dxfId="507" priority="836" stopIfTrue="1">
      <formula>MOD(ROW($A106),$A$1+1)=3</formula>
    </cfRule>
    <cfRule type="expression" dxfId="506" priority="837" stopIfTrue="1">
      <formula>COUNTIF(Feries,$A106)&gt;0</formula>
    </cfRule>
  </conditionalFormatting>
  <conditionalFormatting sqref="G113">
    <cfRule type="expression" dxfId="505" priority="674" stopIfTrue="1">
      <formula>MOD(ROW($A114),$A$1+1)=3</formula>
    </cfRule>
    <cfRule type="expression" dxfId="504" priority="675" stopIfTrue="1">
      <formula>COUNTIF(Feries,$A114)&gt;0</formula>
    </cfRule>
  </conditionalFormatting>
  <conditionalFormatting sqref="G137:G138">
    <cfRule type="expression" dxfId="503" priority="666" stopIfTrue="1">
      <formula>MOD(ROW($A133),$A$1+1)=3</formula>
    </cfRule>
    <cfRule type="expression" dxfId="502" priority="667" stopIfTrue="1">
      <formula>COUNTIF(Feries,$A133)&gt;0</formula>
    </cfRule>
  </conditionalFormatting>
  <conditionalFormatting sqref="C135:D135">
    <cfRule type="expression" dxfId="501" priority="663" stopIfTrue="1">
      <formula>MOD(ROW($A135),$A$1+1)=3</formula>
    </cfRule>
    <cfRule type="expression" dxfId="500" priority="664" stopIfTrue="1">
      <formula>COUNTIF(Feries,$A135)&gt;0</formula>
    </cfRule>
  </conditionalFormatting>
  <conditionalFormatting sqref="C133:D133">
    <cfRule type="expression" dxfId="499" priority="661" stopIfTrue="1">
      <formula>MOD(ROW($A133),$A$1+1)=3</formula>
    </cfRule>
    <cfRule type="expression" dxfId="498" priority="662" stopIfTrue="1">
      <formula>COUNTIF(Feries,$A133)&gt;0</formula>
    </cfRule>
  </conditionalFormatting>
  <conditionalFormatting sqref="C135:D135">
    <cfRule type="expression" dxfId="497" priority="659" stopIfTrue="1">
      <formula>MOD(ROW($A135),$A$1+1)=3</formula>
    </cfRule>
    <cfRule type="expression" dxfId="496" priority="660" stopIfTrue="1">
      <formula>COUNTIF(Feries,$A135)&gt;0</formula>
    </cfRule>
  </conditionalFormatting>
  <conditionalFormatting sqref="C141:D141">
    <cfRule type="expression" dxfId="495" priority="657" stopIfTrue="1">
      <formula>MOD(ROW($A141),$A$1+1)=3</formula>
    </cfRule>
    <cfRule type="expression" dxfId="494" priority="658" stopIfTrue="1">
      <formula>COUNTIF(Feries,$A141)&gt;0</formula>
    </cfRule>
  </conditionalFormatting>
  <conditionalFormatting sqref="C143:D143">
    <cfRule type="expression" dxfId="493" priority="655" stopIfTrue="1">
      <formula>MOD(ROW($A143),$A$1+1)=3</formula>
    </cfRule>
    <cfRule type="expression" dxfId="492" priority="656" stopIfTrue="1">
      <formula>COUNTIF(Feries,$A143)&gt;0</formula>
    </cfRule>
  </conditionalFormatting>
  <conditionalFormatting sqref="C149">
    <cfRule type="expression" dxfId="491" priority="653" stopIfTrue="1">
      <formula>MOD(ROW($A149),$A$1+1)=3</formula>
    </cfRule>
    <cfRule type="expression" dxfId="490" priority="654" stopIfTrue="1">
      <formula>COUNTIF(Feries,$A149)&gt;0</formula>
    </cfRule>
  </conditionalFormatting>
  <conditionalFormatting sqref="B178">
    <cfRule type="expression" dxfId="489" priority="641" stopIfTrue="1">
      <formula>MOD(ROW($A178),$A$1+1)=3</formula>
    </cfRule>
    <cfRule type="expression" dxfId="488" priority="642" stopIfTrue="1">
      <formula>COUNTIF(Feries,$A178)&gt;0</formula>
    </cfRule>
  </conditionalFormatting>
  <conditionalFormatting sqref="C211:D211">
    <cfRule type="cellIs" dxfId="487" priority="640" stopIfTrue="1" operator="equal">
      <formula>"""Congé"""</formula>
    </cfRule>
  </conditionalFormatting>
  <conditionalFormatting sqref="C210:D210">
    <cfRule type="expression" dxfId="486" priority="635" stopIfTrue="1">
      <formula>MOD(ROW($A208),$A$1+1)=3</formula>
    </cfRule>
    <cfRule type="expression" dxfId="485" priority="636" stopIfTrue="1">
      <formula>COUNTIF(Feries,$A208)&gt;0</formula>
    </cfRule>
  </conditionalFormatting>
  <conditionalFormatting sqref="C210:D210">
    <cfRule type="cellIs" dxfId="484" priority="634" stopIfTrue="1" operator="equal">
      <formula>"""Congé"""</formula>
    </cfRule>
  </conditionalFormatting>
  <conditionalFormatting sqref="G211">
    <cfRule type="expression" dxfId="483" priority="629" stopIfTrue="1">
      <formula>MOD(ROW($A209),$A$1+1)=3</formula>
    </cfRule>
    <cfRule type="expression" dxfId="482" priority="630" stopIfTrue="1">
      <formula>COUNTIF(Feries,$A209)&gt;0</formula>
    </cfRule>
  </conditionalFormatting>
  <conditionalFormatting sqref="G211">
    <cfRule type="cellIs" dxfId="481" priority="628" stopIfTrue="1" operator="equal">
      <formula>"""Congé"""</formula>
    </cfRule>
  </conditionalFormatting>
  <conditionalFormatting sqref="C241:D243">
    <cfRule type="cellIs" dxfId="480" priority="621" stopIfTrue="1" operator="equal">
      <formula>"""Congé"""</formula>
    </cfRule>
  </conditionalFormatting>
  <conditionalFormatting sqref="C249:D249">
    <cfRule type="cellIs" dxfId="479" priority="619" stopIfTrue="1" operator="equal">
      <formula>"""Congé"""</formula>
    </cfRule>
  </conditionalFormatting>
  <conditionalFormatting sqref="C230:C231">
    <cfRule type="cellIs" dxfId="478" priority="617" stopIfTrue="1" operator="equal">
      <formula>"""Congé"""</formula>
    </cfRule>
  </conditionalFormatting>
  <conditionalFormatting sqref="C232">
    <cfRule type="cellIs" dxfId="477" priority="616" stopIfTrue="1" operator="equal">
      <formula>"""Congé"""</formula>
    </cfRule>
  </conditionalFormatting>
  <conditionalFormatting sqref="C223:C224">
    <cfRule type="cellIs" dxfId="476" priority="615" stopIfTrue="1" operator="equal">
      <formula>"""Congé"""</formula>
    </cfRule>
  </conditionalFormatting>
  <conditionalFormatting sqref="C216">
    <cfRule type="cellIs" dxfId="475" priority="614" stopIfTrue="1" operator="equal">
      <formula>"""Congé"""</formula>
    </cfRule>
  </conditionalFormatting>
  <conditionalFormatting sqref="G251">
    <cfRule type="expression" dxfId="474" priority="611" stopIfTrue="1">
      <formula>MOD(ROW($A249),$A$1+1)=3</formula>
    </cfRule>
    <cfRule type="expression" dxfId="473" priority="612" stopIfTrue="1">
      <formula>COUNTIF(Feries,$A249)&gt;0</formula>
    </cfRule>
  </conditionalFormatting>
  <conditionalFormatting sqref="G251">
    <cfRule type="cellIs" dxfId="472" priority="610" stopIfTrue="1" operator="equal">
      <formula>"""Congé"""</formula>
    </cfRule>
  </conditionalFormatting>
  <conditionalFormatting sqref="C250:D250">
    <cfRule type="expression" dxfId="471" priority="608" stopIfTrue="1">
      <formula>MOD(ROW($A248),$A$1+1)=3</formula>
    </cfRule>
    <cfRule type="expression" dxfId="470" priority="609" stopIfTrue="1">
      <formula>COUNTIF(Feries,$A248)&gt;0</formula>
    </cfRule>
  </conditionalFormatting>
  <conditionalFormatting sqref="C250:D250">
    <cfRule type="cellIs" dxfId="469" priority="607" stopIfTrue="1" operator="equal">
      <formula>"""Congé"""</formula>
    </cfRule>
  </conditionalFormatting>
  <conditionalFormatting sqref="G283">
    <cfRule type="expression" dxfId="468" priority="604" stopIfTrue="1">
      <formula>MOD(ROW($A273),$A$1+1)=3</formula>
    </cfRule>
    <cfRule type="expression" dxfId="467" priority="605" stopIfTrue="1">
      <formula>COUNTIF(Feries,$A273)&gt;0</formula>
    </cfRule>
  </conditionalFormatting>
  <conditionalFormatting sqref="G283">
    <cfRule type="cellIs" dxfId="466" priority="603" stopIfTrue="1" operator="equal">
      <formula>"""Congé"""</formula>
    </cfRule>
  </conditionalFormatting>
  <conditionalFormatting sqref="C279:C280">
    <cfRule type="cellIs" dxfId="465" priority="599" stopIfTrue="1" operator="equal">
      <formula>"""Congé"""</formula>
    </cfRule>
  </conditionalFormatting>
  <conditionalFormatting sqref="G279">
    <cfRule type="cellIs" dxfId="464" priority="598" stopIfTrue="1" operator="equal">
      <formula>"""Congé"""</formula>
    </cfRule>
  </conditionalFormatting>
  <conditionalFormatting sqref="C288:D288">
    <cfRule type="cellIs" dxfId="463" priority="595" stopIfTrue="1" operator="equal">
      <formula>"""Congé"""</formula>
    </cfRule>
  </conditionalFormatting>
  <conditionalFormatting sqref="C282:D282">
    <cfRule type="expression" dxfId="462" priority="593" stopIfTrue="1">
      <formula>MOD(ROW($A280),$A$1+1)=3</formula>
    </cfRule>
    <cfRule type="expression" dxfId="461" priority="594" stopIfTrue="1">
      <formula>COUNTIF(Feries,$A280)&gt;0</formula>
    </cfRule>
  </conditionalFormatting>
  <conditionalFormatting sqref="C282:D282">
    <cfRule type="cellIs" dxfId="460" priority="592" stopIfTrue="1" operator="equal">
      <formula>"""Congé"""</formula>
    </cfRule>
  </conditionalFormatting>
  <conditionalFormatting sqref="G281">
    <cfRule type="expression" dxfId="459" priority="590" stopIfTrue="1">
      <formula>MOD(ROW($A279),$A$1+1)=3</formula>
    </cfRule>
    <cfRule type="expression" dxfId="458" priority="591" stopIfTrue="1">
      <formula>COUNTIF(Feries,$A279)&gt;0</formula>
    </cfRule>
  </conditionalFormatting>
  <conditionalFormatting sqref="G281">
    <cfRule type="cellIs" dxfId="457" priority="589" stopIfTrue="1" operator="equal">
      <formula>"""Congé"""</formula>
    </cfRule>
  </conditionalFormatting>
  <conditionalFormatting sqref="G315">
    <cfRule type="expression" dxfId="456" priority="586" stopIfTrue="1">
      <formula>MOD(ROW($A305),$A$1+1)=3</formula>
    </cfRule>
    <cfRule type="expression" dxfId="455" priority="587" stopIfTrue="1">
      <formula>COUNTIF(Feries,$A305)&gt;0</formula>
    </cfRule>
  </conditionalFormatting>
  <conditionalFormatting sqref="G315">
    <cfRule type="cellIs" dxfId="454" priority="585" stopIfTrue="1" operator="equal">
      <formula>"""Congé"""</formula>
    </cfRule>
  </conditionalFormatting>
  <conditionalFormatting sqref="C316:D316">
    <cfRule type="expression" dxfId="453" priority="583" stopIfTrue="1">
      <formula>MOD(ROW($A312),$A$1+1)=3</formula>
    </cfRule>
    <cfRule type="expression" dxfId="452" priority="584" stopIfTrue="1">
      <formula>COUNTIF(Feries,$A312)&gt;0</formula>
    </cfRule>
  </conditionalFormatting>
  <conditionalFormatting sqref="C316:D316">
    <cfRule type="cellIs" dxfId="451" priority="582" stopIfTrue="1" operator="equal">
      <formula>"""Congé"""</formula>
    </cfRule>
  </conditionalFormatting>
  <conditionalFormatting sqref="C272">
    <cfRule type="cellIs" dxfId="450" priority="581" stopIfTrue="1" operator="equal">
      <formula>"""Congé"""</formula>
    </cfRule>
  </conditionalFormatting>
  <conditionalFormatting sqref="C294:D294">
    <cfRule type="cellIs" dxfId="449" priority="580" operator="equal">
      <formula>"""Congé"""</formula>
    </cfRule>
  </conditionalFormatting>
  <conditionalFormatting sqref="H331">
    <cfRule type="cellIs" dxfId="448" priority="574" stopIfTrue="1" operator="equal">
      <formula>"""Congé"""</formula>
    </cfRule>
  </conditionalFormatting>
  <conditionalFormatting sqref="H331">
    <cfRule type="expression" dxfId="447" priority="575" stopIfTrue="1">
      <formula>MOD(ROW($A311),$A$1+1)=3</formula>
    </cfRule>
    <cfRule type="expression" dxfId="446" priority="576" stopIfTrue="1">
      <formula>COUNTIF(Feries,$A311)&gt;0</formula>
    </cfRule>
  </conditionalFormatting>
  <conditionalFormatting sqref="C342:D342">
    <cfRule type="expression" dxfId="445" priority="841" stopIfTrue="1">
      <formula>$A$1=5</formula>
    </cfRule>
    <cfRule type="expression" dxfId="444" priority="843" stopIfTrue="1">
      <formula>COUNTIF(Feries,$A340)&gt;0</formula>
    </cfRule>
  </conditionalFormatting>
  <conditionalFormatting sqref="C339:D339">
    <cfRule type="cellIs" dxfId="443" priority="547" stopIfTrue="1" operator="equal">
      <formula>"""Congé"""</formula>
    </cfRule>
  </conditionalFormatting>
  <conditionalFormatting sqref="H345:I345">
    <cfRule type="expression" dxfId="442" priority="846" stopIfTrue="1">
      <formula>$A$1=5</formula>
    </cfRule>
    <cfRule type="expression" dxfId="441" priority="847" stopIfTrue="1">
      <formula>COUNTIF(Feries,$A344)&gt;0</formula>
    </cfRule>
  </conditionalFormatting>
  <conditionalFormatting sqref="B339">
    <cfRule type="expression" dxfId="440" priority="538" stopIfTrue="1">
      <formula>$A$1=5</formula>
    </cfRule>
    <cfRule type="expression" dxfId="439" priority="539" stopIfTrue="1">
      <formula>COUNTIF(Feries,$A339)&gt;0</formula>
    </cfRule>
  </conditionalFormatting>
  <conditionalFormatting sqref="C338:D338">
    <cfRule type="expression" dxfId="438" priority="534" stopIfTrue="1">
      <formula>COUNTIF(Feries,$A338)&gt;0</formula>
    </cfRule>
    <cfRule type="expression" dxfId="437" priority="535" stopIfTrue="1">
      <formula>$A$1=5</formula>
    </cfRule>
  </conditionalFormatting>
  <conditionalFormatting sqref="C341:D341">
    <cfRule type="cellIs" dxfId="436" priority="526" stopIfTrue="1" operator="equal">
      <formula>"""Congé"""</formula>
    </cfRule>
  </conditionalFormatting>
  <conditionalFormatting sqref="C341:D341">
    <cfRule type="expression" dxfId="435" priority="527" stopIfTrue="1">
      <formula>$A$1=5</formula>
    </cfRule>
    <cfRule type="expression" dxfId="434" priority="528" stopIfTrue="1">
      <formula>COUNTIF(Feries,$A341)&gt;0</formula>
    </cfRule>
  </conditionalFormatting>
  <conditionalFormatting sqref="C340:D340">
    <cfRule type="cellIs" dxfId="433" priority="523" stopIfTrue="1" operator="equal">
      <formula>"""Congé"""</formula>
    </cfRule>
  </conditionalFormatting>
  <conditionalFormatting sqref="C340:D340">
    <cfRule type="expression" dxfId="432" priority="524" stopIfTrue="1">
      <formula>$A$1=5</formula>
    </cfRule>
    <cfRule type="expression" dxfId="431" priority="525" stopIfTrue="1">
      <formula>COUNTIF(Feries,$A340)&gt;0</formula>
    </cfRule>
  </conditionalFormatting>
  <conditionalFormatting sqref="G355">
    <cfRule type="expression" dxfId="430" priority="520" stopIfTrue="1">
      <formula>MOD(ROW($A345),$A$1+1)=3</formula>
    </cfRule>
    <cfRule type="expression" dxfId="429" priority="521" stopIfTrue="1">
      <formula>COUNTIF(Feries,$A345)&gt;0</formula>
    </cfRule>
  </conditionalFormatting>
  <conditionalFormatting sqref="G355">
    <cfRule type="cellIs" dxfId="428" priority="519" stopIfTrue="1" operator="equal">
      <formula>"""Congé"""</formula>
    </cfRule>
  </conditionalFormatting>
  <conditionalFormatting sqref="C379:D379">
    <cfRule type="cellIs" dxfId="427" priority="518" stopIfTrue="1" operator="equal">
      <formula>"""Congé"""</formula>
    </cfRule>
  </conditionalFormatting>
  <conditionalFormatting sqref="G387">
    <cfRule type="expression" dxfId="426" priority="511" stopIfTrue="1">
      <formula>MOD(ROW($A377),$A$1+1)=3</formula>
    </cfRule>
    <cfRule type="expression" dxfId="425" priority="512" stopIfTrue="1">
      <formula>COUNTIF(Feries,$A377)&gt;0</formula>
    </cfRule>
  </conditionalFormatting>
  <conditionalFormatting sqref="G387">
    <cfRule type="cellIs" dxfId="424" priority="510" stopIfTrue="1" operator="equal">
      <formula>"""Congé"""</formula>
    </cfRule>
  </conditionalFormatting>
  <conditionalFormatting sqref="H387">
    <cfRule type="expression" dxfId="423" priority="508" stopIfTrue="1">
      <formula>MOD(ROW($A377),$A$1+1)=3</formula>
    </cfRule>
    <cfRule type="expression" dxfId="422" priority="509" stopIfTrue="1">
      <formula>COUNTIF(Feries,$A377)&gt;0</formula>
    </cfRule>
  </conditionalFormatting>
  <conditionalFormatting sqref="H387">
    <cfRule type="cellIs" dxfId="421" priority="507" stopIfTrue="1" operator="equal">
      <formula>"""Congé"""</formula>
    </cfRule>
  </conditionalFormatting>
  <conditionalFormatting sqref="I387">
    <cfRule type="expression" dxfId="420" priority="505" stopIfTrue="1">
      <formula>MOD(ROW($A377),$A$1+1)=3</formula>
    </cfRule>
    <cfRule type="expression" dxfId="419" priority="506" stopIfTrue="1">
      <formula>COUNTIF(Feries,$A377)&gt;0</formula>
    </cfRule>
  </conditionalFormatting>
  <conditionalFormatting sqref="I387">
    <cfRule type="cellIs" dxfId="418" priority="504" stopIfTrue="1" operator="equal">
      <formula>"""Congé"""</formula>
    </cfRule>
  </conditionalFormatting>
  <conditionalFormatting sqref="B379">
    <cfRule type="expression" dxfId="417" priority="502" stopIfTrue="1">
      <formula>MOD(ROW($A369),$A$1+1)=3</formula>
    </cfRule>
    <cfRule type="expression" dxfId="416" priority="503" stopIfTrue="1">
      <formula>COUNTIF(Feries,$A369)&gt;0</formula>
    </cfRule>
  </conditionalFormatting>
  <conditionalFormatting sqref="B379">
    <cfRule type="cellIs" dxfId="415" priority="501" stopIfTrue="1" operator="equal">
      <formula>"""Congé"""</formula>
    </cfRule>
  </conditionalFormatting>
  <conditionalFormatting sqref="H379">
    <cfRule type="expression" dxfId="414" priority="493" stopIfTrue="1">
      <formula>MOD(ROW($A369),$A$1+1)=3</formula>
    </cfRule>
    <cfRule type="expression" dxfId="413" priority="494" stopIfTrue="1">
      <formula>COUNTIF(Feries,$A369)&gt;0</formula>
    </cfRule>
  </conditionalFormatting>
  <conditionalFormatting sqref="H379">
    <cfRule type="cellIs" dxfId="412" priority="492" stopIfTrue="1" operator="equal">
      <formula>"""Congé"""</formula>
    </cfRule>
  </conditionalFormatting>
  <conditionalFormatting sqref="I379">
    <cfRule type="expression" dxfId="411" priority="490" stopIfTrue="1">
      <formula>MOD(ROW($A369),$A$1+1)=3</formula>
    </cfRule>
    <cfRule type="expression" dxfId="410" priority="491" stopIfTrue="1">
      <formula>COUNTIF(Feries,$A369)&gt;0</formula>
    </cfRule>
  </conditionalFormatting>
  <conditionalFormatting sqref="I379">
    <cfRule type="cellIs" dxfId="409" priority="489" stopIfTrue="1" operator="equal">
      <formula>"""Congé"""</formula>
    </cfRule>
  </conditionalFormatting>
  <conditionalFormatting sqref="H395:I395 B395 F395">
    <cfRule type="expression" dxfId="408" priority="487" stopIfTrue="1">
      <formula>$A$1=5</formula>
    </cfRule>
    <cfRule type="expression" dxfId="407" priority="488" stopIfTrue="1">
      <formula>COUNTIF(Feries,$A395)&gt;0</formula>
    </cfRule>
  </conditionalFormatting>
  <conditionalFormatting sqref="H403:I403 B403:D403 F403">
    <cfRule type="expression" dxfId="406" priority="484" stopIfTrue="1">
      <formula>$A$1=5</formula>
    </cfRule>
    <cfRule type="expression" dxfId="405" priority="485" stopIfTrue="1">
      <formula>COUNTIF(Feries,$A403)&gt;0</formula>
    </cfRule>
  </conditionalFormatting>
  <conditionalFormatting sqref="C403:D403">
    <cfRule type="cellIs" dxfId="404" priority="483" stopIfTrue="1" operator="equal">
      <formula>"""Congé"""</formula>
    </cfRule>
  </conditionalFormatting>
  <conditionalFormatting sqref="H411:I411 B411:D411 F411">
    <cfRule type="expression" dxfId="403" priority="481" stopIfTrue="1">
      <formula>$A$1=5</formula>
    </cfRule>
    <cfRule type="expression" dxfId="402" priority="482" stopIfTrue="1">
      <formula>COUNTIF(Feries,$A411)&gt;0</formula>
    </cfRule>
  </conditionalFormatting>
  <conditionalFormatting sqref="C411:D411">
    <cfRule type="cellIs" dxfId="401" priority="480" stopIfTrue="1" operator="equal">
      <formula>"""Congé"""</formula>
    </cfRule>
  </conditionalFormatting>
  <conditionalFormatting sqref="H419:I419 B419:D419 F419">
    <cfRule type="expression" dxfId="400" priority="478" stopIfTrue="1">
      <formula>$A$1=5</formula>
    </cfRule>
    <cfRule type="expression" dxfId="399" priority="479" stopIfTrue="1">
      <formula>COUNTIF(Feries,$A419)&gt;0</formula>
    </cfRule>
  </conditionalFormatting>
  <conditionalFormatting sqref="C419:D419">
    <cfRule type="cellIs" dxfId="398" priority="477" stopIfTrue="1" operator="equal">
      <formula>"""Congé"""</formula>
    </cfRule>
  </conditionalFormatting>
  <conditionalFormatting sqref="C372:D373">
    <cfRule type="expression" dxfId="397" priority="474" stopIfTrue="1">
      <formula>OR($A$1=5,$A$1=6)</formula>
    </cfRule>
    <cfRule type="expression" dxfId="396" priority="475" stopIfTrue="1">
      <formula>MOD(ROW($A372),$A$1+1)=3</formula>
    </cfRule>
    <cfRule type="expression" dxfId="395" priority="476" stopIfTrue="1">
      <formula>COUNTIF(Feries,$A372)&gt;0</formula>
    </cfRule>
  </conditionalFormatting>
  <conditionalFormatting sqref="C372:D373">
    <cfRule type="cellIs" dxfId="394" priority="473" stopIfTrue="1" operator="equal">
      <formula>"""Congé"""</formula>
    </cfRule>
  </conditionalFormatting>
  <conditionalFormatting sqref="H374">
    <cfRule type="expression" dxfId="393" priority="470" stopIfTrue="1">
      <formula>OR($A$1=5,$A$1=6)</formula>
    </cfRule>
    <cfRule type="expression" dxfId="392" priority="471" stopIfTrue="1">
      <formula>MOD(ROW($A374),$A$1+1)=3</formula>
    </cfRule>
    <cfRule type="expression" dxfId="391" priority="472" stopIfTrue="1">
      <formula>COUNTIF(Feries,$A374)&gt;0</formula>
    </cfRule>
  </conditionalFormatting>
  <conditionalFormatting sqref="H374">
    <cfRule type="cellIs" dxfId="390" priority="469" stopIfTrue="1" operator="equal">
      <formula>"""Congé"""</formula>
    </cfRule>
  </conditionalFormatting>
  <conditionalFormatting sqref="H373">
    <cfRule type="expression" dxfId="389" priority="466" stopIfTrue="1">
      <formula>OR($A$1=5,$A$1=6)</formula>
    </cfRule>
    <cfRule type="expression" dxfId="388" priority="467" stopIfTrue="1">
      <formula>MOD(ROW($A373),$A$1+1)=3</formula>
    </cfRule>
    <cfRule type="expression" dxfId="387" priority="468" stopIfTrue="1">
      <formula>COUNTIF(Feries,$A373)&gt;0</formula>
    </cfRule>
  </conditionalFormatting>
  <conditionalFormatting sqref="H373">
    <cfRule type="cellIs" dxfId="386" priority="465" stopIfTrue="1" operator="equal">
      <formula>"""Congé"""</formula>
    </cfRule>
  </conditionalFormatting>
  <conditionalFormatting sqref="C386:D386">
    <cfRule type="cellIs" dxfId="385" priority="464" stopIfTrue="1" operator="equal">
      <formula>"""Congé"""</formula>
    </cfRule>
  </conditionalFormatting>
  <conditionalFormatting sqref="H372">
    <cfRule type="expression" dxfId="384" priority="462" stopIfTrue="1">
      <formula>$A$1=5</formula>
    </cfRule>
    <cfRule type="expression" dxfId="383" priority="463" stopIfTrue="1">
      <formula>COUNTIF(Feries,$A372)&gt;0</formula>
    </cfRule>
  </conditionalFormatting>
  <conditionalFormatting sqref="C414:D414">
    <cfRule type="cellIs" dxfId="382" priority="461" stopIfTrue="1" operator="equal">
      <formula>"""Congé"""</formula>
    </cfRule>
  </conditionalFormatting>
  <conditionalFormatting sqref="H376">
    <cfRule type="expression" dxfId="381" priority="458" stopIfTrue="1">
      <formula>OR($A$1=5,$A$1=6)</formula>
    </cfRule>
    <cfRule type="expression" dxfId="380" priority="459" stopIfTrue="1">
      <formula>MOD(ROW($A376),$A$1+1)=3</formula>
    </cfRule>
    <cfRule type="expression" dxfId="379" priority="460" stopIfTrue="1">
      <formula>COUNTIF(Feries,$A376)&gt;0</formula>
    </cfRule>
  </conditionalFormatting>
  <conditionalFormatting sqref="H376">
    <cfRule type="cellIs" dxfId="378" priority="457" stopIfTrue="1" operator="equal">
      <formula>"""Congé"""</formula>
    </cfRule>
  </conditionalFormatting>
  <conditionalFormatting sqref="C422:D422">
    <cfRule type="cellIs" dxfId="377" priority="456" stopIfTrue="1" operator="equal">
      <formula>"""Congé"""</formula>
    </cfRule>
  </conditionalFormatting>
  <conditionalFormatting sqref="G422">
    <cfRule type="expression" dxfId="376" priority="454" stopIfTrue="1">
      <formula>MOD(ROW($A412),$A$1+1)=3</formula>
    </cfRule>
    <cfRule type="expression" dxfId="375" priority="455" stopIfTrue="1">
      <formula>COUNTIF(Feries,$A412)&gt;0</formula>
    </cfRule>
  </conditionalFormatting>
  <conditionalFormatting sqref="G422">
    <cfRule type="cellIs" dxfId="374" priority="453" stopIfTrue="1" operator="equal">
      <formula>"""Congé"""</formula>
    </cfRule>
  </conditionalFormatting>
  <conditionalFormatting sqref="B391">
    <cfRule type="expression" dxfId="373" priority="450" stopIfTrue="1">
      <formula>OR($A$1=5,$A$1=6)</formula>
    </cfRule>
    <cfRule type="expression" dxfId="372" priority="451" stopIfTrue="1">
      <formula>MOD(ROW($A391),$A$1+1)=3</formula>
    </cfRule>
    <cfRule type="expression" dxfId="371" priority="452" stopIfTrue="1">
      <formula>COUNTIF(Feries,$A391)&gt;0</formula>
    </cfRule>
  </conditionalFormatting>
  <conditionalFormatting sqref="C391:D394 C396:D396">
    <cfRule type="expression" dxfId="370" priority="447" stopIfTrue="1">
      <formula>OR($A$1=5,$A$1=6)</formula>
    </cfRule>
    <cfRule type="expression" dxfId="369" priority="448" stopIfTrue="1">
      <formula>MOD(ROW($A391),$A$1+1)=3</formula>
    </cfRule>
    <cfRule type="expression" dxfId="368" priority="449" stopIfTrue="1">
      <formula>COUNTIF(Feries,$A391)&gt;0</formula>
    </cfRule>
  </conditionalFormatting>
  <conditionalFormatting sqref="C391:D394 C396:D396">
    <cfRule type="cellIs" dxfId="367" priority="446" stopIfTrue="1" operator="equal">
      <formula>"""Congé"""</formula>
    </cfRule>
  </conditionalFormatting>
  <conditionalFormatting sqref="C426:D426">
    <cfRule type="cellIs" dxfId="366" priority="444" stopIfTrue="1" operator="equal">
      <formula>"""Congé"""</formula>
    </cfRule>
  </conditionalFormatting>
  <conditionalFormatting sqref="B421">
    <cfRule type="expression" dxfId="365" priority="441" stopIfTrue="1">
      <formula>OR($A$1=5,$A$1=6)</formula>
    </cfRule>
    <cfRule type="expression" dxfId="364" priority="442" stopIfTrue="1">
      <formula>MOD(ROW($A421),$A$1+1)=3</formula>
    </cfRule>
    <cfRule type="expression" dxfId="363" priority="443" stopIfTrue="1">
      <formula>COUNTIF(Feries,$A421)&gt;0</formula>
    </cfRule>
  </conditionalFormatting>
  <conditionalFormatting sqref="B422">
    <cfRule type="expression" dxfId="362" priority="438" stopIfTrue="1">
      <formula>OR($A$1=5,$A$1=6)</formula>
    </cfRule>
    <cfRule type="expression" dxfId="361" priority="439" stopIfTrue="1">
      <formula>MOD(ROW($A422),$A$1+1)=3</formula>
    </cfRule>
    <cfRule type="expression" dxfId="360" priority="440" stopIfTrue="1">
      <formula>COUNTIF(Feries,$A422)&gt;0</formula>
    </cfRule>
  </conditionalFormatting>
  <conditionalFormatting sqref="E5:E40">
    <cfRule type="expression" dxfId="359" priority="433" stopIfTrue="1">
      <formula>COUNTIF(Feries,$A5)&gt;0</formula>
    </cfRule>
  </conditionalFormatting>
  <conditionalFormatting sqref="E44:E72">
    <cfRule type="expression" dxfId="358" priority="432" stopIfTrue="1">
      <formula>COUNTIF(Feries,$A44)&gt;0</formula>
    </cfRule>
  </conditionalFormatting>
  <conditionalFormatting sqref="E81:E83 E89:E91 E97:E112">
    <cfRule type="expression" dxfId="357" priority="431" stopIfTrue="1">
      <formula>COUNTIF(Feries,$A81)&gt;0</formula>
    </cfRule>
  </conditionalFormatting>
  <conditionalFormatting sqref="E121:E123 E129:E142 E144">
    <cfRule type="expression" dxfId="356" priority="430" stopIfTrue="1">
      <formula>COUNTIF(Feries,$A121)&gt;0</formula>
    </cfRule>
  </conditionalFormatting>
  <conditionalFormatting sqref="E148:E174">
    <cfRule type="expression" dxfId="355" priority="429" stopIfTrue="1">
      <formula>COUNTIF(Feries,$A148)&gt;0</formula>
    </cfRule>
  </conditionalFormatting>
  <conditionalFormatting sqref="E180:E216">
    <cfRule type="expression" dxfId="354" priority="428" stopIfTrue="1">
      <formula>COUNTIF(Feries,$A180)&gt;0</formula>
    </cfRule>
  </conditionalFormatting>
  <conditionalFormatting sqref="E225:E227 E233:E235 E241:E243">
    <cfRule type="expression" dxfId="353" priority="427" stopIfTrue="1">
      <formula>COUNTIF(Feries,$A225)&gt;0</formula>
    </cfRule>
  </conditionalFormatting>
  <conditionalFormatting sqref="E257:E259 E265:E274 E276:E280">
    <cfRule type="expression" dxfId="352" priority="426" stopIfTrue="1">
      <formula>COUNTIF(Feries,$A257)&gt;0</formula>
    </cfRule>
  </conditionalFormatting>
  <conditionalFormatting sqref="E284:E321">
    <cfRule type="expression" dxfId="351" priority="425" stopIfTrue="1">
      <formula>COUNTIF(Feries,$A284)&gt;0</formula>
    </cfRule>
  </conditionalFormatting>
  <conditionalFormatting sqref="E324:E352">
    <cfRule type="expression" dxfId="350" priority="424" stopIfTrue="1">
      <formula>COUNTIF(Feries,$A324)&gt;0</formula>
    </cfRule>
  </conditionalFormatting>
  <conditionalFormatting sqref="E356:E364 E366:E384">
    <cfRule type="expression" dxfId="349" priority="423" stopIfTrue="1">
      <formula>COUNTIF(Feries,$A356)&gt;0</formula>
    </cfRule>
  </conditionalFormatting>
  <conditionalFormatting sqref="E388:E424">
    <cfRule type="expression" dxfId="348" priority="422" stopIfTrue="1">
      <formula>COUNTIF(Feries,$A388)&gt;0</formula>
    </cfRule>
  </conditionalFormatting>
  <conditionalFormatting sqref="F123">
    <cfRule type="expression" dxfId="347" priority="421" stopIfTrue="1">
      <formula>COUNTIF(Feries,$A123)&gt;0</formula>
    </cfRule>
  </conditionalFormatting>
  <conditionalFormatting sqref="B365:D365 F365">
    <cfRule type="expression" dxfId="346" priority="419" stopIfTrue="1">
      <formula>$A$1=5</formula>
    </cfRule>
    <cfRule type="expression" dxfId="345" priority="420" stopIfTrue="1">
      <formula>COUNTIF(Feries,$A365)&gt;0</formula>
    </cfRule>
  </conditionalFormatting>
  <conditionalFormatting sqref="C365:D365">
    <cfRule type="cellIs" dxfId="344" priority="418" stopIfTrue="1" operator="equal">
      <formula>"""Congé"""</formula>
    </cfRule>
  </conditionalFormatting>
  <conditionalFormatting sqref="E365">
    <cfRule type="expression" dxfId="343" priority="417" stopIfTrue="1">
      <formula>COUNTIF(Feries,$A365)&gt;0</formula>
    </cfRule>
  </conditionalFormatting>
  <conditionalFormatting sqref="G365:H365">
    <cfRule type="expression" dxfId="342" priority="415" stopIfTrue="1">
      <formula>$A$1=5</formula>
    </cfRule>
    <cfRule type="expression" dxfId="341" priority="416" stopIfTrue="1">
      <formula>COUNTIF(Feries,$A365)&gt;0</formula>
    </cfRule>
  </conditionalFormatting>
  <conditionalFormatting sqref="C67:D67">
    <cfRule type="expression" dxfId="340" priority="414" stopIfTrue="1">
      <formula>COUNTIF(Feries,$A67)&gt;0</formula>
    </cfRule>
  </conditionalFormatting>
  <conditionalFormatting sqref="D68">
    <cfRule type="expression" dxfId="339" priority="413" stopIfTrue="1">
      <formula>COUNTIF(Feries,$A68)&gt;0</formula>
    </cfRule>
  </conditionalFormatting>
  <conditionalFormatting sqref="D68">
    <cfRule type="expression" dxfId="338" priority="412" stopIfTrue="1">
      <formula>COUNTIF(Feries,$A68)&gt;0</formula>
    </cfRule>
  </conditionalFormatting>
  <conditionalFormatting sqref="D68:D72">
    <cfRule type="expression" dxfId="337" priority="411" stopIfTrue="1">
      <formula>COUNTIF(Feries,$A68)&gt;0</formula>
    </cfRule>
  </conditionalFormatting>
  <conditionalFormatting sqref="D69:D72">
    <cfRule type="expression" dxfId="336" priority="410" stopIfTrue="1">
      <formula>COUNTIF(Feries,$A69)&gt;0</formula>
    </cfRule>
  </conditionalFormatting>
  <conditionalFormatting sqref="D69:D72">
    <cfRule type="expression" dxfId="335" priority="409" stopIfTrue="1">
      <formula>COUNTIF(Feries,$A69)&gt;0</formula>
    </cfRule>
  </conditionalFormatting>
  <conditionalFormatting sqref="D76">
    <cfRule type="expression" dxfId="334" priority="408" stopIfTrue="1">
      <formula>COUNTIF(Feries,$A76)&gt;0</formula>
    </cfRule>
  </conditionalFormatting>
  <conditionalFormatting sqref="D76">
    <cfRule type="expression" dxfId="333" priority="407" stopIfTrue="1">
      <formula>COUNTIF(Feries,$A76)&gt;0</formula>
    </cfRule>
  </conditionalFormatting>
  <conditionalFormatting sqref="D76">
    <cfRule type="expression" dxfId="332" priority="406" stopIfTrue="1">
      <formula>COUNTIF(Feries,$A76)&gt;0</formula>
    </cfRule>
  </conditionalFormatting>
  <conditionalFormatting sqref="D77:D80">
    <cfRule type="expression" dxfId="331" priority="405" stopIfTrue="1">
      <formula>COUNTIF(Feries,$A77)&gt;0</formula>
    </cfRule>
  </conditionalFormatting>
  <conditionalFormatting sqref="D77:D80">
    <cfRule type="expression" dxfId="330" priority="404" stopIfTrue="1">
      <formula>COUNTIF(Feries,$A77)&gt;0</formula>
    </cfRule>
  </conditionalFormatting>
  <conditionalFormatting sqref="D77:D80">
    <cfRule type="expression" dxfId="329" priority="403" stopIfTrue="1">
      <formula>COUNTIF(Feries,$A77)&gt;0</formula>
    </cfRule>
  </conditionalFormatting>
  <conditionalFormatting sqref="D84">
    <cfRule type="expression" dxfId="328" priority="402" stopIfTrue="1">
      <formula>COUNTIF(Feries,$A84)&gt;0</formula>
    </cfRule>
  </conditionalFormatting>
  <conditionalFormatting sqref="D84">
    <cfRule type="expression" dxfId="327" priority="401" stopIfTrue="1">
      <formula>COUNTIF(Feries,$A84)&gt;0</formula>
    </cfRule>
  </conditionalFormatting>
  <conditionalFormatting sqref="D84">
    <cfRule type="expression" dxfId="326" priority="400" stopIfTrue="1">
      <formula>COUNTIF(Feries,$A84)&gt;0</formula>
    </cfRule>
  </conditionalFormatting>
  <conditionalFormatting sqref="D84">
    <cfRule type="expression" dxfId="325" priority="399" stopIfTrue="1">
      <formula>COUNTIF(Feries,$A84)&gt;0</formula>
    </cfRule>
  </conditionalFormatting>
  <conditionalFormatting sqref="D85:D88">
    <cfRule type="expression" dxfId="324" priority="398" stopIfTrue="1">
      <formula>COUNTIF(Feries,$A85)&gt;0</formula>
    </cfRule>
  </conditionalFormatting>
  <conditionalFormatting sqref="D85:D88">
    <cfRule type="expression" dxfId="323" priority="397" stopIfTrue="1">
      <formula>COUNTIF(Feries,$A85)&gt;0</formula>
    </cfRule>
  </conditionalFormatting>
  <conditionalFormatting sqref="D85:D88">
    <cfRule type="expression" dxfId="322" priority="396" stopIfTrue="1">
      <formula>COUNTIF(Feries,$A85)&gt;0</formula>
    </cfRule>
  </conditionalFormatting>
  <conditionalFormatting sqref="D85:D88">
    <cfRule type="expression" dxfId="321" priority="395" stopIfTrue="1">
      <formula>COUNTIF(Feries,$A85)&gt;0</formula>
    </cfRule>
  </conditionalFormatting>
  <conditionalFormatting sqref="D92">
    <cfRule type="expression" dxfId="320" priority="394" stopIfTrue="1">
      <formula>COUNTIF(Feries,$A92)&gt;0</formula>
    </cfRule>
  </conditionalFormatting>
  <conditionalFormatting sqref="D92">
    <cfRule type="expression" dxfId="319" priority="393" stopIfTrue="1">
      <formula>COUNTIF(Feries,$A92)&gt;0</formula>
    </cfRule>
  </conditionalFormatting>
  <conditionalFormatting sqref="D92">
    <cfRule type="expression" dxfId="318" priority="392" stopIfTrue="1">
      <formula>COUNTIF(Feries,$A92)&gt;0</formula>
    </cfRule>
  </conditionalFormatting>
  <conditionalFormatting sqref="D92">
    <cfRule type="expression" dxfId="317" priority="391" stopIfTrue="1">
      <formula>COUNTIF(Feries,$A92)&gt;0</formula>
    </cfRule>
  </conditionalFormatting>
  <conditionalFormatting sqref="D93:D96">
    <cfRule type="expression" dxfId="316" priority="390" stopIfTrue="1">
      <formula>COUNTIF(Feries,$A93)&gt;0</formula>
    </cfRule>
  </conditionalFormatting>
  <conditionalFormatting sqref="D93:D96">
    <cfRule type="expression" dxfId="315" priority="389" stopIfTrue="1">
      <formula>COUNTIF(Feries,$A93)&gt;0</formula>
    </cfRule>
  </conditionalFormatting>
  <conditionalFormatting sqref="D93:D96">
    <cfRule type="expression" dxfId="314" priority="388" stopIfTrue="1">
      <formula>COUNTIF(Feries,$A93)&gt;0</formula>
    </cfRule>
  </conditionalFormatting>
  <conditionalFormatting sqref="D93:D96">
    <cfRule type="expression" dxfId="313" priority="387" stopIfTrue="1">
      <formula>COUNTIF(Feries,$A93)&gt;0</formula>
    </cfRule>
  </conditionalFormatting>
  <conditionalFormatting sqref="D95:D96">
    <cfRule type="expression" dxfId="312" priority="386" stopIfTrue="1">
      <formula>COUNTIF(Feries,$A95)&gt;0</formula>
    </cfRule>
  </conditionalFormatting>
  <conditionalFormatting sqref="D95:D96">
    <cfRule type="expression" dxfId="311" priority="385" stopIfTrue="1">
      <formula>COUNTIF(Feries,$A95)&gt;0</formula>
    </cfRule>
  </conditionalFormatting>
  <conditionalFormatting sqref="D95:D96">
    <cfRule type="expression" dxfId="310" priority="384" stopIfTrue="1">
      <formula>COUNTIF(Feries,$A95)&gt;0</formula>
    </cfRule>
  </conditionalFormatting>
  <conditionalFormatting sqref="D95:D96">
    <cfRule type="expression" dxfId="309" priority="383" stopIfTrue="1">
      <formula>COUNTIF(Feries,$A95)&gt;0</formula>
    </cfRule>
  </conditionalFormatting>
  <conditionalFormatting sqref="I61">
    <cfRule type="cellIs" dxfId="308" priority="382" stopIfTrue="1" operator="equal">
      <formula>"""Congé"""</formula>
    </cfRule>
  </conditionalFormatting>
  <conditionalFormatting sqref="I61">
    <cfRule type="expression" dxfId="307" priority="381" stopIfTrue="1">
      <formula>COUNTIF(Feries,$A61)&gt;0</formula>
    </cfRule>
  </conditionalFormatting>
  <conditionalFormatting sqref="I61">
    <cfRule type="expression" dxfId="306" priority="380" stopIfTrue="1">
      <formula>COUNTIF(Feries,$A61)&gt;0</formula>
    </cfRule>
  </conditionalFormatting>
  <conditionalFormatting sqref="I61">
    <cfRule type="expression" dxfId="305" priority="379" stopIfTrue="1">
      <formula>COUNTIF(Feries,$A61)&gt;0</formula>
    </cfRule>
  </conditionalFormatting>
  <conditionalFormatting sqref="I63">
    <cfRule type="cellIs" dxfId="304" priority="374" stopIfTrue="1" operator="equal">
      <formula>"""Congé"""</formula>
    </cfRule>
  </conditionalFormatting>
  <conditionalFormatting sqref="I63">
    <cfRule type="expression" dxfId="303" priority="373" stopIfTrue="1">
      <formula>COUNTIF(Feries,$A63)&gt;0</formula>
    </cfRule>
  </conditionalFormatting>
  <conditionalFormatting sqref="I63">
    <cfRule type="expression" dxfId="302" priority="372" stopIfTrue="1">
      <formula>COUNTIF(Feries,$A63)&gt;0</formula>
    </cfRule>
  </conditionalFormatting>
  <conditionalFormatting sqref="I63">
    <cfRule type="expression" dxfId="301" priority="371" stopIfTrue="1">
      <formula>COUNTIF(Feries,$A63)&gt;0</formula>
    </cfRule>
  </conditionalFormatting>
  <conditionalFormatting sqref="I69">
    <cfRule type="cellIs" dxfId="300" priority="370" stopIfTrue="1" operator="equal">
      <formula>"""Congé"""</formula>
    </cfRule>
  </conditionalFormatting>
  <conditionalFormatting sqref="I69">
    <cfRule type="expression" dxfId="299" priority="369" stopIfTrue="1">
      <formula>COUNTIF(Feries,$A69)&gt;0</formula>
    </cfRule>
  </conditionalFormatting>
  <conditionalFormatting sqref="I69">
    <cfRule type="expression" dxfId="298" priority="368" stopIfTrue="1">
      <formula>COUNTIF(Feries,$A69)&gt;0</formula>
    </cfRule>
  </conditionalFormatting>
  <conditionalFormatting sqref="I69">
    <cfRule type="expression" dxfId="297" priority="367" stopIfTrue="1">
      <formula>COUNTIF(Feries,$A69)&gt;0</formula>
    </cfRule>
  </conditionalFormatting>
  <conditionalFormatting sqref="E76:E80">
    <cfRule type="expression" dxfId="296" priority="362" stopIfTrue="1">
      <formula>COUNTIF(Feries,$A76)&gt;0</formula>
    </cfRule>
  </conditionalFormatting>
  <conditionalFormatting sqref="E84:E88">
    <cfRule type="expression" dxfId="295" priority="361" stopIfTrue="1">
      <formula>COUNTIF(Feries,$A84)&gt;0</formula>
    </cfRule>
  </conditionalFormatting>
  <conditionalFormatting sqref="E92:E96">
    <cfRule type="expression" dxfId="294" priority="360" stopIfTrue="1">
      <formula>COUNTIF(Feries,$A92)&gt;0</formula>
    </cfRule>
  </conditionalFormatting>
  <conditionalFormatting sqref="I68">
    <cfRule type="cellIs" dxfId="293" priority="359" stopIfTrue="1" operator="equal">
      <formula>"""Congé"""</formula>
    </cfRule>
  </conditionalFormatting>
  <conditionalFormatting sqref="I68">
    <cfRule type="expression" dxfId="292" priority="358" stopIfTrue="1">
      <formula>COUNTIF(Feries,$A68)&gt;0</formula>
    </cfRule>
  </conditionalFormatting>
  <conditionalFormatting sqref="I68">
    <cfRule type="expression" dxfId="291" priority="357" stopIfTrue="1">
      <formula>COUNTIF(Feries,$A68)&gt;0</formula>
    </cfRule>
  </conditionalFormatting>
  <conditionalFormatting sqref="I68">
    <cfRule type="expression" dxfId="290" priority="356" stopIfTrue="1">
      <formula>COUNTIF(Feries,$A68)&gt;0</formula>
    </cfRule>
  </conditionalFormatting>
  <conditionalFormatting sqref="I71">
    <cfRule type="cellIs" dxfId="289" priority="355" stopIfTrue="1" operator="equal">
      <formula>"""Congé"""</formula>
    </cfRule>
  </conditionalFormatting>
  <conditionalFormatting sqref="I71">
    <cfRule type="expression" dxfId="288" priority="354" stopIfTrue="1">
      <formula>COUNTIF(Feries,$A71)&gt;0</formula>
    </cfRule>
  </conditionalFormatting>
  <conditionalFormatting sqref="I71">
    <cfRule type="expression" dxfId="287" priority="353" stopIfTrue="1">
      <formula>COUNTIF(Feries,$A71)&gt;0</formula>
    </cfRule>
  </conditionalFormatting>
  <conditionalFormatting sqref="I71">
    <cfRule type="expression" dxfId="286" priority="352" stopIfTrue="1">
      <formula>COUNTIF(Feries,$A71)&gt;0</formula>
    </cfRule>
  </conditionalFormatting>
  <conditionalFormatting sqref="D76">
    <cfRule type="expression" dxfId="285" priority="351" stopIfTrue="1">
      <formula>COUNTIF(Feries,$A76)&gt;0</formula>
    </cfRule>
  </conditionalFormatting>
  <conditionalFormatting sqref="D76">
    <cfRule type="expression" dxfId="284" priority="350" stopIfTrue="1">
      <formula>COUNTIF(Feries,$A76)&gt;0</formula>
    </cfRule>
  </conditionalFormatting>
  <conditionalFormatting sqref="D76">
    <cfRule type="expression" dxfId="283" priority="349" stopIfTrue="1">
      <formula>COUNTIF(Feries,$A76)&gt;0</formula>
    </cfRule>
  </conditionalFormatting>
  <conditionalFormatting sqref="I77">
    <cfRule type="cellIs" dxfId="282" priority="348" stopIfTrue="1" operator="equal">
      <formula>"""Congé"""</formula>
    </cfRule>
  </conditionalFormatting>
  <conditionalFormatting sqref="I77">
    <cfRule type="expression" dxfId="281" priority="347" stopIfTrue="1">
      <formula>COUNTIF(Feries,$A77)&gt;0</formula>
    </cfRule>
  </conditionalFormatting>
  <conditionalFormatting sqref="I77">
    <cfRule type="expression" dxfId="280" priority="346" stopIfTrue="1">
      <formula>COUNTIF(Feries,$A77)&gt;0</formula>
    </cfRule>
  </conditionalFormatting>
  <conditionalFormatting sqref="I77">
    <cfRule type="expression" dxfId="279" priority="345" stopIfTrue="1">
      <formula>COUNTIF(Feries,$A77)&gt;0</formula>
    </cfRule>
  </conditionalFormatting>
  <conditionalFormatting sqref="I79">
    <cfRule type="cellIs" dxfId="278" priority="344" stopIfTrue="1" operator="equal">
      <formula>"""Congé"""</formula>
    </cfRule>
  </conditionalFormatting>
  <conditionalFormatting sqref="I79">
    <cfRule type="expression" dxfId="277" priority="343" stopIfTrue="1">
      <formula>COUNTIF(Feries,$A79)&gt;0</formula>
    </cfRule>
  </conditionalFormatting>
  <conditionalFormatting sqref="I79">
    <cfRule type="expression" dxfId="276" priority="342" stopIfTrue="1">
      <formula>COUNTIF(Feries,$A79)&gt;0</formula>
    </cfRule>
  </conditionalFormatting>
  <conditionalFormatting sqref="I79">
    <cfRule type="expression" dxfId="275" priority="341" stopIfTrue="1">
      <formula>COUNTIF(Feries,$A79)&gt;0</formula>
    </cfRule>
  </conditionalFormatting>
  <conditionalFormatting sqref="I84">
    <cfRule type="cellIs" dxfId="274" priority="340" stopIfTrue="1" operator="equal">
      <formula>"""Congé"""</formula>
    </cfRule>
  </conditionalFormatting>
  <conditionalFormatting sqref="I84">
    <cfRule type="expression" dxfId="273" priority="339" stopIfTrue="1">
      <formula>COUNTIF(Feries,$A84)&gt;0</formula>
    </cfRule>
  </conditionalFormatting>
  <conditionalFormatting sqref="I84">
    <cfRule type="expression" dxfId="272" priority="338" stopIfTrue="1">
      <formula>COUNTIF(Feries,$A84)&gt;0</formula>
    </cfRule>
  </conditionalFormatting>
  <conditionalFormatting sqref="I84">
    <cfRule type="expression" dxfId="271" priority="337" stopIfTrue="1">
      <formula>COUNTIF(Feries,$A84)&gt;0</formula>
    </cfRule>
  </conditionalFormatting>
  <conditionalFormatting sqref="I88">
    <cfRule type="cellIs" dxfId="270" priority="336" stopIfTrue="1" operator="equal">
      <formula>"""Congé"""</formula>
    </cfRule>
  </conditionalFormatting>
  <conditionalFormatting sqref="I88">
    <cfRule type="expression" dxfId="269" priority="335" stopIfTrue="1">
      <formula>COUNTIF(Feries,$A88)&gt;0</formula>
    </cfRule>
  </conditionalFormatting>
  <conditionalFormatting sqref="I88">
    <cfRule type="expression" dxfId="268" priority="334" stopIfTrue="1">
      <formula>COUNTIF(Feries,$A88)&gt;0</formula>
    </cfRule>
  </conditionalFormatting>
  <conditionalFormatting sqref="I88">
    <cfRule type="expression" dxfId="267" priority="333" stopIfTrue="1">
      <formula>COUNTIF(Feries,$A88)&gt;0</formula>
    </cfRule>
  </conditionalFormatting>
  <conditionalFormatting sqref="I93:I95">
    <cfRule type="cellIs" dxfId="266" priority="332" stopIfTrue="1" operator="equal">
      <formula>"""Congé"""</formula>
    </cfRule>
  </conditionalFormatting>
  <conditionalFormatting sqref="I93:I95">
    <cfRule type="expression" dxfId="265" priority="331" stopIfTrue="1">
      <formula>COUNTIF(Feries,$A93)&gt;0</formula>
    </cfRule>
  </conditionalFormatting>
  <conditionalFormatting sqref="I93:I95">
    <cfRule type="expression" dxfId="264" priority="330" stopIfTrue="1">
      <formula>COUNTIF(Feries,$A93)&gt;0</formula>
    </cfRule>
  </conditionalFormatting>
  <conditionalFormatting sqref="I93:I95">
    <cfRule type="expression" dxfId="263" priority="329" stopIfTrue="1">
      <formula>COUNTIF(Feries,$A93)&gt;0</formula>
    </cfRule>
  </conditionalFormatting>
  <conditionalFormatting sqref="I92">
    <cfRule type="cellIs" dxfId="262" priority="328" stopIfTrue="1" operator="equal">
      <formula>"""Congé"""</formula>
    </cfRule>
  </conditionalFormatting>
  <conditionalFormatting sqref="I92">
    <cfRule type="expression" dxfId="261" priority="327" stopIfTrue="1">
      <formula>COUNTIF(Feries,$A92)&gt;0</formula>
    </cfRule>
  </conditionalFormatting>
  <conditionalFormatting sqref="I92">
    <cfRule type="expression" dxfId="260" priority="326" stopIfTrue="1">
      <formula>COUNTIF(Feries,$A92)&gt;0</formula>
    </cfRule>
  </conditionalFormatting>
  <conditionalFormatting sqref="I92">
    <cfRule type="expression" dxfId="259" priority="325" stopIfTrue="1">
      <formula>COUNTIF(Feries,$A92)&gt;0</formula>
    </cfRule>
  </conditionalFormatting>
  <conditionalFormatting sqref="D100">
    <cfRule type="expression" dxfId="258" priority="324" stopIfTrue="1">
      <formula>COUNTIF(Feries,$A100)&gt;0</formula>
    </cfRule>
  </conditionalFormatting>
  <conditionalFormatting sqref="D100">
    <cfRule type="expression" dxfId="257" priority="323" stopIfTrue="1">
      <formula>COUNTIF(Feries,$A100)&gt;0</formula>
    </cfRule>
  </conditionalFormatting>
  <conditionalFormatting sqref="D100">
    <cfRule type="expression" dxfId="256" priority="322" stopIfTrue="1">
      <formula>COUNTIF(Feries,$A100)&gt;0</formula>
    </cfRule>
  </conditionalFormatting>
  <conditionalFormatting sqref="D100">
    <cfRule type="expression" dxfId="255" priority="321" stopIfTrue="1">
      <formula>COUNTIF(Feries,$A100)&gt;0</formula>
    </cfRule>
  </conditionalFormatting>
  <conditionalFormatting sqref="D100">
    <cfRule type="expression" dxfId="254" priority="320" stopIfTrue="1">
      <formula>COUNTIF(Feries,$A100)&gt;0</formula>
    </cfRule>
  </conditionalFormatting>
  <conditionalFormatting sqref="D100">
    <cfRule type="expression" dxfId="253" priority="319" stopIfTrue="1">
      <formula>COUNTIF(Feries,$A100)&gt;0</formula>
    </cfRule>
  </conditionalFormatting>
  <conditionalFormatting sqref="D100">
    <cfRule type="expression" dxfId="252" priority="318" stopIfTrue="1">
      <formula>COUNTIF(Feries,$A100)&gt;0</formula>
    </cfRule>
  </conditionalFormatting>
  <conditionalFormatting sqref="D100">
    <cfRule type="expression" dxfId="251" priority="317" stopIfTrue="1">
      <formula>COUNTIF(Feries,$A100)&gt;0</formula>
    </cfRule>
  </conditionalFormatting>
  <conditionalFormatting sqref="D101:D104">
    <cfRule type="expression" dxfId="250" priority="316" stopIfTrue="1">
      <formula>COUNTIF(Feries,$A101)&gt;0</formula>
    </cfRule>
  </conditionalFormatting>
  <conditionalFormatting sqref="D101:D104">
    <cfRule type="expression" dxfId="249" priority="315" stopIfTrue="1">
      <formula>COUNTIF(Feries,$A101)&gt;0</formula>
    </cfRule>
  </conditionalFormatting>
  <conditionalFormatting sqref="D101:D104">
    <cfRule type="expression" dxfId="248" priority="314" stopIfTrue="1">
      <formula>COUNTIF(Feries,$A101)&gt;0</formula>
    </cfRule>
  </conditionalFormatting>
  <conditionalFormatting sqref="D101:D104">
    <cfRule type="expression" dxfId="247" priority="313" stopIfTrue="1">
      <formula>COUNTIF(Feries,$A101)&gt;0</formula>
    </cfRule>
  </conditionalFormatting>
  <conditionalFormatting sqref="D101:D104">
    <cfRule type="expression" dxfId="246" priority="312" stopIfTrue="1">
      <formula>COUNTIF(Feries,$A101)&gt;0</formula>
    </cfRule>
  </conditionalFormatting>
  <conditionalFormatting sqref="D101:D104">
    <cfRule type="expression" dxfId="245" priority="311" stopIfTrue="1">
      <formula>COUNTIF(Feries,$A101)&gt;0</formula>
    </cfRule>
  </conditionalFormatting>
  <conditionalFormatting sqref="D101:D104">
    <cfRule type="expression" dxfId="244" priority="310" stopIfTrue="1">
      <formula>COUNTIF(Feries,$A101)&gt;0</formula>
    </cfRule>
  </conditionalFormatting>
  <conditionalFormatting sqref="D101:D104">
    <cfRule type="expression" dxfId="243" priority="309" stopIfTrue="1">
      <formula>COUNTIF(Feries,$A101)&gt;0</formula>
    </cfRule>
  </conditionalFormatting>
  <conditionalFormatting sqref="D108:D112">
    <cfRule type="expression" dxfId="242" priority="308" stopIfTrue="1">
      <formula>COUNTIF(Feries,$A108)&gt;0</formula>
    </cfRule>
  </conditionalFormatting>
  <conditionalFormatting sqref="D108:D112">
    <cfRule type="expression" dxfId="241" priority="307" stopIfTrue="1">
      <formula>COUNTIF(Feries,$A108)&gt;0</formula>
    </cfRule>
  </conditionalFormatting>
  <conditionalFormatting sqref="D108:D112">
    <cfRule type="expression" dxfId="240" priority="306" stopIfTrue="1">
      <formula>COUNTIF(Feries,$A108)&gt;0</formula>
    </cfRule>
  </conditionalFormatting>
  <conditionalFormatting sqref="D108:D112">
    <cfRule type="expression" dxfId="239" priority="305" stopIfTrue="1">
      <formula>COUNTIF(Feries,$A108)&gt;0</formula>
    </cfRule>
  </conditionalFormatting>
  <conditionalFormatting sqref="D108:D112">
    <cfRule type="expression" dxfId="238" priority="304" stopIfTrue="1">
      <formula>COUNTIF(Feries,$A108)&gt;0</formula>
    </cfRule>
  </conditionalFormatting>
  <conditionalFormatting sqref="D108:D112">
    <cfRule type="expression" dxfId="237" priority="303" stopIfTrue="1">
      <formula>COUNTIF(Feries,$A108)&gt;0</formula>
    </cfRule>
  </conditionalFormatting>
  <conditionalFormatting sqref="D108:D112">
    <cfRule type="expression" dxfId="236" priority="302" stopIfTrue="1">
      <formula>COUNTIF(Feries,$A108)&gt;0</formula>
    </cfRule>
  </conditionalFormatting>
  <conditionalFormatting sqref="D108:D112">
    <cfRule type="expression" dxfId="235" priority="301" stopIfTrue="1">
      <formula>COUNTIF(Feries,$A108)&gt;0</formula>
    </cfRule>
  </conditionalFormatting>
  <conditionalFormatting sqref="D116:D120">
    <cfRule type="expression" dxfId="234" priority="300" stopIfTrue="1">
      <formula>COUNTIF(Feries,$A116)&gt;0</formula>
    </cfRule>
  </conditionalFormatting>
  <conditionalFormatting sqref="D116:D120">
    <cfRule type="expression" dxfId="233" priority="299" stopIfTrue="1">
      <formula>COUNTIF(Feries,$A116)&gt;0</formula>
    </cfRule>
  </conditionalFormatting>
  <conditionalFormatting sqref="D116:D120">
    <cfRule type="expression" dxfId="232" priority="298" stopIfTrue="1">
      <formula>COUNTIF(Feries,$A116)&gt;0</formula>
    </cfRule>
  </conditionalFormatting>
  <conditionalFormatting sqref="D116:D120">
    <cfRule type="expression" dxfId="231" priority="297" stopIfTrue="1">
      <formula>COUNTIF(Feries,$A116)&gt;0</formula>
    </cfRule>
  </conditionalFormatting>
  <conditionalFormatting sqref="D116:D120">
    <cfRule type="expression" dxfId="230" priority="296" stopIfTrue="1">
      <formula>COUNTIF(Feries,$A116)&gt;0</formula>
    </cfRule>
  </conditionalFormatting>
  <conditionalFormatting sqref="D116:D120">
    <cfRule type="expression" dxfId="229" priority="295" stopIfTrue="1">
      <formula>COUNTIF(Feries,$A116)&gt;0</formula>
    </cfRule>
  </conditionalFormatting>
  <conditionalFormatting sqref="D116:D120">
    <cfRule type="expression" dxfId="228" priority="294" stopIfTrue="1">
      <formula>COUNTIF(Feries,$A116)&gt;0</formula>
    </cfRule>
  </conditionalFormatting>
  <conditionalFormatting sqref="D116:D120">
    <cfRule type="expression" dxfId="227" priority="293" stopIfTrue="1">
      <formula>COUNTIF(Feries,$A116)&gt;0</formula>
    </cfRule>
  </conditionalFormatting>
  <conditionalFormatting sqref="D124:D128">
    <cfRule type="expression" dxfId="226" priority="292" stopIfTrue="1">
      <formula>COUNTIF(Feries,$A124)&gt;0</formula>
    </cfRule>
  </conditionalFormatting>
  <conditionalFormatting sqref="D124:D128">
    <cfRule type="expression" dxfId="225" priority="291" stopIfTrue="1">
      <formula>COUNTIF(Feries,$A124)&gt;0</formula>
    </cfRule>
  </conditionalFormatting>
  <conditionalFormatting sqref="D124:D128">
    <cfRule type="expression" dxfId="224" priority="290" stopIfTrue="1">
      <formula>COUNTIF(Feries,$A124)&gt;0</formula>
    </cfRule>
  </conditionalFormatting>
  <conditionalFormatting sqref="D124:D128">
    <cfRule type="expression" dxfId="223" priority="289" stopIfTrue="1">
      <formula>COUNTIF(Feries,$A124)&gt;0</formula>
    </cfRule>
  </conditionalFormatting>
  <conditionalFormatting sqref="D124:D128">
    <cfRule type="expression" dxfId="222" priority="288" stopIfTrue="1">
      <formula>COUNTIF(Feries,$A124)&gt;0</formula>
    </cfRule>
  </conditionalFormatting>
  <conditionalFormatting sqref="D124:D128">
    <cfRule type="expression" dxfId="221" priority="287" stopIfTrue="1">
      <formula>COUNTIF(Feries,$A124)&gt;0</formula>
    </cfRule>
  </conditionalFormatting>
  <conditionalFormatting sqref="D124:D128">
    <cfRule type="expression" dxfId="220" priority="286" stopIfTrue="1">
      <formula>COUNTIF(Feries,$A124)&gt;0</formula>
    </cfRule>
  </conditionalFormatting>
  <conditionalFormatting sqref="D124:D128">
    <cfRule type="expression" dxfId="219" priority="285" stopIfTrue="1">
      <formula>COUNTIF(Feries,$A124)&gt;0</formula>
    </cfRule>
  </conditionalFormatting>
  <conditionalFormatting sqref="E116:E120">
    <cfRule type="expression" dxfId="218" priority="284" stopIfTrue="1">
      <formula>COUNTIF(Feries,$A116)&gt;0</formula>
    </cfRule>
  </conditionalFormatting>
  <conditionalFormatting sqref="E124:E128">
    <cfRule type="expression" dxfId="217" priority="283" stopIfTrue="1">
      <formula>COUNTIF(Feries,$A124)&gt;0</formula>
    </cfRule>
  </conditionalFormatting>
  <conditionalFormatting sqref="D124">
    <cfRule type="expression" dxfId="216" priority="281" stopIfTrue="1">
      <formula>MOD(ROW($A122),$A$1+1)=3</formula>
    </cfRule>
    <cfRule type="expression" dxfId="215" priority="282" stopIfTrue="1">
      <formula>COUNTIF(Feries,$A122)&gt;0</formula>
    </cfRule>
  </conditionalFormatting>
  <conditionalFormatting sqref="D124">
    <cfRule type="expression" dxfId="214" priority="280" stopIfTrue="1">
      <formula>COUNTIF(Feries,$A124)&gt;0</formula>
    </cfRule>
  </conditionalFormatting>
  <conditionalFormatting sqref="D124">
    <cfRule type="expression" dxfId="213" priority="279" stopIfTrue="1">
      <formula>COUNTIF(Feries,$A124)&gt;0</formula>
    </cfRule>
  </conditionalFormatting>
  <conditionalFormatting sqref="D124">
    <cfRule type="expression" dxfId="212" priority="278" stopIfTrue="1">
      <formula>COUNTIF(Feries,$A124)&gt;0</formula>
    </cfRule>
  </conditionalFormatting>
  <conditionalFormatting sqref="D124">
    <cfRule type="expression" dxfId="211" priority="277" stopIfTrue="1">
      <formula>COUNTIF(Feries,$A124)&gt;0</formula>
    </cfRule>
  </conditionalFormatting>
  <conditionalFormatting sqref="D124">
    <cfRule type="expression" dxfId="210" priority="276" stopIfTrue="1">
      <formula>COUNTIF(Feries,$A124)&gt;0</formula>
    </cfRule>
  </conditionalFormatting>
  <conditionalFormatting sqref="D124">
    <cfRule type="expression" dxfId="209" priority="275" stopIfTrue="1">
      <formula>COUNTIF(Feries,$A124)&gt;0</formula>
    </cfRule>
  </conditionalFormatting>
  <conditionalFormatting sqref="D124">
    <cfRule type="expression" dxfId="208" priority="274" stopIfTrue="1">
      <formula>COUNTIF(Feries,$A124)&gt;0</formula>
    </cfRule>
  </conditionalFormatting>
  <conditionalFormatting sqref="D124">
    <cfRule type="expression" dxfId="207" priority="273" stopIfTrue="1">
      <formula>COUNTIF(Feries,$A124)&gt;0</formula>
    </cfRule>
  </conditionalFormatting>
  <conditionalFormatting sqref="D132:D136">
    <cfRule type="expression" dxfId="206" priority="272" stopIfTrue="1">
      <formula>COUNTIF(Feries,$A132)&gt;0</formula>
    </cfRule>
  </conditionalFormatting>
  <conditionalFormatting sqref="D132:D136">
    <cfRule type="expression" dxfId="205" priority="271" stopIfTrue="1">
      <formula>COUNTIF(Feries,$A132)&gt;0</formula>
    </cfRule>
  </conditionalFormatting>
  <conditionalFormatting sqref="D132:D136">
    <cfRule type="expression" dxfId="204" priority="270" stopIfTrue="1">
      <formula>COUNTIF(Feries,$A132)&gt;0</formula>
    </cfRule>
  </conditionalFormatting>
  <conditionalFormatting sqref="D132:D136">
    <cfRule type="expression" dxfId="203" priority="269" stopIfTrue="1">
      <formula>COUNTIF(Feries,$A132)&gt;0</formula>
    </cfRule>
  </conditionalFormatting>
  <conditionalFormatting sqref="D132:D136">
    <cfRule type="expression" dxfId="202" priority="268" stopIfTrue="1">
      <formula>COUNTIF(Feries,$A132)&gt;0</formula>
    </cfRule>
  </conditionalFormatting>
  <conditionalFormatting sqref="D132:D136">
    <cfRule type="expression" dxfId="201" priority="267" stopIfTrue="1">
      <formula>COUNTIF(Feries,$A132)&gt;0</formula>
    </cfRule>
  </conditionalFormatting>
  <conditionalFormatting sqref="D132:D136">
    <cfRule type="expression" dxfId="200" priority="266" stopIfTrue="1">
      <formula>COUNTIF(Feries,$A132)&gt;0</formula>
    </cfRule>
  </conditionalFormatting>
  <conditionalFormatting sqref="D132:D136">
    <cfRule type="expression" dxfId="199" priority="265" stopIfTrue="1">
      <formula>COUNTIF(Feries,$A132)&gt;0</formula>
    </cfRule>
  </conditionalFormatting>
  <conditionalFormatting sqref="D140:D146">
    <cfRule type="expression" dxfId="198" priority="264" stopIfTrue="1">
      <formula>COUNTIF(Feries,$A140)&gt;0</formula>
    </cfRule>
  </conditionalFormatting>
  <conditionalFormatting sqref="D140:D146">
    <cfRule type="expression" dxfId="197" priority="263" stopIfTrue="1">
      <formula>COUNTIF(Feries,$A140)&gt;0</formula>
    </cfRule>
  </conditionalFormatting>
  <conditionalFormatting sqref="D140:D146">
    <cfRule type="expression" dxfId="196" priority="262" stopIfTrue="1">
      <formula>COUNTIF(Feries,$A140)&gt;0</formula>
    </cfRule>
  </conditionalFormatting>
  <conditionalFormatting sqref="D140:D146">
    <cfRule type="expression" dxfId="195" priority="261" stopIfTrue="1">
      <formula>COUNTIF(Feries,$A140)&gt;0</formula>
    </cfRule>
  </conditionalFormatting>
  <conditionalFormatting sqref="D140:D146">
    <cfRule type="expression" dxfId="194" priority="260" stopIfTrue="1">
      <formula>COUNTIF(Feries,$A140)&gt;0</formula>
    </cfRule>
  </conditionalFormatting>
  <conditionalFormatting sqref="D140:D146">
    <cfRule type="expression" dxfId="193" priority="259" stopIfTrue="1">
      <formula>COUNTIF(Feries,$A140)&gt;0</formula>
    </cfRule>
  </conditionalFormatting>
  <conditionalFormatting sqref="D140:D146">
    <cfRule type="expression" dxfId="192" priority="258" stopIfTrue="1">
      <formula>COUNTIF(Feries,$A140)&gt;0</formula>
    </cfRule>
  </conditionalFormatting>
  <conditionalFormatting sqref="D140:D146">
    <cfRule type="expression" dxfId="191" priority="257" stopIfTrue="1">
      <formula>COUNTIF(Feries,$A140)&gt;0</formula>
    </cfRule>
  </conditionalFormatting>
  <conditionalFormatting sqref="D148:D176">
    <cfRule type="cellIs" dxfId="190" priority="247" stopIfTrue="1" operator="equal">
      <formula>"""Congé"""</formula>
    </cfRule>
  </conditionalFormatting>
  <conditionalFormatting sqref="D148:D176">
    <cfRule type="expression" dxfId="189" priority="246" stopIfTrue="1">
      <formula>COUNTIF(Feries,$A148)&gt;0</formula>
    </cfRule>
  </conditionalFormatting>
  <conditionalFormatting sqref="D148:D176">
    <cfRule type="expression" dxfId="188" priority="245" stopIfTrue="1">
      <formula>COUNTIF(Feries,$A148)&gt;0</formula>
    </cfRule>
  </conditionalFormatting>
  <conditionalFormatting sqref="D148:D176">
    <cfRule type="expression" dxfId="187" priority="244" stopIfTrue="1">
      <formula>COUNTIF(Feries,$A148)&gt;0</formula>
    </cfRule>
  </conditionalFormatting>
  <conditionalFormatting sqref="D148:D176">
    <cfRule type="expression" dxfId="186" priority="243" stopIfTrue="1">
      <formula>COUNTIF(Feries,$A148)&gt;0</formula>
    </cfRule>
  </conditionalFormatting>
  <conditionalFormatting sqref="D148:D176">
    <cfRule type="expression" dxfId="185" priority="242" stopIfTrue="1">
      <formula>COUNTIF(Feries,$A148)&gt;0</formula>
    </cfRule>
  </conditionalFormatting>
  <conditionalFormatting sqref="D148:D176">
    <cfRule type="expression" dxfId="184" priority="241" stopIfTrue="1">
      <formula>COUNTIF(Feries,$A148)&gt;0</formula>
    </cfRule>
  </conditionalFormatting>
  <conditionalFormatting sqref="D148:D176">
    <cfRule type="expression" dxfId="183" priority="240" stopIfTrue="1">
      <formula>COUNTIF(Feries,$A148)&gt;0</formula>
    </cfRule>
  </conditionalFormatting>
  <conditionalFormatting sqref="D148:D176">
    <cfRule type="expression" dxfId="182" priority="239" stopIfTrue="1">
      <formula>COUNTIF(Feries,$A148)&gt;0</formula>
    </cfRule>
  </conditionalFormatting>
  <conditionalFormatting sqref="D180:D184">
    <cfRule type="cellIs" dxfId="181" priority="229" stopIfTrue="1" operator="equal">
      <formula>"""Congé"""</formula>
    </cfRule>
  </conditionalFormatting>
  <conditionalFormatting sqref="D180:D184">
    <cfRule type="expression" dxfId="180" priority="228" stopIfTrue="1">
      <formula>COUNTIF(Feries,$A180)&gt;0</formula>
    </cfRule>
  </conditionalFormatting>
  <conditionalFormatting sqref="D180:D184">
    <cfRule type="expression" dxfId="179" priority="227" stopIfTrue="1">
      <formula>COUNTIF(Feries,$A180)&gt;0</formula>
    </cfRule>
  </conditionalFormatting>
  <conditionalFormatting sqref="D180:D184">
    <cfRule type="expression" dxfId="178" priority="226" stopIfTrue="1">
      <formula>COUNTIF(Feries,$A180)&gt;0</formula>
    </cfRule>
  </conditionalFormatting>
  <conditionalFormatting sqref="D180:D184">
    <cfRule type="expression" dxfId="177" priority="225" stopIfTrue="1">
      <formula>COUNTIF(Feries,$A180)&gt;0</formula>
    </cfRule>
  </conditionalFormatting>
  <conditionalFormatting sqref="D180:D184">
    <cfRule type="expression" dxfId="176" priority="224" stopIfTrue="1">
      <formula>COUNTIF(Feries,$A180)&gt;0</formula>
    </cfRule>
  </conditionalFormatting>
  <conditionalFormatting sqref="D180:D184">
    <cfRule type="expression" dxfId="175" priority="223" stopIfTrue="1">
      <formula>COUNTIF(Feries,$A180)&gt;0</formula>
    </cfRule>
  </conditionalFormatting>
  <conditionalFormatting sqref="D180:D184">
    <cfRule type="expression" dxfId="174" priority="222" stopIfTrue="1">
      <formula>COUNTIF(Feries,$A180)&gt;0</formula>
    </cfRule>
  </conditionalFormatting>
  <conditionalFormatting sqref="D180:D184">
    <cfRule type="expression" dxfId="173" priority="221" stopIfTrue="1">
      <formula>COUNTIF(Feries,$A180)&gt;0</formula>
    </cfRule>
  </conditionalFormatting>
  <conditionalFormatting sqref="D188:D194">
    <cfRule type="cellIs" dxfId="172" priority="220" stopIfTrue="1" operator="equal">
      <formula>"""Congé"""</formula>
    </cfRule>
  </conditionalFormatting>
  <conditionalFormatting sqref="D188:D194">
    <cfRule type="expression" dxfId="171" priority="219" stopIfTrue="1">
      <formula>COUNTIF(Feries,$A188)&gt;0</formula>
    </cfRule>
  </conditionalFormatting>
  <conditionalFormatting sqref="D188:D194">
    <cfRule type="expression" dxfId="170" priority="218" stopIfTrue="1">
      <formula>COUNTIF(Feries,$A188)&gt;0</formula>
    </cfRule>
  </conditionalFormatting>
  <conditionalFormatting sqref="D188:D194">
    <cfRule type="expression" dxfId="169" priority="217" stopIfTrue="1">
      <formula>COUNTIF(Feries,$A188)&gt;0</formula>
    </cfRule>
  </conditionalFormatting>
  <conditionalFormatting sqref="D188:D194">
    <cfRule type="expression" dxfId="168" priority="216" stopIfTrue="1">
      <formula>COUNTIF(Feries,$A188)&gt;0</formula>
    </cfRule>
  </conditionalFormatting>
  <conditionalFormatting sqref="D188:D194">
    <cfRule type="expression" dxfId="167" priority="215" stopIfTrue="1">
      <formula>COUNTIF(Feries,$A188)&gt;0</formula>
    </cfRule>
  </conditionalFormatting>
  <conditionalFormatting sqref="D188:D194">
    <cfRule type="expression" dxfId="166" priority="214" stopIfTrue="1">
      <formula>COUNTIF(Feries,$A188)&gt;0</formula>
    </cfRule>
  </conditionalFormatting>
  <conditionalFormatting sqref="D188:D194">
    <cfRule type="expression" dxfId="165" priority="213" stopIfTrue="1">
      <formula>COUNTIF(Feries,$A188)&gt;0</formula>
    </cfRule>
  </conditionalFormatting>
  <conditionalFormatting sqref="D188:D194">
    <cfRule type="expression" dxfId="164" priority="212" stopIfTrue="1">
      <formula>COUNTIF(Feries,$A188)&gt;0</formula>
    </cfRule>
  </conditionalFormatting>
  <conditionalFormatting sqref="D196:D202">
    <cfRule type="cellIs" dxfId="163" priority="211" stopIfTrue="1" operator="equal">
      <formula>"""Congé"""</formula>
    </cfRule>
  </conditionalFormatting>
  <conditionalFormatting sqref="D196:D202">
    <cfRule type="expression" dxfId="162" priority="210" stopIfTrue="1">
      <formula>COUNTIF(Feries,$A196)&gt;0</formula>
    </cfRule>
  </conditionalFormatting>
  <conditionalFormatting sqref="D196:D202">
    <cfRule type="expression" dxfId="161" priority="209" stopIfTrue="1">
      <formula>COUNTIF(Feries,$A196)&gt;0</formula>
    </cfRule>
  </conditionalFormatting>
  <conditionalFormatting sqref="D196:D202">
    <cfRule type="expression" dxfId="160" priority="208" stopIfTrue="1">
      <formula>COUNTIF(Feries,$A196)&gt;0</formula>
    </cfRule>
  </conditionalFormatting>
  <conditionalFormatting sqref="D196:D202">
    <cfRule type="expression" dxfId="159" priority="207" stopIfTrue="1">
      <formula>COUNTIF(Feries,$A196)&gt;0</formula>
    </cfRule>
  </conditionalFormatting>
  <conditionalFormatting sqref="D196:D202">
    <cfRule type="expression" dxfId="158" priority="206" stopIfTrue="1">
      <formula>COUNTIF(Feries,$A196)&gt;0</formula>
    </cfRule>
  </conditionalFormatting>
  <conditionalFormatting sqref="D196:D202">
    <cfRule type="expression" dxfId="157" priority="205" stopIfTrue="1">
      <formula>COUNTIF(Feries,$A196)&gt;0</formula>
    </cfRule>
  </conditionalFormatting>
  <conditionalFormatting sqref="D196:D202">
    <cfRule type="expression" dxfId="156" priority="204" stopIfTrue="1">
      <formula>COUNTIF(Feries,$A196)&gt;0</formula>
    </cfRule>
  </conditionalFormatting>
  <conditionalFormatting sqref="D196:D202">
    <cfRule type="expression" dxfId="155" priority="203" stopIfTrue="1">
      <formula>COUNTIF(Feries,$A196)&gt;0</formula>
    </cfRule>
  </conditionalFormatting>
  <conditionalFormatting sqref="D204:D208">
    <cfRule type="cellIs" dxfId="154" priority="202" stopIfTrue="1" operator="equal">
      <formula>"""Congé"""</formula>
    </cfRule>
  </conditionalFormatting>
  <conditionalFormatting sqref="D204:D208">
    <cfRule type="expression" dxfId="153" priority="201" stopIfTrue="1">
      <formula>COUNTIF(Feries,$A204)&gt;0</formula>
    </cfRule>
  </conditionalFormatting>
  <conditionalFormatting sqref="D204:D208">
    <cfRule type="expression" dxfId="152" priority="200" stopIfTrue="1">
      <formula>COUNTIF(Feries,$A204)&gt;0</formula>
    </cfRule>
  </conditionalFormatting>
  <conditionalFormatting sqref="D204:D208">
    <cfRule type="expression" dxfId="151" priority="199" stopIfTrue="1">
      <formula>COUNTIF(Feries,$A204)&gt;0</formula>
    </cfRule>
  </conditionalFormatting>
  <conditionalFormatting sqref="D204:D208">
    <cfRule type="expression" dxfId="150" priority="198" stopIfTrue="1">
      <formula>COUNTIF(Feries,$A204)&gt;0</formula>
    </cfRule>
  </conditionalFormatting>
  <conditionalFormatting sqref="D204:D208">
    <cfRule type="expression" dxfId="149" priority="197" stopIfTrue="1">
      <formula>COUNTIF(Feries,$A204)&gt;0</formula>
    </cfRule>
  </conditionalFormatting>
  <conditionalFormatting sqref="D204:D208">
    <cfRule type="expression" dxfId="148" priority="196" stopIfTrue="1">
      <formula>COUNTIF(Feries,$A204)&gt;0</formula>
    </cfRule>
  </conditionalFormatting>
  <conditionalFormatting sqref="D204:D208">
    <cfRule type="expression" dxfId="147" priority="195" stopIfTrue="1">
      <formula>COUNTIF(Feries,$A204)&gt;0</formula>
    </cfRule>
  </conditionalFormatting>
  <conditionalFormatting sqref="D204:D208">
    <cfRule type="expression" dxfId="146" priority="194" stopIfTrue="1">
      <formula>COUNTIF(Feries,$A204)&gt;0</formula>
    </cfRule>
  </conditionalFormatting>
  <conditionalFormatting sqref="D212:D217">
    <cfRule type="cellIs" dxfId="145" priority="193" stopIfTrue="1" operator="equal">
      <formula>"""Congé"""</formula>
    </cfRule>
  </conditionalFormatting>
  <conditionalFormatting sqref="D212:D217">
    <cfRule type="expression" dxfId="144" priority="192" stopIfTrue="1">
      <formula>COUNTIF(Feries,$A212)&gt;0</formula>
    </cfRule>
  </conditionalFormatting>
  <conditionalFormatting sqref="D212:D217">
    <cfRule type="expression" dxfId="143" priority="191" stopIfTrue="1">
      <formula>COUNTIF(Feries,$A212)&gt;0</formula>
    </cfRule>
  </conditionalFormatting>
  <conditionalFormatting sqref="D212:D217">
    <cfRule type="expression" dxfId="142" priority="190" stopIfTrue="1">
      <formula>COUNTIF(Feries,$A212)&gt;0</formula>
    </cfRule>
  </conditionalFormatting>
  <conditionalFormatting sqref="D212:D217">
    <cfRule type="expression" dxfId="141" priority="189" stopIfTrue="1">
      <formula>COUNTIF(Feries,$A212)&gt;0</formula>
    </cfRule>
  </conditionalFormatting>
  <conditionalFormatting sqref="D212:D217">
    <cfRule type="expression" dxfId="140" priority="188" stopIfTrue="1">
      <formula>COUNTIF(Feries,$A212)&gt;0</formula>
    </cfRule>
  </conditionalFormatting>
  <conditionalFormatting sqref="D212:D217">
    <cfRule type="expression" dxfId="139" priority="187" stopIfTrue="1">
      <formula>COUNTIF(Feries,$A212)&gt;0</formula>
    </cfRule>
  </conditionalFormatting>
  <conditionalFormatting sqref="D212:D217">
    <cfRule type="expression" dxfId="138" priority="186" stopIfTrue="1">
      <formula>COUNTIF(Feries,$A212)&gt;0</formula>
    </cfRule>
  </conditionalFormatting>
  <conditionalFormatting sqref="D212:D217">
    <cfRule type="expression" dxfId="137" priority="185" stopIfTrue="1">
      <formula>COUNTIF(Feries,$A212)&gt;0</formula>
    </cfRule>
  </conditionalFormatting>
  <conditionalFormatting sqref="D221:D224">
    <cfRule type="cellIs" dxfId="136" priority="184" stopIfTrue="1" operator="equal">
      <formula>"""Congé"""</formula>
    </cfRule>
  </conditionalFormatting>
  <conditionalFormatting sqref="D222:D224">
    <cfRule type="expression" dxfId="135" priority="183" stopIfTrue="1">
      <formula>COUNTIF(Feries,$A222)&gt;0</formula>
    </cfRule>
  </conditionalFormatting>
  <conditionalFormatting sqref="D222:D224">
    <cfRule type="expression" dxfId="134" priority="182" stopIfTrue="1">
      <formula>COUNTIF(Feries,$A222)&gt;0</formula>
    </cfRule>
  </conditionalFormatting>
  <conditionalFormatting sqref="D222:D224">
    <cfRule type="expression" dxfId="133" priority="181" stopIfTrue="1">
      <formula>COUNTIF(Feries,$A222)&gt;0</formula>
    </cfRule>
  </conditionalFormatting>
  <conditionalFormatting sqref="D222:D224">
    <cfRule type="expression" dxfId="132" priority="180" stopIfTrue="1">
      <formula>COUNTIF(Feries,$A222)&gt;0</formula>
    </cfRule>
  </conditionalFormatting>
  <conditionalFormatting sqref="D222:D224">
    <cfRule type="expression" dxfId="131" priority="179" stopIfTrue="1">
      <formula>COUNTIF(Feries,$A222)&gt;0</formula>
    </cfRule>
  </conditionalFormatting>
  <conditionalFormatting sqref="D222:D224">
    <cfRule type="expression" dxfId="130" priority="178" stopIfTrue="1">
      <formula>COUNTIF(Feries,$A222)&gt;0</formula>
    </cfRule>
  </conditionalFormatting>
  <conditionalFormatting sqref="D222:D224">
    <cfRule type="expression" dxfId="129" priority="177" stopIfTrue="1">
      <formula>COUNTIF(Feries,$A222)&gt;0</formula>
    </cfRule>
  </conditionalFormatting>
  <conditionalFormatting sqref="D222:D224">
    <cfRule type="expression" dxfId="128" priority="176" stopIfTrue="1">
      <formula>COUNTIF(Feries,$A222)&gt;0</formula>
    </cfRule>
  </conditionalFormatting>
  <conditionalFormatting sqref="C186">
    <cfRule type="expression" dxfId="127" priority="850" stopIfTrue="1">
      <formula>MOD(ROW($A190),$A$1+1)=3</formula>
    </cfRule>
    <cfRule type="expression" dxfId="126" priority="851" stopIfTrue="1">
      <formula>COUNTIF(Feries,$A190)&gt;0</formula>
    </cfRule>
  </conditionalFormatting>
  <conditionalFormatting sqref="C174">
    <cfRule type="expression" dxfId="125" priority="165" stopIfTrue="1">
      <formula>MOD(ROW($A174),$A$1+1)=3</formula>
    </cfRule>
    <cfRule type="expression" dxfId="124" priority="166" stopIfTrue="1">
      <formula>COUNTIF(Feries,$A174)&gt;0</formula>
    </cfRule>
  </conditionalFormatting>
  <conditionalFormatting sqref="C174">
    <cfRule type="cellIs" dxfId="123" priority="164" stopIfTrue="1" operator="equal">
      <formula>"""Congé"""</formula>
    </cfRule>
  </conditionalFormatting>
  <conditionalFormatting sqref="E220:E224">
    <cfRule type="expression" dxfId="122" priority="163" stopIfTrue="1">
      <formula>COUNTIF(Feries,$A220)&gt;0</formula>
    </cfRule>
  </conditionalFormatting>
  <conditionalFormatting sqref="E229:E232">
    <cfRule type="expression" dxfId="121" priority="162" stopIfTrue="1">
      <formula>COUNTIF(Feries,$A229)&gt;0</formula>
    </cfRule>
  </conditionalFormatting>
  <conditionalFormatting sqref="E236:E240">
    <cfRule type="expression" dxfId="120" priority="161" stopIfTrue="1">
      <formula>COUNTIF(Feries,$A236)&gt;0</formula>
    </cfRule>
  </conditionalFormatting>
  <conditionalFormatting sqref="E244:E248">
    <cfRule type="expression" dxfId="119" priority="160" stopIfTrue="1">
      <formula>COUNTIF(Feries,$A244)&gt;0</formula>
    </cfRule>
  </conditionalFormatting>
  <conditionalFormatting sqref="E252:E256">
    <cfRule type="expression" dxfId="118" priority="159" stopIfTrue="1">
      <formula>COUNTIF(Feries,$A252)&gt;0</formula>
    </cfRule>
  </conditionalFormatting>
  <conditionalFormatting sqref="E260:E264">
    <cfRule type="expression" dxfId="117" priority="157" stopIfTrue="1">
      <formula>COUNTIF(Feries,$A260)&gt;0</formula>
    </cfRule>
  </conditionalFormatting>
  <conditionalFormatting sqref="D186">
    <cfRule type="cellIs" dxfId="116" priority="146" stopIfTrue="1" operator="equal">
      <formula>"""Congé"""</formula>
    </cfRule>
  </conditionalFormatting>
  <conditionalFormatting sqref="D186">
    <cfRule type="expression" dxfId="115" priority="145" stopIfTrue="1">
      <formula>COUNTIF(Feries,$A186)&gt;0</formula>
    </cfRule>
  </conditionalFormatting>
  <conditionalFormatting sqref="D186">
    <cfRule type="expression" dxfId="114" priority="144" stopIfTrue="1">
      <formula>COUNTIF(Feries,$A186)&gt;0</formula>
    </cfRule>
  </conditionalFormatting>
  <conditionalFormatting sqref="D186">
    <cfRule type="expression" dxfId="113" priority="143" stopIfTrue="1">
      <formula>COUNTIF(Feries,$A186)&gt;0</formula>
    </cfRule>
  </conditionalFormatting>
  <conditionalFormatting sqref="D186">
    <cfRule type="expression" dxfId="112" priority="142" stopIfTrue="1">
      <formula>COUNTIF(Feries,$A186)&gt;0</formula>
    </cfRule>
  </conditionalFormatting>
  <conditionalFormatting sqref="D186">
    <cfRule type="expression" dxfId="111" priority="141" stopIfTrue="1">
      <formula>COUNTIF(Feries,$A186)&gt;0</formula>
    </cfRule>
  </conditionalFormatting>
  <conditionalFormatting sqref="D186">
    <cfRule type="expression" dxfId="110" priority="140" stopIfTrue="1">
      <formula>COUNTIF(Feries,$A186)&gt;0</formula>
    </cfRule>
  </conditionalFormatting>
  <conditionalFormatting sqref="D186">
    <cfRule type="expression" dxfId="109" priority="139" stopIfTrue="1">
      <formula>COUNTIF(Feries,$A186)&gt;0</formula>
    </cfRule>
  </conditionalFormatting>
  <conditionalFormatting sqref="D186">
    <cfRule type="expression" dxfId="108" priority="138" stopIfTrue="1">
      <formula>COUNTIF(Feries,$A186)&gt;0</formula>
    </cfRule>
  </conditionalFormatting>
  <conditionalFormatting sqref="I199">
    <cfRule type="cellIs" dxfId="107" priority="137" stopIfTrue="1" operator="equal">
      <formula>"""Congé"""</formula>
    </cfRule>
  </conditionalFormatting>
  <conditionalFormatting sqref="I199">
    <cfRule type="expression" dxfId="106" priority="136" stopIfTrue="1">
      <formula>COUNTIF(Feries,$A199)&gt;0</formula>
    </cfRule>
  </conditionalFormatting>
  <conditionalFormatting sqref="I199">
    <cfRule type="expression" dxfId="105" priority="135" stopIfTrue="1">
      <formula>COUNTIF(Feries,$A199)&gt;0</formula>
    </cfRule>
  </conditionalFormatting>
  <conditionalFormatting sqref="I199">
    <cfRule type="expression" dxfId="104" priority="134" stopIfTrue="1">
      <formula>COUNTIF(Feries,$A199)&gt;0</formula>
    </cfRule>
  </conditionalFormatting>
  <conditionalFormatting sqref="I204">
    <cfRule type="cellIs" dxfId="103" priority="133" stopIfTrue="1" operator="equal">
      <formula>"""Congé"""</formula>
    </cfRule>
  </conditionalFormatting>
  <conditionalFormatting sqref="I204">
    <cfRule type="expression" dxfId="102" priority="132" stopIfTrue="1">
      <formula>COUNTIF(Feries,$A198)&gt;0</formula>
    </cfRule>
  </conditionalFormatting>
  <conditionalFormatting sqref="I204">
    <cfRule type="expression" dxfId="101" priority="131" stopIfTrue="1">
      <formula>COUNTIF(Feries,$A198)&gt;0</formula>
    </cfRule>
  </conditionalFormatting>
  <conditionalFormatting sqref="I204">
    <cfRule type="expression" dxfId="100" priority="130" stopIfTrue="1">
      <formula>COUNTIF(Feries,$A198)&gt;0</formula>
    </cfRule>
  </conditionalFormatting>
  <conditionalFormatting sqref="I207">
    <cfRule type="cellIs" dxfId="99" priority="129" stopIfTrue="1" operator="equal">
      <formula>"""Congé"""</formula>
    </cfRule>
  </conditionalFormatting>
  <conditionalFormatting sqref="I207">
    <cfRule type="expression" dxfId="98" priority="128" stopIfTrue="1">
      <formula>COUNTIF(Feries,$A201)&gt;0</formula>
    </cfRule>
  </conditionalFormatting>
  <conditionalFormatting sqref="I207">
    <cfRule type="expression" dxfId="97" priority="127" stopIfTrue="1">
      <formula>COUNTIF(Feries,$A201)&gt;0</formula>
    </cfRule>
  </conditionalFormatting>
  <conditionalFormatting sqref="I207">
    <cfRule type="expression" dxfId="96" priority="126" stopIfTrue="1">
      <formula>COUNTIF(Feries,$A201)&gt;0</formula>
    </cfRule>
  </conditionalFormatting>
  <conditionalFormatting sqref="I212">
    <cfRule type="cellIs" dxfId="95" priority="125" stopIfTrue="1" operator="equal">
      <formula>"""Congé"""</formula>
    </cfRule>
  </conditionalFormatting>
  <conditionalFormatting sqref="I212">
    <cfRule type="expression" dxfId="94" priority="124" stopIfTrue="1">
      <formula>COUNTIF(Feries,$A206)&gt;0</formula>
    </cfRule>
  </conditionalFormatting>
  <conditionalFormatting sqref="I212">
    <cfRule type="expression" dxfId="93" priority="123" stopIfTrue="1">
      <formula>COUNTIF(Feries,$A206)&gt;0</formula>
    </cfRule>
  </conditionalFormatting>
  <conditionalFormatting sqref="I212">
    <cfRule type="expression" dxfId="92" priority="122" stopIfTrue="1">
      <formula>COUNTIF(Feries,$A206)&gt;0</formula>
    </cfRule>
  </conditionalFormatting>
  <conditionalFormatting sqref="I215">
    <cfRule type="cellIs" dxfId="91" priority="121" stopIfTrue="1" operator="equal">
      <formula>"""Congé"""</formula>
    </cfRule>
  </conditionalFormatting>
  <conditionalFormatting sqref="I215">
    <cfRule type="expression" dxfId="90" priority="120" stopIfTrue="1">
      <formula>COUNTIF(Feries,$A209)&gt;0</formula>
    </cfRule>
  </conditionalFormatting>
  <conditionalFormatting sqref="I215">
    <cfRule type="expression" dxfId="89" priority="119" stopIfTrue="1">
      <formula>COUNTIF(Feries,$A209)&gt;0</formula>
    </cfRule>
  </conditionalFormatting>
  <conditionalFormatting sqref="I215">
    <cfRule type="expression" dxfId="88" priority="118" stopIfTrue="1">
      <formula>COUNTIF(Feries,$A209)&gt;0</formula>
    </cfRule>
  </conditionalFormatting>
  <conditionalFormatting sqref="I220">
    <cfRule type="cellIs" dxfId="87" priority="113" stopIfTrue="1" operator="equal">
      <formula>"""Congé"""</formula>
    </cfRule>
  </conditionalFormatting>
  <conditionalFormatting sqref="I220">
    <cfRule type="expression" dxfId="86" priority="112" stopIfTrue="1">
      <formula>COUNTIF(Feries,$A214)&gt;0</formula>
    </cfRule>
  </conditionalFormatting>
  <conditionalFormatting sqref="I220">
    <cfRule type="expression" dxfId="85" priority="111" stopIfTrue="1">
      <formula>COUNTIF(Feries,$A214)&gt;0</formula>
    </cfRule>
  </conditionalFormatting>
  <conditionalFormatting sqref="I220">
    <cfRule type="expression" dxfId="84" priority="110" stopIfTrue="1">
      <formula>COUNTIF(Feries,$A214)&gt;0</formula>
    </cfRule>
  </conditionalFormatting>
  <conditionalFormatting sqref="I208">
    <cfRule type="cellIs" dxfId="83" priority="109" stopIfTrue="1" operator="equal">
      <formula>"""Congé"""</formula>
    </cfRule>
  </conditionalFormatting>
  <conditionalFormatting sqref="I208">
    <cfRule type="expression" dxfId="82" priority="108" stopIfTrue="1">
      <formula>COUNTIF(Feries,$A202)&gt;0</formula>
    </cfRule>
  </conditionalFormatting>
  <conditionalFormatting sqref="I208">
    <cfRule type="expression" dxfId="81" priority="107" stopIfTrue="1">
      <formula>COUNTIF(Feries,$A202)&gt;0</formula>
    </cfRule>
  </conditionalFormatting>
  <conditionalFormatting sqref="I208">
    <cfRule type="expression" dxfId="80" priority="106" stopIfTrue="1">
      <formula>COUNTIF(Feries,$A202)&gt;0</formula>
    </cfRule>
  </conditionalFormatting>
  <conditionalFormatting sqref="D236:D240">
    <cfRule type="cellIs" dxfId="79" priority="105" stopIfTrue="1" operator="equal">
      <formula>"""Congé"""</formula>
    </cfRule>
  </conditionalFormatting>
  <conditionalFormatting sqref="D236:D240">
    <cfRule type="expression" dxfId="78" priority="104" stopIfTrue="1">
      <formula>COUNTIF(Feries,$A236)&gt;0</formula>
    </cfRule>
  </conditionalFormatting>
  <conditionalFormatting sqref="D236:D240">
    <cfRule type="expression" dxfId="77" priority="103" stopIfTrue="1">
      <formula>COUNTIF(Feries,$A236)&gt;0</formula>
    </cfRule>
  </conditionalFormatting>
  <conditionalFormatting sqref="D236:D240">
    <cfRule type="expression" dxfId="76" priority="102" stopIfTrue="1">
      <formula>COUNTIF(Feries,$A236)&gt;0</formula>
    </cfRule>
  </conditionalFormatting>
  <conditionalFormatting sqref="D236:D240">
    <cfRule type="expression" dxfId="75" priority="101" stopIfTrue="1">
      <formula>COUNTIF(Feries,$A236)&gt;0</formula>
    </cfRule>
  </conditionalFormatting>
  <conditionalFormatting sqref="D236:D240">
    <cfRule type="expression" dxfId="74" priority="100" stopIfTrue="1">
      <formula>COUNTIF(Feries,$A236)&gt;0</formula>
    </cfRule>
  </conditionalFormatting>
  <conditionalFormatting sqref="D236:D240">
    <cfRule type="expression" dxfId="73" priority="99" stopIfTrue="1">
      <formula>COUNTIF(Feries,$A236)&gt;0</formula>
    </cfRule>
  </conditionalFormatting>
  <conditionalFormatting sqref="D236:D240">
    <cfRule type="expression" dxfId="72" priority="98" stopIfTrue="1">
      <formula>COUNTIF(Feries,$A236)&gt;0</formula>
    </cfRule>
  </conditionalFormatting>
  <conditionalFormatting sqref="D236:D240">
    <cfRule type="expression" dxfId="71" priority="97" stopIfTrue="1">
      <formula>COUNTIF(Feries,$A236)&gt;0</formula>
    </cfRule>
  </conditionalFormatting>
  <conditionalFormatting sqref="D244:D248">
    <cfRule type="cellIs" dxfId="70" priority="96" stopIfTrue="1" operator="equal">
      <formula>"""Congé"""</formula>
    </cfRule>
  </conditionalFormatting>
  <conditionalFormatting sqref="D244:D248">
    <cfRule type="expression" dxfId="69" priority="95" stopIfTrue="1">
      <formula>COUNTIF(Feries,$A244)&gt;0</formula>
    </cfRule>
  </conditionalFormatting>
  <conditionalFormatting sqref="D244:D248">
    <cfRule type="expression" dxfId="68" priority="94" stopIfTrue="1">
      <formula>COUNTIF(Feries,$A244)&gt;0</formula>
    </cfRule>
  </conditionalFormatting>
  <conditionalFormatting sqref="D244:D248">
    <cfRule type="expression" dxfId="67" priority="93" stopIfTrue="1">
      <formula>COUNTIF(Feries,$A244)&gt;0</formula>
    </cfRule>
  </conditionalFormatting>
  <conditionalFormatting sqref="D244:D248">
    <cfRule type="expression" dxfId="66" priority="92" stopIfTrue="1">
      <formula>COUNTIF(Feries,$A244)&gt;0</formula>
    </cfRule>
  </conditionalFormatting>
  <conditionalFormatting sqref="D244:D248">
    <cfRule type="expression" dxfId="65" priority="91" stopIfTrue="1">
      <formula>COUNTIF(Feries,$A244)&gt;0</formula>
    </cfRule>
  </conditionalFormatting>
  <conditionalFormatting sqref="D244:D248">
    <cfRule type="expression" dxfId="64" priority="90" stopIfTrue="1">
      <formula>COUNTIF(Feries,$A244)&gt;0</formula>
    </cfRule>
  </conditionalFormatting>
  <conditionalFormatting sqref="D244:D248">
    <cfRule type="expression" dxfId="63" priority="89" stopIfTrue="1">
      <formula>COUNTIF(Feries,$A244)&gt;0</formula>
    </cfRule>
  </conditionalFormatting>
  <conditionalFormatting sqref="D244:D248">
    <cfRule type="expression" dxfId="62" priority="88" stopIfTrue="1">
      <formula>COUNTIF(Feries,$A244)&gt;0</formula>
    </cfRule>
  </conditionalFormatting>
  <conditionalFormatting sqref="D252:D256">
    <cfRule type="cellIs" dxfId="61" priority="87" stopIfTrue="1" operator="equal">
      <formula>"""Congé"""</formula>
    </cfRule>
  </conditionalFormatting>
  <conditionalFormatting sqref="D252:D256">
    <cfRule type="expression" dxfId="60" priority="86" stopIfTrue="1">
      <formula>COUNTIF(Feries,$A252)&gt;0</formula>
    </cfRule>
  </conditionalFormatting>
  <conditionalFormatting sqref="D252:D256">
    <cfRule type="expression" dxfId="59" priority="85" stopIfTrue="1">
      <formula>COUNTIF(Feries,$A252)&gt;0</formula>
    </cfRule>
  </conditionalFormatting>
  <conditionalFormatting sqref="D252:D256">
    <cfRule type="expression" dxfId="58" priority="84" stopIfTrue="1">
      <formula>COUNTIF(Feries,$A252)&gt;0</formula>
    </cfRule>
  </conditionalFormatting>
  <conditionalFormatting sqref="D252:D256">
    <cfRule type="expression" dxfId="57" priority="83" stopIfTrue="1">
      <formula>COUNTIF(Feries,$A252)&gt;0</formula>
    </cfRule>
  </conditionalFormatting>
  <conditionalFormatting sqref="D252:D256">
    <cfRule type="expression" dxfId="56" priority="82" stopIfTrue="1">
      <formula>COUNTIF(Feries,$A252)&gt;0</formula>
    </cfRule>
  </conditionalFormatting>
  <conditionalFormatting sqref="D252:D256">
    <cfRule type="expression" dxfId="55" priority="81" stopIfTrue="1">
      <formula>COUNTIF(Feries,$A252)&gt;0</formula>
    </cfRule>
  </conditionalFormatting>
  <conditionalFormatting sqref="D252:D256">
    <cfRule type="expression" dxfId="54" priority="80" stopIfTrue="1">
      <formula>COUNTIF(Feries,$A252)&gt;0</formula>
    </cfRule>
  </conditionalFormatting>
  <conditionalFormatting sqref="D252:D256">
    <cfRule type="expression" dxfId="53" priority="79" stopIfTrue="1">
      <formula>COUNTIF(Feries,$A252)&gt;0</formula>
    </cfRule>
  </conditionalFormatting>
  <conditionalFormatting sqref="D221">
    <cfRule type="expression" dxfId="52" priority="852" stopIfTrue="1">
      <formula>COUNTIF(Feries,$A220)&gt;0</formula>
    </cfRule>
  </conditionalFormatting>
  <conditionalFormatting sqref="D222:D224">
    <cfRule type="expression" dxfId="51" priority="78" stopIfTrue="1">
      <formula>COUNTIF(Feries,$A221)&gt;0</formula>
    </cfRule>
  </conditionalFormatting>
  <conditionalFormatting sqref="I223">
    <cfRule type="cellIs" dxfId="50" priority="77" stopIfTrue="1" operator="equal">
      <formula>"""Congé"""</formula>
    </cfRule>
  </conditionalFormatting>
  <conditionalFormatting sqref="I223">
    <cfRule type="expression" dxfId="49" priority="76" stopIfTrue="1">
      <formula>COUNTIF(Feries,$A217)&gt;0</formula>
    </cfRule>
  </conditionalFormatting>
  <conditionalFormatting sqref="I223">
    <cfRule type="expression" dxfId="48" priority="75" stopIfTrue="1">
      <formula>COUNTIF(Feries,$A217)&gt;0</formula>
    </cfRule>
  </conditionalFormatting>
  <conditionalFormatting sqref="I223">
    <cfRule type="expression" dxfId="47" priority="74" stopIfTrue="1">
      <formula>COUNTIF(Feries,$A217)&gt;0</formula>
    </cfRule>
  </conditionalFormatting>
  <conditionalFormatting sqref="D229:D232">
    <cfRule type="cellIs" dxfId="46" priority="54" stopIfTrue="1" operator="equal">
      <formula>"""Congé"""</formula>
    </cfRule>
  </conditionalFormatting>
  <conditionalFormatting sqref="D260">
    <cfRule type="cellIs" dxfId="45" priority="45" stopIfTrue="1" operator="equal">
      <formula>"""Congé"""</formula>
    </cfRule>
  </conditionalFormatting>
  <conditionalFormatting sqref="D260">
    <cfRule type="expression" dxfId="44" priority="44" stopIfTrue="1">
      <formula>COUNTIF(Feries,$A260)&gt;0</formula>
    </cfRule>
  </conditionalFormatting>
  <conditionalFormatting sqref="D260">
    <cfRule type="expression" dxfId="43" priority="43" stopIfTrue="1">
      <formula>COUNTIF(Feries,$A260)&gt;0</formula>
    </cfRule>
  </conditionalFormatting>
  <conditionalFormatting sqref="D260">
    <cfRule type="expression" dxfId="42" priority="42" stopIfTrue="1">
      <formula>COUNTIF(Feries,$A260)&gt;0</formula>
    </cfRule>
  </conditionalFormatting>
  <conditionalFormatting sqref="D260">
    <cfRule type="expression" dxfId="41" priority="41" stopIfTrue="1">
      <formula>COUNTIF(Feries,$A260)&gt;0</formula>
    </cfRule>
  </conditionalFormatting>
  <conditionalFormatting sqref="D260">
    <cfRule type="expression" dxfId="40" priority="40" stopIfTrue="1">
      <formula>COUNTIF(Feries,$A260)&gt;0</formula>
    </cfRule>
  </conditionalFormatting>
  <conditionalFormatting sqref="D260">
    <cfRule type="expression" dxfId="39" priority="39" stopIfTrue="1">
      <formula>COUNTIF(Feries,$A260)&gt;0</formula>
    </cfRule>
  </conditionalFormatting>
  <conditionalFormatting sqref="D260">
    <cfRule type="expression" dxfId="38" priority="38" stopIfTrue="1">
      <formula>COUNTIF(Feries,$A260)&gt;0</formula>
    </cfRule>
  </conditionalFormatting>
  <conditionalFormatting sqref="D260">
    <cfRule type="expression" dxfId="37" priority="37" stopIfTrue="1">
      <formula>COUNTIF(Feries,$A260)&gt;0</formula>
    </cfRule>
  </conditionalFormatting>
  <conditionalFormatting sqref="D261:D263">
    <cfRule type="cellIs" dxfId="36" priority="36" stopIfTrue="1" operator="equal">
      <formula>"""Congé"""</formula>
    </cfRule>
  </conditionalFormatting>
  <conditionalFormatting sqref="D261:D263">
    <cfRule type="expression" dxfId="35" priority="35" stopIfTrue="1">
      <formula>COUNTIF(Feries,$A261)&gt;0</formula>
    </cfRule>
  </conditionalFormatting>
  <conditionalFormatting sqref="D261:D263">
    <cfRule type="expression" dxfId="34" priority="34" stopIfTrue="1">
      <formula>COUNTIF(Feries,$A261)&gt;0</formula>
    </cfRule>
  </conditionalFormatting>
  <conditionalFormatting sqref="D261:D263">
    <cfRule type="expression" dxfId="33" priority="33" stopIfTrue="1">
      <formula>COUNTIF(Feries,$A261)&gt;0</formula>
    </cfRule>
  </conditionalFormatting>
  <conditionalFormatting sqref="D261:D263">
    <cfRule type="expression" dxfId="32" priority="32" stopIfTrue="1">
      <formula>COUNTIF(Feries,$A261)&gt;0</formula>
    </cfRule>
  </conditionalFormatting>
  <conditionalFormatting sqref="D261:D263">
    <cfRule type="expression" dxfId="31" priority="31" stopIfTrue="1">
      <formula>COUNTIF(Feries,$A261)&gt;0</formula>
    </cfRule>
  </conditionalFormatting>
  <conditionalFormatting sqref="D261:D263">
    <cfRule type="expression" dxfId="30" priority="30" stopIfTrue="1">
      <formula>COUNTIF(Feries,$A261)&gt;0</formula>
    </cfRule>
  </conditionalFormatting>
  <conditionalFormatting sqref="D261:D263">
    <cfRule type="expression" dxfId="29" priority="29" stopIfTrue="1">
      <formula>COUNTIF(Feries,$A261)&gt;0</formula>
    </cfRule>
  </conditionalFormatting>
  <conditionalFormatting sqref="D261:D263">
    <cfRule type="expression" dxfId="28" priority="28" stopIfTrue="1">
      <formula>COUNTIF(Feries,$A261)&gt;0</formula>
    </cfRule>
  </conditionalFormatting>
  <conditionalFormatting sqref="D268">
    <cfRule type="cellIs" dxfId="27" priority="27" stopIfTrue="1" operator="equal">
      <formula>"""Congé"""</formula>
    </cfRule>
  </conditionalFormatting>
  <conditionalFormatting sqref="D268">
    <cfRule type="expression" dxfId="26" priority="26" stopIfTrue="1">
      <formula>COUNTIF(Feries,$A268)&gt;0</formula>
    </cfRule>
  </conditionalFormatting>
  <conditionalFormatting sqref="D268">
    <cfRule type="expression" dxfId="25" priority="25" stopIfTrue="1">
      <formula>COUNTIF(Feries,$A268)&gt;0</formula>
    </cfRule>
  </conditionalFormatting>
  <conditionalFormatting sqref="D268">
    <cfRule type="expression" dxfId="24" priority="24" stopIfTrue="1">
      <formula>COUNTIF(Feries,$A268)&gt;0</formula>
    </cfRule>
  </conditionalFormatting>
  <conditionalFormatting sqref="D268">
    <cfRule type="expression" dxfId="23" priority="23" stopIfTrue="1">
      <formula>COUNTIF(Feries,$A268)&gt;0</formula>
    </cfRule>
  </conditionalFormatting>
  <conditionalFormatting sqref="D268">
    <cfRule type="expression" dxfId="22" priority="22" stopIfTrue="1">
      <formula>COUNTIF(Feries,$A268)&gt;0</formula>
    </cfRule>
  </conditionalFormatting>
  <conditionalFormatting sqref="D268">
    <cfRule type="expression" dxfId="21" priority="21" stopIfTrue="1">
      <formula>COUNTIF(Feries,$A268)&gt;0</formula>
    </cfRule>
  </conditionalFormatting>
  <conditionalFormatting sqref="D268">
    <cfRule type="expression" dxfId="20" priority="20" stopIfTrue="1">
      <formula>COUNTIF(Feries,$A268)&gt;0</formula>
    </cfRule>
  </conditionalFormatting>
  <conditionalFormatting sqref="D268">
    <cfRule type="expression" dxfId="19" priority="19" stopIfTrue="1">
      <formula>COUNTIF(Feries,$A268)&gt;0</formula>
    </cfRule>
  </conditionalFormatting>
  <conditionalFormatting sqref="D276 D269:D274">
    <cfRule type="cellIs" dxfId="18" priority="18" stopIfTrue="1" operator="equal">
      <formula>"""Congé"""</formula>
    </cfRule>
  </conditionalFormatting>
  <conditionalFormatting sqref="D276 D269:D274">
    <cfRule type="expression" dxfId="17" priority="17" stopIfTrue="1">
      <formula>COUNTIF(Feries,$A269)&gt;0</formula>
    </cfRule>
  </conditionalFormatting>
  <conditionalFormatting sqref="D276 D269:D274">
    <cfRule type="expression" dxfId="16" priority="16" stopIfTrue="1">
      <formula>COUNTIF(Feries,$A269)&gt;0</formula>
    </cfRule>
  </conditionalFormatting>
  <conditionalFormatting sqref="D276 D269:D274">
    <cfRule type="expression" dxfId="15" priority="15" stopIfTrue="1">
      <formula>COUNTIF(Feries,$A269)&gt;0</formula>
    </cfRule>
  </conditionalFormatting>
  <conditionalFormatting sqref="D276 D269:D274">
    <cfRule type="expression" dxfId="14" priority="14" stopIfTrue="1">
      <formula>COUNTIF(Feries,$A269)&gt;0</formula>
    </cfRule>
  </conditionalFormatting>
  <conditionalFormatting sqref="D276 D269:D274">
    <cfRule type="expression" dxfId="13" priority="13" stopIfTrue="1">
      <formula>COUNTIF(Feries,$A269)&gt;0</formula>
    </cfRule>
  </conditionalFormatting>
  <conditionalFormatting sqref="D276 D269:D274">
    <cfRule type="expression" dxfId="12" priority="12" stopIfTrue="1">
      <formula>COUNTIF(Feries,$A269)&gt;0</formula>
    </cfRule>
  </conditionalFormatting>
  <conditionalFormatting sqref="D276 D269:D274">
    <cfRule type="expression" dxfId="11" priority="11" stopIfTrue="1">
      <formula>COUNTIF(Feries,$A269)&gt;0</formula>
    </cfRule>
  </conditionalFormatting>
  <conditionalFormatting sqref="D276 D269:D274">
    <cfRule type="expression" dxfId="10" priority="10" stopIfTrue="1">
      <formula>COUNTIF(Feries,$A269)&gt;0</formula>
    </cfRule>
  </conditionalFormatting>
  <conditionalFormatting sqref="D277:D280">
    <cfRule type="cellIs" dxfId="9" priority="9" stopIfTrue="1" operator="equal">
      <formula>"""Congé"""</formula>
    </cfRule>
  </conditionalFormatting>
  <conditionalFormatting sqref="D277:D280">
    <cfRule type="expression" dxfId="8" priority="8" stopIfTrue="1">
      <formula>COUNTIF(Feries,$A277)&gt;0</formula>
    </cfRule>
  </conditionalFormatting>
  <conditionalFormatting sqref="D277:D280">
    <cfRule type="expression" dxfId="7" priority="7" stopIfTrue="1">
      <formula>COUNTIF(Feries,$A277)&gt;0</formula>
    </cfRule>
  </conditionalFormatting>
  <conditionalFormatting sqref="D277:D280">
    <cfRule type="expression" dxfId="6" priority="6" stopIfTrue="1">
      <formula>COUNTIF(Feries,$A277)&gt;0</formula>
    </cfRule>
  </conditionalFormatting>
  <conditionalFormatting sqref="D277:D280">
    <cfRule type="expression" dxfId="5" priority="5" stopIfTrue="1">
      <formula>COUNTIF(Feries,$A277)&gt;0</formula>
    </cfRule>
  </conditionalFormatting>
  <conditionalFormatting sqref="D277:D280">
    <cfRule type="expression" dxfId="4" priority="4" stopIfTrue="1">
      <formula>COUNTIF(Feries,$A277)&gt;0</formula>
    </cfRule>
  </conditionalFormatting>
  <conditionalFormatting sqref="D277:D280">
    <cfRule type="expression" dxfId="3" priority="3" stopIfTrue="1">
      <formula>COUNTIF(Feries,$A277)&gt;0</formula>
    </cfRule>
  </conditionalFormatting>
  <conditionalFormatting sqref="D277:D280">
    <cfRule type="expression" dxfId="2" priority="2" stopIfTrue="1">
      <formula>COUNTIF(Feries,$A277)&gt;0</formula>
    </cfRule>
  </conditionalFormatting>
  <conditionalFormatting sqref="D277:D280">
    <cfRule type="expression" dxfId="1" priority="1" stopIfTrue="1">
      <formula>COUNTIF(Feries,$A277)&gt;0</formula>
    </cfRule>
  </conditionalFormatting>
  <dataValidations count="14">
    <dataValidation type="list" allowBlank="1" showInputMessage="1" showErrorMessage="1" sqref="A2">
      <formula1>"2007,2008,2009,2010,2011,2012,2013,2014,2015,2016,2017,2018,2019,2020,2021,2022,2023,2024,2025"</formula1>
    </dataValidation>
    <dataValidation type="list" allowBlank="1" showInputMessage="1" showErrorMessage="1" sqref="A1">
      <formula1>"5,6,7"</formula1>
    </dataValidation>
    <dataValidation type="list" allowBlank="1" showInputMessage="1" showErrorMessage="1" sqref="G279">
      <formula1>$AE$3:$AE$5</formula1>
    </dataValidation>
    <dataValidation type="list" allowBlank="1" showInputMessage="1" showErrorMessage="1" sqref="G5:G19 F5:F42 G25 F426:G426">
      <formula1>$AF$3:$AF$6</formula1>
    </dataValidation>
    <dataValidation type="list" allowBlank="1" showErrorMessage="1" sqref="F44:F74 G365:H365 F356:F378 F116:F122 F144 F108:F114 F392:F421 F388:F390 G391 F380:F386 F76:F106 F340:F354 F324:F338 F423:F425 F284:F314 F273:F274 F276:F278 F281:F282 F252:F271 F213:F218 F180:F209 F316:F321 F172:F176 F164:F170 F148:F162 F146 F124:F142 F220:F243 F245:F250">
      <formula1>$AF$3:$AF$6</formula1>
    </dataValidation>
    <dataValidation allowBlank="1" showInputMessage="1" sqref="F107"/>
    <dataValidation type="list" allowBlank="1" showInputMessage="1" showErrorMessage="1" sqref="I391 H377:H378 H366:H370 F279:F280 H279:H280 H358:H364 H415:H426 H380:H386 H375 H392:H413 H388:H390">
      <formula1>$AD$3:$AD$7</formula1>
    </dataValidation>
    <dataValidation type="list" allowBlank="1" sqref="C100:C114 C340:C345 C68:C72 C66 C44:C64 C34:C40 C5:C14 C16:C32 C195:C218 C220:C250 C140:C146 C94:C98 C74 C42 C252:C282 C388:C394 C428 C356:C369 C407:C408 C396:C405 C415:C425 C410:C413 C316:C322 C380:C385 C372:C378 C324:C337 H376 H373:H374 C347:C353 C435:C1048576 C284:C314 C76:C92 C116:C130 C132:C138 C178 C148:C167 C169:C176 C180:C193 C1 C3">
      <formula1>$AE$3:$AE$7</formula1>
    </dataValidation>
    <dataValidation allowBlank="1" sqref="C386"/>
    <dataValidation type="list" allowBlank="1" showInputMessage="1" showErrorMessage="1" sqref="B169:B178 B44:B74 B76:B114 C131 B116:B146 B180:B218 B220:B250 B252:B282 B284:B322 B324:B354 B435:B1048576 B388:B426 B428 B356:B386 B148:B167 B1 B3:B42">
      <formula1>Infrmières</formula1>
    </dataValidation>
    <dataValidation type="list" allowBlank="1" showInputMessage="1" sqref="B168">
      <formula1>Infrmières</formula1>
    </dataValidation>
    <dataValidation type="list" allowBlank="1" showErrorMessage="1" sqref="H205:H221 H223">
      <formula1>$H$204</formula1>
    </dataValidation>
    <dataValidation type="list" allowBlank="1" sqref="F212 F244">
      <formula1>$AF$3:$AF$6</formula1>
    </dataValidation>
    <dataValidation type="list" allowBlank="1" sqref="H222">
      <formula1>$H$204</formula1>
    </dataValidation>
  </dataValidations>
  <pageMargins left="0.12" right="0.12" top="0.3" bottom="0.33" header="0.28999999999999998" footer="0.14000000000000001"/>
  <pageSetup paperSize="9" scale="97" fitToHeight="0" orientation="landscape" horizontalDpi="4294967293" r:id="rId1"/>
  <headerFooter alignWithMargins="0">
    <oddFooter>&amp;F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Tableau!$A$23</xm:f>
          </x14:formula1>
          <xm:sqref>H69:H70 H72:H76 H78 H80:H83 H85:H87 H89:H91 H94:H98 H100:H120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3" enableFormatConditionsCalculation="0">
    <tabColor indexed="29"/>
  </sheetPr>
  <dimension ref="B1:F19"/>
  <sheetViews>
    <sheetView showGridLines="0" showRowColHeaders="0" workbookViewId="0">
      <selection activeCell="C9" sqref="C9"/>
    </sheetView>
  </sheetViews>
  <sheetFormatPr baseColWidth="10" defaultRowHeight="12.9" x14ac:dyDescent="0.2"/>
  <cols>
    <col min="1" max="1" width="1.625" customWidth="1"/>
    <col min="2" max="3" width="22.375" style="8" customWidth="1"/>
    <col min="4" max="4" width="2.5" customWidth="1"/>
  </cols>
  <sheetData>
    <row r="1" spans="2:6" ht="9.6999999999999993" customHeight="1" x14ac:dyDescent="0.3">
      <c r="B1" s="1"/>
      <c r="C1" s="1"/>
    </row>
    <row r="2" spans="2:6" ht="13.6" x14ac:dyDescent="0.25">
      <c r="B2" s="227">
        <f>An</f>
        <v>2015</v>
      </c>
      <c r="C2" s="228"/>
    </row>
    <row r="3" spans="2:6" ht="13.6" x14ac:dyDescent="0.25">
      <c r="B3" s="229" t="s">
        <v>1</v>
      </c>
      <c r="C3" s="230"/>
      <c r="E3" s="2"/>
    </row>
    <row r="4" spans="2:6" x14ac:dyDescent="0.2">
      <c r="B4" s="3" t="s">
        <v>2</v>
      </c>
      <c r="C4" s="4">
        <f>DATE(An,1,1)</f>
        <v>40543</v>
      </c>
    </row>
    <row r="5" spans="2:6" x14ac:dyDescent="0.2">
      <c r="B5" s="5" t="s">
        <v>14</v>
      </c>
      <c r="C5" s="4">
        <f>FLOOR(DATE(An,5,DAY(MINUTE(An/38)/2+56)),7)-34+7*(An=2079)</f>
        <v>40643</v>
      </c>
    </row>
    <row r="6" spans="2:6" x14ac:dyDescent="0.2">
      <c r="B6" s="3" t="s">
        <v>3</v>
      </c>
      <c r="C6" s="4">
        <f>Paques+1</f>
        <v>40644</v>
      </c>
      <c r="F6" s="6"/>
    </row>
    <row r="7" spans="2:6" x14ac:dyDescent="0.2">
      <c r="B7" s="3" t="s">
        <v>4</v>
      </c>
      <c r="C7" s="4">
        <f>DATE(An,5,1)</f>
        <v>40663</v>
      </c>
      <c r="F7" s="6"/>
    </row>
    <row r="8" spans="2:6" x14ac:dyDescent="0.2">
      <c r="B8" s="3" t="s">
        <v>5</v>
      </c>
      <c r="C8" s="4">
        <f>Paques+40</f>
        <v>40683</v>
      </c>
      <c r="F8" s="6"/>
    </row>
    <row r="9" spans="2:6" x14ac:dyDescent="0.2">
      <c r="B9" s="3" t="s">
        <v>6</v>
      </c>
      <c r="C9" s="4">
        <f>DATE(An,5,8)</f>
        <v>40670</v>
      </c>
      <c r="F9" s="6"/>
    </row>
    <row r="10" spans="2:6" x14ac:dyDescent="0.2">
      <c r="B10" s="3" t="s">
        <v>7</v>
      </c>
      <c r="C10" s="4">
        <f>Paques+49</f>
        <v>40692</v>
      </c>
      <c r="F10" s="6"/>
    </row>
    <row r="11" spans="2:6" x14ac:dyDescent="0.2">
      <c r="B11" s="3" t="s">
        <v>8</v>
      </c>
      <c r="C11" s="4">
        <f>C10+1</f>
        <v>40693</v>
      </c>
    </row>
    <row r="12" spans="2:6" x14ac:dyDescent="0.2">
      <c r="B12" s="3" t="s">
        <v>9</v>
      </c>
      <c r="C12" s="4">
        <f>DATE(An,7,14)</f>
        <v>40737</v>
      </c>
      <c r="F12" s="6"/>
    </row>
    <row r="13" spans="2:6" x14ac:dyDescent="0.2">
      <c r="B13" s="3" t="s">
        <v>10</v>
      </c>
      <c r="C13" s="4">
        <f>DATE(An,8,15)</f>
        <v>40769</v>
      </c>
      <c r="F13" s="6"/>
    </row>
    <row r="14" spans="2:6" x14ac:dyDescent="0.2">
      <c r="B14" s="3" t="s">
        <v>11</v>
      </c>
      <c r="C14" s="4">
        <f>DATE(An,11,1)</f>
        <v>40847</v>
      </c>
      <c r="F14" s="6"/>
    </row>
    <row r="15" spans="2:6" x14ac:dyDescent="0.2">
      <c r="B15" s="3" t="s">
        <v>12</v>
      </c>
      <c r="C15" s="4">
        <f>DATE(An,11,11)</f>
        <v>40857</v>
      </c>
      <c r="F15" s="6"/>
    </row>
    <row r="16" spans="2:6" x14ac:dyDescent="0.2">
      <c r="B16" s="3" t="s">
        <v>13</v>
      </c>
      <c r="C16" s="4">
        <f>DATE(An,12,25)</f>
        <v>40901</v>
      </c>
      <c r="F16" s="6"/>
    </row>
    <row r="17" spans="2:6" x14ac:dyDescent="0.2">
      <c r="B17" s="7" t="s">
        <v>2</v>
      </c>
      <c r="C17" s="4">
        <f>DATE(An+1,1,1)</f>
        <v>40908</v>
      </c>
      <c r="F17" s="6"/>
    </row>
    <row r="18" spans="2:6" x14ac:dyDescent="0.2">
      <c r="F18" s="6"/>
    </row>
    <row r="19" spans="2:6" x14ac:dyDescent="0.2">
      <c r="F19" s="6"/>
    </row>
  </sheetData>
  <mergeCells count="2">
    <mergeCell ref="B2:C2"/>
    <mergeCell ref="B3:C3"/>
  </mergeCells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23"/>
  <sheetViews>
    <sheetView showZeros="0" topLeftCell="A3" workbookViewId="0">
      <selection activeCell="D21" sqref="D21"/>
    </sheetView>
  </sheetViews>
  <sheetFormatPr baseColWidth="10" defaultRowHeight="12.9" x14ac:dyDescent="0.2"/>
  <cols>
    <col min="1" max="1" width="17.25" customWidth="1"/>
    <col min="2" max="2" width="11.5" style="111"/>
    <col min="3" max="3" width="12.75" style="111" customWidth="1"/>
    <col min="4" max="5" width="11.5" style="111"/>
    <col min="6" max="6" width="11" style="111"/>
    <col min="7" max="13" width="11.5" style="111"/>
  </cols>
  <sheetData>
    <row r="1" spans="1:13" ht="18.350000000000001" x14ac:dyDescent="0.3">
      <c r="A1" s="231"/>
      <c r="B1" s="231"/>
    </row>
    <row r="2" spans="1:13" ht="15.65" x14ac:dyDescent="0.2">
      <c r="A2" s="85"/>
      <c r="B2" s="41"/>
    </row>
    <row r="3" spans="1:13" ht="15.65" x14ac:dyDescent="0.2">
      <c r="A3" s="85"/>
      <c r="B3" s="41"/>
    </row>
    <row r="4" spans="1:13" ht="15.65" x14ac:dyDescent="0.2">
      <c r="A4" s="85"/>
      <c r="B4" s="41"/>
    </row>
    <row r="5" spans="1:13" ht="15.65" x14ac:dyDescent="0.2">
      <c r="A5" s="85"/>
      <c r="B5" s="41"/>
    </row>
    <row r="6" spans="1:13" ht="15.65" x14ac:dyDescent="0.2">
      <c r="A6" s="86"/>
      <c r="B6" s="41"/>
    </row>
    <row r="7" spans="1:13" ht="15.65" x14ac:dyDescent="0.2">
      <c r="A7" s="77"/>
      <c r="B7" s="41"/>
    </row>
    <row r="8" spans="1:13" x14ac:dyDescent="0.2">
      <c r="H8" s="113"/>
    </row>
    <row r="9" spans="1:13" ht="15.65" x14ac:dyDescent="0.25">
      <c r="A9" s="110"/>
      <c r="B9" s="109"/>
      <c r="C9" s="109"/>
      <c r="D9" s="112"/>
      <c r="E9" s="112"/>
      <c r="F9" s="112"/>
      <c r="G9" s="109"/>
      <c r="H9" s="109"/>
      <c r="I9" s="112"/>
      <c r="J9" s="109"/>
      <c r="K9" s="109"/>
      <c r="L9" s="109"/>
      <c r="M9" s="112"/>
    </row>
    <row r="10" spans="1:13" ht="15.65" x14ac:dyDescent="0.25">
      <c r="A10" s="85"/>
      <c r="B10" s="145"/>
      <c r="C10" s="145"/>
      <c r="D10" s="145"/>
      <c r="E10" s="145"/>
      <c r="F10" s="145"/>
      <c r="G10" s="171"/>
    </row>
    <row r="11" spans="1:13" ht="15.65" x14ac:dyDescent="0.25">
      <c r="A11" s="85"/>
      <c r="B11" s="146"/>
      <c r="C11" s="146"/>
      <c r="D11" s="146"/>
      <c r="E11" s="146"/>
      <c r="F11" s="146"/>
      <c r="G11" s="171"/>
    </row>
    <row r="12" spans="1:13" ht="15.65" x14ac:dyDescent="0.25">
      <c r="A12" s="85"/>
      <c r="B12" s="147"/>
      <c r="C12" s="147"/>
      <c r="D12" s="147"/>
      <c r="E12" s="147"/>
      <c r="F12" s="147"/>
      <c r="G12" s="171"/>
    </row>
    <row r="13" spans="1:13" ht="15.65" x14ac:dyDescent="0.25">
      <c r="A13" s="85"/>
      <c r="B13" s="170"/>
      <c r="C13" s="170"/>
      <c r="D13" s="170"/>
      <c r="E13" s="170"/>
      <c r="F13" s="170"/>
      <c r="G13" s="171"/>
    </row>
    <row r="14" spans="1:13" ht="15.65" x14ac:dyDescent="0.25">
      <c r="A14" s="85"/>
      <c r="B14" s="172"/>
      <c r="C14" s="172"/>
      <c r="D14" s="172"/>
      <c r="E14" s="172"/>
      <c r="F14" s="172"/>
      <c r="G14" s="171"/>
    </row>
    <row r="15" spans="1:13" ht="15.65" x14ac:dyDescent="0.25">
      <c r="A15" s="85"/>
      <c r="B15" s="172"/>
      <c r="C15" s="172"/>
      <c r="D15" s="172"/>
      <c r="E15" s="172"/>
      <c r="F15" s="172"/>
      <c r="G15" s="171"/>
    </row>
    <row r="16" spans="1:13" ht="15.65" x14ac:dyDescent="0.25">
      <c r="A16" s="85"/>
      <c r="B16" s="172"/>
      <c r="C16" s="172"/>
      <c r="D16" s="172"/>
      <c r="E16" s="172"/>
      <c r="F16" s="172"/>
      <c r="G16" s="171"/>
    </row>
    <row r="17" spans="1:7" ht="15.65" x14ac:dyDescent="0.25">
      <c r="A17" s="85"/>
      <c r="B17" s="172"/>
      <c r="C17" s="172"/>
      <c r="D17" s="173"/>
      <c r="E17" s="173"/>
      <c r="F17" s="173"/>
      <c r="G17" s="171"/>
    </row>
    <row r="18" spans="1:7" ht="15.65" x14ac:dyDescent="0.25">
      <c r="A18" s="85"/>
      <c r="B18" s="172"/>
      <c r="C18" s="172"/>
      <c r="D18" s="172"/>
      <c r="E18" s="172"/>
      <c r="F18" s="172"/>
      <c r="G18" s="171"/>
    </row>
    <row r="19" spans="1:7" ht="15.65" x14ac:dyDescent="0.25">
      <c r="A19" s="85"/>
      <c r="B19" s="172"/>
      <c r="C19" s="172"/>
      <c r="D19" s="172"/>
      <c r="E19" s="172"/>
      <c r="F19" s="172"/>
      <c r="G19" s="171"/>
    </row>
    <row r="20" spans="1:7" ht="15.65" x14ac:dyDescent="0.25">
      <c r="A20" s="85"/>
      <c r="B20" s="172"/>
      <c r="C20" s="172"/>
      <c r="D20" s="172"/>
      <c r="E20" s="172"/>
      <c r="F20" s="172"/>
      <c r="G20" s="171"/>
    </row>
    <row r="21" spans="1:7" ht="16.3" thickBot="1" x14ac:dyDescent="0.3">
      <c r="A21" s="85"/>
      <c r="B21" s="172"/>
      <c r="C21" s="172"/>
      <c r="D21" s="172"/>
      <c r="E21" s="172"/>
      <c r="F21" s="172"/>
      <c r="G21" s="171"/>
    </row>
    <row r="22" spans="1:7" ht="16.3" thickBot="1" x14ac:dyDescent="0.3">
      <c r="A22" s="204"/>
      <c r="B22" s="203"/>
      <c r="C22" s="203"/>
      <c r="D22" s="203"/>
      <c r="E22" s="203"/>
      <c r="F22" s="203"/>
      <c r="G22" s="176"/>
    </row>
    <row r="23" spans="1:7" ht="15.65" x14ac:dyDescent="0.2">
      <c r="A23" s="85"/>
    </row>
  </sheetData>
  <mergeCells count="1">
    <mergeCell ref="A1:B1"/>
  </mergeCells>
  <conditionalFormatting sqref="B2:B7">
    <cfRule type="cellIs" dxfId="0" priority="1" stopIfTrue="1" operator="equal">
      <formula>"""Congé"""</formula>
    </cfRule>
  </conditionalFormatting>
  <dataValidations count="2">
    <dataValidation type="list" allowBlank="1" showInputMessage="1" showErrorMessage="1" sqref="A2:A7">
      <formula1>Infrmières</formula1>
    </dataValidation>
    <dataValidation type="list" allowBlank="1" sqref="B2:B7">
      <formula1>$AD$3:$AD$7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9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MODE D'EMPLOI</vt:lpstr>
      <vt:lpstr>Planning 2014</vt:lpstr>
      <vt:lpstr>Fériés</vt:lpstr>
      <vt:lpstr>Tableau</vt:lpstr>
      <vt:lpstr>Feuil2</vt:lpstr>
      <vt:lpstr>Actualiser</vt:lpstr>
      <vt:lpstr>An</vt:lpstr>
      <vt:lpstr>Feries</vt:lpstr>
      <vt:lpstr>Infrmières</vt:lpstr>
      <vt:lpstr>Paques</vt:lpstr>
    </vt:vector>
  </TitlesOfParts>
  <Company>Akilys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VaucluseImmo</dc:creator>
  <cp:lastModifiedBy>Pierrot</cp:lastModifiedBy>
  <cp:lastPrinted>2008-07-28T06:24:38Z</cp:lastPrinted>
  <dcterms:created xsi:type="dcterms:W3CDTF">2008-05-06T13:41:24Z</dcterms:created>
  <dcterms:modified xsi:type="dcterms:W3CDTF">2014-08-22T06:55:04Z</dcterms:modified>
</cp:coreProperties>
</file>