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trlProps/ctrlProp12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27" windowWidth="15202" windowHeight="8694" activeTab="1"/>
  </bookViews>
  <sheets>
    <sheet name="Inscriptions" sheetId="8" r:id="rId1"/>
    <sheet name="Réglement" sheetId="6" r:id="rId2"/>
    <sheet name="Temp" sheetId="7" state="hidden" r:id="rId3"/>
    <sheet name="NomsTest" sheetId="9" state="hidden" r:id="rId4"/>
    <sheet name="Concours" sheetId="14" r:id="rId5"/>
  </sheets>
  <definedNames>
    <definedName name="équipes">OFFSET(Inscriptions!$F$6,,,COUNTA(Inscriptions!$G:$G),Inscriptions!$O$4+1)</definedName>
    <definedName name="équipes2" localSheetId="3">OFFSET(NomsTest!$F$1,,,COUNTA(NomsTest!$F:$F),Inscriptions!$O$4+1)</definedName>
    <definedName name="Fanny">Inscriptions!$B$18:$C$29</definedName>
    <definedName name="Inscrits">OFFSET(Inscriptions!$G$7,,,COUNTA(Inscriptions!$G:$G)-1,Inscriptions!$O$4)</definedName>
    <definedName name="Liste_Abonnés">OFFSET(NomsTest!$C$2,,,COUNTA(NomsTest!$C:$C)-1)</definedName>
    <definedName name="Liste_noms">OFFSET(NomsTest!$M$2,,,COUNTA(NomsTest!$M:$M)-1)</definedName>
    <definedName name="ListeAttente">Inscriptions!$K$4:$K$299</definedName>
    <definedName name="Noms">OFFSET(Inscriptions!$J$4,,,COUNTA(Inscriptions!$K:$K)-2,2)</definedName>
    <definedName name="Tablo">OFFSET(Concours!$D$3,,,COUNTA(Concours!$D:$D)-1,7)</definedName>
    <definedName name="Total_équipes">Inscriptions!$H$5</definedName>
  </definedNames>
  <calcPr calcId="145621"/>
</workbook>
</file>

<file path=xl/calcChain.xml><?xml version="1.0" encoding="utf-8"?>
<calcChain xmlns="http://schemas.openxmlformats.org/spreadsheetml/2006/main">
  <c r="L2" i="9" l="1"/>
  <c r="C2" i="14" s="1"/>
  <c r="E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4" i="14"/>
  <c r="E3" i="14"/>
  <c r="S3" i="9"/>
  <c r="H5" i="8"/>
  <c r="D2" i="14" s="1"/>
  <c r="Y22" i="14"/>
  <c r="W20" i="14"/>
  <c r="Y21" i="14"/>
  <c r="Y20" i="14"/>
  <c r="U18" i="14"/>
  <c r="W19" i="14"/>
  <c r="W18" i="14"/>
  <c r="U17" i="14"/>
  <c r="U16" i="14"/>
  <c r="L7" i="14"/>
  <c r="L6" i="14"/>
  <c r="L5" i="14"/>
  <c r="B1" i="9"/>
  <c r="T3" i="9"/>
  <c r="T2" i="9"/>
  <c r="S2" i="9"/>
  <c r="T1" i="9"/>
  <c r="S1" i="9"/>
  <c r="P37" i="8"/>
  <c r="P33" i="8"/>
  <c r="P13" i="8"/>
  <c r="U10" i="8"/>
  <c r="B5" i="8"/>
  <c r="B4" i="8"/>
  <c r="B3" i="8"/>
  <c r="N2" i="9" l="1"/>
  <c r="M2" i="9" s="1"/>
</calcChain>
</file>

<file path=xl/comments1.xml><?xml version="1.0" encoding="utf-8"?>
<comments xmlns="http://schemas.openxmlformats.org/spreadsheetml/2006/main">
  <authors>
    <author>claude</author>
  </authors>
  <commentList>
    <comment ref="A1" authorId="0">
      <text>
        <r>
          <rPr>
            <b/>
            <sz val="9"/>
            <color indexed="10"/>
            <rFont val="Tahoma"/>
            <family val="2"/>
          </rPr>
          <t>INSCRIPTIONS</t>
        </r>
        <r>
          <rPr>
            <b/>
            <sz val="9"/>
            <color indexed="12"/>
            <rFont val="Tahoma"/>
            <family val="2"/>
          </rPr>
          <t xml:space="preserve">
Vérifiez les options de jeu </t>
        </r>
        <r>
          <rPr>
            <sz val="9"/>
            <color indexed="81"/>
            <rFont val="Tahoma"/>
            <family val="2"/>
          </rPr>
          <t xml:space="preserve">
Les N° d'équipe définitifs seront tirés aléatoirement
en cliquant le bouton </t>
        </r>
        <r>
          <rPr>
            <b/>
            <sz val="9"/>
            <color indexed="10"/>
            <rFont val="Tahoma"/>
            <family val="2"/>
          </rPr>
          <t>"FIN des inscriptions"</t>
        </r>
        <r>
          <rPr>
            <sz val="9"/>
            <color indexed="81"/>
            <rFont val="Tahoma"/>
            <family val="2"/>
          </rPr>
          <t xml:space="preserve">
Le nombre d'inscrits doit être un multiple
d'une équipe (soit 2 en doublette ou 3 en triplette) Les excédents seront nommés comme remplaçants
éventuels.
</t>
        </r>
        <r>
          <rPr>
            <b/>
            <sz val="9"/>
            <color indexed="12"/>
            <rFont val="Tahoma"/>
            <family val="2"/>
          </rPr>
          <t>Cases d'options</t>
        </r>
        <r>
          <rPr>
            <sz val="9"/>
            <color indexed="81"/>
            <rFont val="Tahoma"/>
            <family val="2"/>
          </rPr>
          <t xml:space="preserve">
Vous pouvez alterner entre "isolée" ou "équipe" 
ou "Liste abonnés".
</t>
        </r>
        <r>
          <rPr>
            <b/>
            <sz val="9"/>
            <color indexed="12"/>
            <rFont val="Tahoma"/>
            <family val="2"/>
          </rPr>
          <t>Liste abonnés</t>
        </r>
        <r>
          <rPr>
            <sz val="9"/>
            <color indexed="81"/>
            <rFont val="Tahoma"/>
            <family val="2"/>
          </rPr>
          <t xml:space="preserve">
A mettre à jour dans la feuille "NomsTest"
Pour faciliter les tests, j'ai mis un distributeur de
noms bidons  actif si l'option "Simulation noms"
est cochée.
Le Prénom est facultatif.
              </t>
        </r>
        <r>
          <rPr>
            <b/>
            <sz val="10"/>
            <color indexed="10"/>
            <rFont val="Tahoma"/>
            <family val="2"/>
          </rPr>
          <t xml:space="preserve">8 équipes mini --- 75 maxi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claude</author>
  </authors>
  <commentList>
    <comment ref="A1" authorId="0">
      <text>
        <r>
          <rPr>
            <sz val="9"/>
            <color indexed="81"/>
            <rFont val="Tahoma"/>
            <family val="2"/>
          </rPr>
          <t xml:space="preserve">
 Cette feuille peut rester masquée en permanence et 
 n'est pas protégée.
</t>
        </r>
        <r>
          <rPr>
            <b/>
            <sz val="10"/>
            <color indexed="12"/>
            <rFont val="Tahoma"/>
            <family val="2"/>
          </rPr>
          <t xml:space="preserve">Tableau
</t>
        </r>
        <r>
          <rPr>
            <sz val="10"/>
            <color indexed="81"/>
            <rFont val="Tahoma"/>
            <family val="2"/>
          </rPr>
          <t>Les colonnes "E à J" ne sont pas utilisées sur cette version.</t>
        </r>
        <r>
          <rPr>
            <sz val="9"/>
            <color indexed="81"/>
            <rFont val="Tahoma"/>
            <family val="2"/>
          </rPr>
          <t xml:space="preserve">
 </t>
        </r>
        <r>
          <rPr>
            <sz val="9"/>
            <color indexed="10"/>
            <rFont val="Tahoma"/>
            <family val="2"/>
          </rPr>
          <t>Ne rien écrire sous le tableau colonnes F:J</t>
        </r>
        <r>
          <rPr>
            <sz val="9"/>
            <color indexed="81"/>
            <rFont val="Tahoma"/>
            <family val="2"/>
          </rPr>
          <t xml:space="preserve">
 Ce tableau se met à jour Auto. à la fin des inscriptions.
</t>
        </r>
        <r>
          <rPr>
            <b/>
            <sz val="10"/>
            <color indexed="12"/>
            <rFont val="Tahoma"/>
            <family val="2"/>
          </rPr>
          <t xml:space="preserve">Liste abonnés </t>
        </r>
        <r>
          <rPr>
            <sz val="9"/>
            <color indexed="81"/>
            <rFont val="Tahoma"/>
            <family val="2"/>
          </rPr>
          <t xml:space="preserve"> (colonne "C")
 Vous pouvez modifier à volonté.
</t>
        </r>
        <r>
          <rPr>
            <b/>
            <sz val="10"/>
            <color indexed="12"/>
            <rFont val="Tahoma"/>
            <family val="2"/>
          </rPr>
          <t>Liste Inscrits</t>
        </r>
        <r>
          <rPr>
            <sz val="9"/>
            <color indexed="81"/>
            <rFont val="Tahoma"/>
            <family val="2"/>
          </rPr>
          <t xml:space="preserve">  (colonne "M")  Classée par Nom Alphab.
 avec N° équipe.
 Cette liste pourrait être projetée sur écran.
</t>
        </r>
        <r>
          <rPr>
            <b/>
            <sz val="10"/>
            <color indexed="12"/>
            <rFont val="Tahoma"/>
            <family val="2"/>
          </rPr>
          <t xml:space="preserve">
Liste Noms "bidon"</t>
        </r>
        <r>
          <rPr>
            <sz val="9"/>
            <color indexed="81"/>
            <rFont val="Tahoma"/>
            <family val="2"/>
          </rPr>
          <t xml:space="preserve">  (colonnes P:T)
 Active si l'option "Simulation" est cochée dans "Inscriptions",
 ne sert que pour tester le programme.
</t>
        </r>
        <r>
          <rPr>
            <sz val="10"/>
            <color indexed="81"/>
            <rFont val="Arial"/>
            <family val="2"/>
          </rPr>
          <t xml:space="preserve">
 protection   mot de passe = "dudu"</t>
        </r>
        <r>
          <rPr>
            <sz val="8"/>
            <color indexed="10"/>
            <rFont val="Tahoma"/>
            <family val="2"/>
          </rPr>
          <t xml:space="preserve">
 </t>
        </r>
        <r>
          <rPr>
            <i/>
            <sz val="8"/>
            <color indexed="81"/>
            <rFont val="Tahoma"/>
            <family val="2"/>
          </rPr>
          <t xml:space="preserve">Claude.Dubois   Oct 2010
</t>
        </r>
      </text>
    </comment>
  </commentList>
</comments>
</file>

<file path=xl/comments3.xml><?xml version="1.0" encoding="utf-8"?>
<comments xmlns="http://schemas.openxmlformats.org/spreadsheetml/2006/main">
  <authors>
    <author>claude</author>
  </authors>
  <commentList>
    <comment ref="A1" authorId="0">
      <text>
        <r>
          <rPr>
            <b/>
            <sz val="9"/>
            <color indexed="10"/>
            <rFont val="Tahoma"/>
            <family val="2"/>
          </rPr>
          <t>Avertissement:</t>
        </r>
        <r>
          <rPr>
            <sz val="9"/>
            <color indexed="81"/>
            <rFont val="Tahoma"/>
            <family val="2"/>
          </rPr>
          <t xml:space="preserve"> Pour le bon fonctionnement, la feuille
doit être protégée.
</t>
        </r>
        <r>
          <rPr>
            <b/>
            <sz val="9"/>
            <color indexed="12"/>
            <rFont val="Tahoma"/>
            <family val="2"/>
          </rPr>
          <t>En fin de mène</t>
        </r>
        <r>
          <rPr>
            <sz val="9"/>
            <color indexed="81"/>
            <rFont val="Tahoma"/>
            <family val="2"/>
          </rPr>
          <t xml:space="preserve">
1) tapez le N° de l'équipe perdante
2) tapez son score
Les points sont directement attribués dans la partie
en cours (indiquée à droite).
La flèche "Suite" indique la prochaine rencontre des
2 équipes qui viennent de finir leur mène.
Si une recontre s'éternise et pour ne pas bloquer les
joueurs, passez à la partie suivante et continuez les jeux.
On ne peut valider un score que si les équipes ont
terminer les parties précédentes.
                         ----------------
Le concours se déroule en 5 parties maxi, vous pouvez
arrêter avant à condition de terminer la partie en cours.
</t>
        </r>
      </text>
    </comment>
  </commentList>
</comments>
</file>

<file path=xl/sharedStrings.xml><?xml version="1.0" encoding="utf-8"?>
<sst xmlns="http://schemas.openxmlformats.org/spreadsheetml/2006/main" count="877" uniqueCount="669">
  <si>
    <t>total</t>
  </si>
  <si>
    <r>
      <t>Article 1</t>
    </r>
    <r>
      <rPr>
        <sz val="10"/>
        <rFont val="Arial"/>
        <family val="2"/>
      </rPr>
      <t xml:space="preserve"> : On ne discute pas le tirage au sort.</t>
    </r>
  </si>
  <si>
    <t xml:space="preserve">Choisir le nombre de joueurs par équipe </t>
  </si>
  <si>
    <t>Nota :</t>
  </si>
  <si>
    <t>Si nombre de participants = 17, 19, 23, 25, 29, 31, 35, 37, 41 etc...</t>
  </si>
  <si>
    <t>Les scores :</t>
  </si>
  <si>
    <t>Les points :</t>
  </si>
  <si>
    <t>Le perdant marque son score</t>
  </si>
  <si>
    <t>1)</t>
  </si>
  <si>
    <t>2)</t>
  </si>
  <si>
    <t>3)</t>
  </si>
  <si>
    <r>
      <t xml:space="preserve">les jeux ne sont pas possibles, il faudra ajouter ou supprimer un </t>
    </r>
    <r>
      <rPr>
        <b/>
        <sz val="10"/>
        <color indexed="12"/>
        <rFont val="Arial"/>
        <family val="2"/>
      </rPr>
      <t>"joueur tampon"</t>
    </r>
  </si>
  <si>
    <t>Vous pouvez inscrire les noms manuellement ou utiliser la feuille "Listes" des habitués.</t>
  </si>
  <si>
    <t>Inscrire le nom des joueurs, et commencer les jeux.</t>
  </si>
  <si>
    <t>Feuilles protégées avec mot de passe "dudu"</t>
  </si>
  <si>
    <t>Inscrire les participants</t>
  </si>
  <si>
    <t>Score</t>
  </si>
  <si>
    <t>Réglement suite</t>
  </si>
  <si>
    <t>Réglement</t>
  </si>
  <si>
    <t>Aide</t>
  </si>
  <si>
    <t xml:space="preserve">Inscription </t>
  </si>
  <si>
    <t>Inscription Abonnés</t>
  </si>
  <si>
    <t>Tête à tête</t>
  </si>
  <si>
    <t>Aléatoires</t>
  </si>
  <si>
    <t>Doublette</t>
  </si>
  <si>
    <t>Formées</t>
  </si>
  <si>
    <t>gide</t>
  </si>
  <si>
    <t>andré</t>
  </si>
  <si>
    <t>Jeux</t>
  </si>
  <si>
    <t>Composition des équipes</t>
  </si>
  <si>
    <t>Triplette</t>
  </si>
  <si>
    <t>claudel</t>
  </si>
  <si>
    <t>paul</t>
  </si>
  <si>
    <t>archambault</t>
  </si>
  <si>
    <t>nicole</t>
  </si>
  <si>
    <t>Total équipes</t>
  </si>
  <si>
    <t>Aléatoire</t>
  </si>
  <si>
    <t xml:space="preserve">Lieu : </t>
  </si>
  <si>
    <t>Parc de Trivaux</t>
  </si>
  <si>
    <t xml:space="preserve">Date : </t>
  </si>
  <si>
    <t>Formée</t>
  </si>
  <si>
    <t>ARTICLE 1 - Ordre du jeu</t>
  </si>
  <si>
    <t>    La Pétanque est un Sport qui oppose :</t>
  </si>
  <si>
    <t>3 joueurs à 3 joueurs (triplettes)</t>
  </si>
  <si>
    <t>    Elle peut aussi mettre face à face :</t>
  </si>
  <si>
    <t>2 joueurs à 2 joueurs (doublettes)</t>
  </si>
  <si>
    <t>1 joueur à 1 joueur (tête à tête)</t>
  </si>
  <si>
    <t>    En triplettes, chaque joueur dispose de 2 boules.</t>
  </si>
  <si>
    <t>    En doublettes et tête à tête, chaque joueur dispose de 3 boules.</t>
  </si>
  <si>
    <t>Remplaçants</t>
  </si>
  <si>
    <t>Liste_Abonnés</t>
  </si>
  <si>
    <t xml:space="preserve">              En jeu   après Qualifications</t>
  </si>
  <si>
    <t>tri</t>
  </si>
  <si>
    <t>Inscrits</t>
  </si>
  <si>
    <t>équipe</t>
  </si>
  <si>
    <t>Liste déroulante</t>
  </si>
  <si>
    <t>Noms bidons</t>
  </si>
  <si>
    <t>.    Liste abonnés</t>
  </si>
  <si>
    <t>truffaut</t>
  </si>
  <si>
    <t>françois</t>
  </si>
  <si>
    <t>Woody  ALLEN</t>
  </si>
  <si>
    <t>burma</t>
  </si>
  <si>
    <t>nestor</t>
  </si>
  <si>
    <t>Marcel  AMONT</t>
  </si>
  <si>
    <t>ruquier</t>
  </si>
  <si>
    <t>laurent</t>
  </si>
  <si>
    <t>Louis  ARAGON</t>
  </si>
  <si>
    <t>giraudoux</t>
  </si>
  <si>
    <t>jean</t>
  </si>
  <si>
    <t>Nicole  ARCHAMBAULT</t>
  </si>
  <si>
    <t>delon</t>
  </si>
  <si>
    <t>alain</t>
  </si>
  <si>
    <t>Leonie  ARLETTY</t>
  </si>
  <si>
    <t>romance</t>
  </si>
  <si>
    <t>viviane</t>
  </si>
  <si>
    <t>Louis  ARMSTRONG</t>
  </si>
  <si>
    <t>ferré</t>
  </si>
  <si>
    <t>léo</t>
  </si>
  <si>
    <t>Neil  ARMSTRONG</t>
  </si>
  <si>
    <t>flaubert</t>
  </si>
  <si>
    <t>gustave</t>
  </si>
  <si>
    <t>Lance  ARMSTRONG</t>
  </si>
  <si>
    <t>rousseau</t>
  </si>
  <si>
    <t>j.jacques</t>
  </si>
  <si>
    <t>Raymond  ARON</t>
  </si>
  <si>
    <t>baba</t>
  </si>
  <si>
    <t>ali</t>
  </si>
  <si>
    <t>Fred  ASTAIRE</t>
  </si>
  <si>
    <t>dax</t>
  </si>
  <si>
    <t>micheline</t>
  </si>
  <si>
    <t>Ali  BABA</t>
  </si>
  <si>
    <t>fossey</t>
  </si>
  <si>
    <t>line</t>
  </si>
  <si>
    <t>J.Sebastien  BACH</t>
  </si>
  <si>
    <t>arletty</t>
  </si>
  <si>
    <t>leonie</t>
  </si>
  <si>
    <t>Monique  BARBARA</t>
  </si>
  <si>
    <t>armstrong</t>
  </si>
  <si>
    <t>louis</t>
  </si>
  <si>
    <t>Brigitte  BARDOT</t>
  </si>
  <si>
    <t>depra</t>
  </si>
  <si>
    <t>rené</t>
  </si>
  <si>
    <t>J.Louis  BARRAULT</t>
  </si>
  <si>
    <t>barbara</t>
  </si>
  <si>
    <t>monique</t>
  </si>
  <si>
    <t>Charles  BAUDELAIRE</t>
  </si>
  <si>
    <t>ts</t>
  </si>
  <si>
    <t>bach</t>
  </si>
  <si>
    <t>j.sebastien</t>
  </si>
  <si>
    <t>Sidney  BECHET</t>
  </si>
  <si>
    <t>format</t>
  </si>
  <si>
    <t>schumann</t>
  </si>
  <si>
    <t>robert</t>
  </si>
  <si>
    <t>Samuel  BECKETT</t>
  </si>
  <si>
    <t>laurel</t>
  </si>
  <si>
    <t>stan</t>
  </si>
  <si>
    <t>Ludwig  BEETHOVEN</t>
  </si>
  <si>
    <t>corneille</t>
  </si>
  <si>
    <t>Maurice  BÉJART</t>
  </si>
  <si>
    <t>duras</t>
  </si>
  <si>
    <t>marguerite</t>
  </si>
  <si>
    <t>Hector  BERLIOZ</t>
  </si>
  <si>
    <t>terzieff</t>
  </si>
  <si>
    <t>Claude  BERNARD</t>
  </si>
  <si>
    <t>germain</t>
  </si>
  <si>
    <t>Francis  BLANCHE</t>
  </si>
  <si>
    <t>renaud</t>
  </si>
  <si>
    <t>madeleine</t>
  </si>
  <si>
    <t>Léon  BLUM</t>
  </si>
  <si>
    <t>chirac</t>
  </si>
  <si>
    <t>jacques</t>
  </si>
  <si>
    <t>André  BOURVIL</t>
  </si>
  <si>
    <t>beethoven</t>
  </si>
  <si>
    <t>ludwig</t>
  </si>
  <si>
    <t>Georges  BRASSENS</t>
  </si>
  <si>
    <t>lanoux</t>
  </si>
  <si>
    <t>victor</t>
  </si>
  <si>
    <t>Claude  BRASSEUR</t>
  </si>
  <si>
    <t>blanche</t>
  </si>
  <si>
    <t>francis</t>
  </si>
  <si>
    <t>Pierre  BRASSEUR</t>
  </si>
  <si>
    <t>curie</t>
  </si>
  <si>
    <t>pierre</t>
  </si>
  <si>
    <t>Jacques  BREL</t>
  </si>
  <si>
    <t>mozart</t>
  </si>
  <si>
    <t>amadeus</t>
  </si>
  <si>
    <t>Nestor  BURMA</t>
  </si>
  <si>
    <t>troisgros</t>
  </si>
  <si>
    <t>Raymond  BUSSIÈRE</t>
  </si>
  <si>
    <t>sthart</t>
  </si>
  <si>
    <t>Jean  CARMET</t>
  </si>
  <si>
    <t>renard</t>
  </si>
  <si>
    <t>colette</t>
  </si>
  <si>
    <t>Pauline  CARTON</t>
  </si>
  <si>
    <t>éboué</t>
  </si>
  <si>
    <t>félix</t>
  </si>
  <si>
    <t>Fidel  CASTRO</t>
  </si>
  <si>
    <t>brassens</t>
  </si>
  <si>
    <t>georges</t>
  </si>
  <si>
    <t>Sébastien  CAUET</t>
  </si>
  <si>
    <t>orlando</t>
  </si>
  <si>
    <t>vittorio</t>
  </si>
  <si>
    <t>Jules  CÉSAR</t>
  </si>
  <si>
    <t>maigret</t>
  </si>
  <si>
    <t>jules</t>
  </si>
  <si>
    <t>Coco  CHANEL</t>
  </si>
  <si>
    <t>leclercq</t>
  </si>
  <si>
    <t>evelyne</t>
  </si>
  <si>
    <t>Maurice  CHEVALIER</t>
  </si>
  <si>
    <t>amont</t>
  </si>
  <si>
    <t>marcel</t>
  </si>
  <si>
    <t>Jacques  CHIRAC</t>
  </si>
  <si>
    <t>baudelaire</t>
  </si>
  <si>
    <t>charles</t>
  </si>
  <si>
    <t>Frédéric  CHOPIN</t>
  </si>
  <si>
    <t>coulon</t>
  </si>
  <si>
    <t>abel</t>
  </si>
  <si>
    <t>Paul  CLAUDEL</t>
  </si>
  <si>
    <t>sand</t>
  </si>
  <si>
    <t>george</t>
  </si>
  <si>
    <t>Christophe  COLOMB</t>
  </si>
  <si>
    <t>castro</t>
  </si>
  <si>
    <t>fidel</t>
  </si>
  <si>
    <t>Michel  COLUCHE</t>
  </si>
  <si>
    <t>proviste</t>
  </si>
  <si>
    <t>Gary  COOPER</t>
  </si>
  <si>
    <t>garbo</t>
  </si>
  <si>
    <t>greta</t>
  </si>
  <si>
    <t>Nicolas  COPERNIC</t>
  </si>
  <si>
    <t>blum</t>
  </si>
  <si>
    <t>léon</t>
  </si>
  <si>
    <t>Pierre  CORNEILLE</t>
  </si>
  <si>
    <t>robespierre</t>
  </si>
  <si>
    <t>maximilien</t>
  </si>
  <si>
    <t>Abel  COULON</t>
  </si>
  <si>
    <t>lefevre</t>
  </si>
  <si>
    <t>Pierre  CURIE</t>
  </si>
  <si>
    <t>mondy</t>
  </si>
  <si>
    <t>Marie  CURIE</t>
  </si>
  <si>
    <t>hugo</t>
  </si>
  <si>
    <t>Pierre  DAC</t>
  </si>
  <si>
    <t>ravel</t>
  </si>
  <si>
    <t>maurice</t>
  </si>
  <si>
    <t>Georges  DANTON</t>
  </si>
  <si>
    <t>barrault</t>
  </si>
  <si>
    <t>j.louis</t>
  </si>
  <si>
    <t>Alphonse  DAUDET</t>
  </si>
  <si>
    <t>joconde</t>
  </si>
  <si>
    <t>la</t>
  </si>
  <si>
    <t>Micheline  DAX</t>
  </si>
  <si>
    <t>lamoureux</t>
  </si>
  <si>
    <t>Alain  DELON</t>
  </si>
  <si>
    <t>devos</t>
  </si>
  <si>
    <t>raymond</t>
  </si>
  <si>
    <t>Gérard  DEPARDIEU</t>
  </si>
  <si>
    <t>wagner</t>
  </si>
  <si>
    <t>richard</t>
  </si>
  <si>
    <t>René  DEPRA</t>
  </si>
  <si>
    <t>danton</t>
  </si>
  <si>
    <t>René  DESCARTES</t>
  </si>
  <si>
    <t>jarry</t>
  </si>
  <si>
    <t>alfred</t>
  </si>
  <si>
    <t>Raymond  DEVOS</t>
  </si>
  <si>
    <t>verdi</t>
  </si>
  <si>
    <t>giuseppe</t>
  </si>
  <si>
    <t>Denis  DIDEROT</t>
  </si>
  <si>
    <t>régiani</t>
  </si>
  <si>
    <t>serge</t>
  </si>
  <si>
    <t>Walter  DISNEY</t>
  </si>
  <si>
    <t>Valérie  DONZELLI</t>
  </si>
  <si>
    <t>simenon</t>
  </si>
  <si>
    <t>Julien  DRAY</t>
  </si>
  <si>
    <t>prayvu</t>
  </si>
  <si>
    <t>Claude  DUBOIS</t>
  </si>
  <si>
    <t>edison</t>
  </si>
  <si>
    <t>thomas</t>
  </si>
  <si>
    <t>Franck  DUBOSC</t>
  </si>
  <si>
    <t>montand</t>
  </si>
  <si>
    <t>yves</t>
  </si>
  <si>
    <t>Nadine  DUPOND</t>
  </si>
  <si>
    <t>Levi  DUPONT</t>
  </si>
  <si>
    <t>rathouin</t>
  </si>
  <si>
    <t>j.claude</t>
  </si>
  <si>
    <t>Marguerite  DURAS</t>
  </si>
  <si>
    <t>berlioz</t>
  </si>
  <si>
    <t>hector</t>
  </si>
  <si>
    <t>Félix  ÉBOUÉ</t>
  </si>
  <si>
    <t>signoret</t>
  </si>
  <si>
    <t>simone</t>
  </si>
  <si>
    <t>Thomas  EDISON</t>
  </si>
  <si>
    <t>orléans</t>
  </si>
  <si>
    <t>philippe</t>
  </si>
  <si>
    <t>Fabienne  EGAL</t>
  </si>
  <si>
    <t>semoun</t>
  </si>
  <si>
    <t>elie</t>
  </si>
  <si>
    <t>Albert  EINSTEIN</t>
  </si>
  <si>
    <t>bussière</t>
  </si>
  <si>
    <t>Jean  FERRAT</t>
  </si>
  <si>
    <t>fresnay</t>
  </si>
  <si>
    <t>Léo  FERRÉ</t>
  </si>
  <si>
    <t>greco</t>
  </si>
  <si>
    <t>juliette</t>
  </si>
  <si>
    <t>Jules  FERRY</t>
  </si>
  <si>
    <t>dac</t>
  </si>
  <si>
    <t>Elsa  FILZGERALD</t>
  </si>
  <si>
    <t>bernard</t>
  </si>
  <si>
    <t>claude</t>
  </si>
  <si>
    <t>Gustave  FLAUBERT</t>
  </si>
  <si>
    <t>franklin</t>
  </si>
  <si>
    <t>benjamin</t>
  </si>
  <si>
    <t>Suzanne  FLON</t>
  </si>
  <si>
    <t>jouvet</t>
  </si>
  <si>
    <t>Henry  FORD</t>
  </si>
  <si>
    <t>ford</t>
  </si>
  <si>
    <t>henry</t>
  </si>
  <si>
    <t>Line  FOSSEY</t>
  </si>
  <si>
    <t>jaurès</t>
  </si>
  <si>
    <t>Marcel  FOSSEY</t>
  </si>
  <si>
    <t>daudet</t>
  </si>
  <si>
    <t>albert</t>
  </si>
  <si>
    <t>Benjamin  FRANKLIN</t>
  </si>
  <si>
    <t>tabarly</t>
  </si>
  <si>
    <t>eric</t>
  </si>
  <si>
    <t>Pierre  FRESNAY</t>
  </si>
  <si>
    <t>bardot</t>
  </si>
  <si>
    <t>brigitte</t>
  </si>
  <si>
    <t>Jean  GABIN</t>
  </si>
  <si>
    <t>oliver</t>
  </si>
  <si>
    <t>hardy</t>
  </si>
  <si>
    <t>Léon  GAMBETTA</t>
  </si>
  <si>
    <t>marie</t>
  </si>
  <si>
    <t>Indira  GANDHI</t>
  </si>
  <si>
    <t>brasseur</t>
  </si>
  <si>
    <t>Greta  GARBO</t>
  </si>
  <si>
    <t>gravina</t>
  </si>
  <si>
    <t>vanessa</t>
  </si>
  <si>
    <t>Simone  GARNIER</t>
  </si>
  <si>
    <t>astaire</t>
  </si>
  <si>
    <t>fred</t>
  </si>
  <si>
    <t>Marcelle  GAUDIN</t>
  </si>
  <si>
    <t>Nicole  GERMAIN</t>
  </si>
  <si>
    <t>zapata</t>
  </si>
  <si>
    <t>emilliano</t>
  </si>
  <si>
    <t>André  GIDE</t>
  </si>
  <si>
    <t>schweitzer</t>
  </si>
  <si>
    <t>Jean  GIONO</t>
  </si>
  <si>
    <t>gandhi</t>
  </si>
  <si>
    <t>indira</t>
  </si>
  <si>
    <t>Jean  GIRAUDOUX</t>
  </si>
  <si>
    <t>copernic</t>
  </si>
  <si>
    <t>nicolas</t>
  </si>
  <si>
    <t>Valéry  GISCARD</t>
  </si>
  <si>
    <t>guevara</t>
  </si>
  <si>
    <t>ernesto</t>
  </si>
  <si>
    <t>Denise  GLASER</t>
  </si>
  <si>
    <t>dray</t>
  </si>
  <si>
    <t>julien</t>
  </si>
  <si>
    <t>Vanessa  GRAVINA</t>
  </si>
  <si>
    <t>depardieu</t>
  </si>
  <si>
    <t>gérard</t>
  </si>
  <si>
    <t>Juliette  GRECO</t>
  </si>
  <si>
    <t>mathieu</t>
  </si>
  <si>
    <t>mireille</t>
  </si>
  <si>
    <t>Ernesto  GUEVARA</t>
  </si>
  <si>
    <t>rossi</t>
  </si>
  <si>
    <t>tino</t>
  </si>
  <si>
    <t>Johnny  HALLYDAY</t>
  </si>
  <si>
    <t>label</t>
  </si>
  <si>
    <t>agathe</t>
  </si>
  <si>
    <t>Paul  HAUCHON</t>
  </si>
  <si>
    <t>vian</t>
  </si>
  <si>
    <t>boris</t>
  </si>
  <si>
    <t>Isabelle  HÉBONE</t>
  </si>
  <si>
    <t>glaser</t>
  </si>
  <si>
    <t>denise</t>
  </si>
  <si>
    <t>Jean  HEIMAR</t>
  </si>
  <si>
    <t>bechet</t>
  </si>
  <si>
    <t>sidney</t>
  </si>
  <si>
    <t>Ernest  HEMINGWAY</t>
  </si>
  <si>
    <t>rimbaud</t>
  </si>
  <si>
    <t>arthur</t>
  </si>
  <si>
    <t>Victor  HUGO</t>
  </si>
  <si>
    <t>chevalier</t>
  </si>
  <si>
    <t>Nicolas  HULOT</t>
  </si>
  <si>
    <t>coluche</t>
  </si>
  <si>
    <t>michel</t>
  </si>
  <si>
    <t>Isabelle  HUPPERT</t>
  </si>
  <si>
    <t>robinson</t>
  </si>
  <si>
    <t>crusoé</t>
  </si>
  <si>
    <t>Christian  JACOB</t>
  </si>
  <si>
    <t>dupont</t>
  </si>
  <si>
    <t>levi</t>
  </si>
  <si>
    <t>Alfred  JARRY</t>
  </si>
  <si>
    <t>sarkozy</t>
  </si>
  <si>
    <t>Jean  JAURÈS</t>
  </si>
  <si>
    <t>neil</t>
  </si>
  <si>
    <t>La  JOCONDE</t>
  </si>
  <si>
    <t>colomb</t>
  </si>
  <si>
    <t>christophe</t>
  </si>
  <si>
    <t>Louis  JOUVET</t>
  </si>
  <si>
    <t>zola</t>
  </si>
  <si>
    <t>emile</t>
  </si>
  <si>
    <t>Agathe  LABEL</t>
  </si>
  <si>
    <t>rodin</t>
  </si>
  <si>
    <t>auguste</t>
  </si>
  <si>
    <t>Michelle  LAMÈRE</t>
  </si>
  <si>
    <t>chopin</t>
  </si>
  <si>
    <t>frédéric</t>
  </si>
  <si>
    <t>Robert  LAMOUREUX</t>
  </si>
  <si>
    <t>strauss</t>
  </si>
  <si>
    <t>Victor  LANOUX</t>
  </si>
  <si>
    <t>triolet</t>
  </si>
  <si>
    <t>elsa</t>
  </si>
  <si>
    <t>Stan  LAUREL</t>
  </si>
  <si>
    <t>longo</t>
  </si>
  <si>
    <t>jeannie</t>
  </si>
  <si>
    <t>Evelyne  LECLERCQ</t>
  </si>
  <si>
    <t>césar</t>
  </si>
  <si>
    <t>Jean  LEFEVRE</t>
  </si>
  <si>
    <t>giscard</t>
  </si>
  <si>
    <t>valéry</t>
  </si>
  <si>
    <t>Michel  LEGRAND</t>
  </si>
  <si>
    <t>Noel  LEPAIRE</t>
  </si>
  <si>
    <t>ferrat</t>
  </si>
  <si>
    <t>Julien  LEPERS</t>
  </si>
  <si>
    <t>lepers</t>
  </si>
  <si>
    <t>Bernard  LERMITHE</t>
  </si>
  <si>
    <t>shakespeare</t>
  </si>
  <si>
    <t>william</t>
  </si>
  <si>
    <t>Jeannie  LONGO</t>
  </si>
  <si>
    <t>alphonse</t>
  </si>
  <si>
    <t>Arsene  LUPIN</t>
  </si>
  <si>
    <t>gabin</t>
  </si>
  <si>
    <t>Jules  MAIGRET</t>
  </si>
  <si>
    <t>bourvil</t>
  </si>
  <si>
    <t>Guy  MARCHAND</t>
  </si>
  <si>
    <t>tartampion</t>
  </si>
  <si>
    <t>roger</t>
  </si>
  <si>
    <t>Mireille  MATHIEU</t>
  </si>
  <si>
    <t>flon</t>
  </si>
  <si>
    <t>suzanne</t>
  </si>
  <si>
    <t>Pierre  MONDY</t>
  </si>
  <si>
    <t>garnier</t>
  </si>
  <si>
    <t>Yves  MONTAND</t>
  </si>
  <si>
    <t>dubosc</t>
  </si>
  <si>
    <t>franck</t>
  </si>
  <si>
    <t>Michelle  MORGAN</t>
  </si>
  <si>
    <t>chanel</t>
  </si>
  <si>
    <t>coco</t>
  </si>
  <si>
    <t>Amadeus  MOZART</t>
  </si>
  <si>
    <t>lance</t>
  </si>
  <si>
    <t>Jacques  OFFENBACH</t>
  </si>
  <si>
    <t>donzelli</t>
  </si>
  <si>
    <t>valérie</t>
  </si>
  <si>
    <t>Hardy  OLIVER</t>
  </si>
  <si>
    <t>Vittorio  ORLANDO</t>
  </si>
  <si>
    <t>hébone</t>
  </si>
  <si>
    <t>isabelle</t>
  </si>
  <si>
    <t>Philippe  ORLÉANS</t>
  </si>
  <si>
    <t>surcouf</t>
  </si>
  <si>
    <t>Michel  POLNAREFF</t>
  </si>
  <si>
    <t>taylor</t>
  </si>
  <si>
    <t>liz</t>
  </si>
  <si>
    <t>Alain  PRAYVU</t>
  </si>
  <si>
    <t>marchand</t>
  </si>
  <si>
    <t>guy</t>
  </si>
  <si>
    <t>Alain  PROVISTE</t>
  </si>
  <si>
    <t>aragon</t>
  </si>
  <si>
    <t>J.Claude  RATHOUIN</t>
  </si>
  <si>
    <t>hauchon</t>
  </si>
  <si>
    <t>Maurice  RAVEL</t>
  </si>
  <si>
    <t>polnareff</t>
  </si>
  <si>
    <t>Serge  RÉGIANI</t>
  </si>
  <si>
    <t>descartes</t>
  </si>
  <si>
    <t>Colette  RENARD</t>
  </si>
  <si>
    <t>lupin</t>
  </si>
  <si>
    <t>arsene</t>
  </si>
  <si>
    <t>Madeleine  RENAUD</t>
  </si>
  <si>
    <t>egal</t>
  </si>
  <si>
    <t>fabienne</t>
  </si>
  <si>
    <t>Alain  RENAUD</t>
  </si>
  <si>
    <t>allen</t>
  </si>
  <si>
    <t>woody</t>
  </si>
  <si>
    <t>Line  RENAUD</t>
  </si>
  <si>
    <t>Arthur  RIMBAUD</t>
  </si>
  <si>
    <t>dubois</t>
  </si>
  <si>
    <t>Maximilien  ROBESPIERRE</t>
  </si>
  <si>
    <t>sartre</t>
  </si>
  <si>
    <t>j.paul</t>
  </si>
  <si>
    <t>Crusoé  ROBINSON</t>
  </si>
  <si>
    <t>Auguste  RODIN</t>
  </si>
  <si>
    <t>Viviane  ROMANCE</t>
  </si>
  <si>
    <t>Tino  ROSSI</t>
  </si>
  <si>
    <t>filzgerald</t>
  </si>
  <si>
    <t>Edmond  ROSTAND</t>
  </si>
  <si>
    <t>beckett</t>
  </si>
  <si>
    <t>samuel</t>
  </si>
  <si>
    <t>J.Jacques  ROUSSEAU</t>
  </si>
  <si>
    <t>hemingway</t>
  </si>
  <si>
    <t>ernest</t>
  </si>
  <si>
    <t>Laurent  RUQUIER</t>
  </si>
  <si>
    <t>lepaire</t>
  </si>
  <si>
    <t>noel</t>
  </si>
  <si>
    <t>George  SAND</t>
  </si>
  <si>
    <t>brel</t>
  </si>
  <si>
    <t>Nicolas  SARKOZY</t>
  </si>
  <si>
    <t>verne</t>
  </si>
  <si>
    <t>J.Paul  SARTRE</t>
  </si>
  <si>
    <t>hulot</t>
  </si>
  <si>
    <t>Robert  SCHUMANN</t>
  </si>
  <si>
    <t>ventura</t>
  </si>
  <si>
    <t>lino</t>
  </si>
  <si>
    <t>Albert  SCHWEITZER</t>
  </si>
  <si>
    <t>hallyday</t>
  </si>
  <si>
    <t>johnny</t>
  </si>
  <si>
    <t>Elie  SEMOUN</t>
  </si>
  <si>
    <t>legrand</t>
  </si>
  <si>
    <t>William  SHAKESPEARE</t>
  </si>
  <si>
    <t>heimar</t>
  </si>
  <si>
    <t>Simone  SIGNORET</t>
  </si>
  <si>
    <t>lamère</t>
  </si>
  <si>
    <t>michelle</t>
  </si>
  <si>
    <t>Georges  SIMENON</t>
  </si>
  <si>
    <t>carton</t>
  </si>
  <si>
    <t>pauline</t>
  </si>
  <si>
    <t>Michel  SIMON</t>
  </si>
  <si>
    <t>gambetta</t>
  </si>
  <si>
    <t>Alain  STHART</t>
  </si>
  <si>
    <t>zavatta</t>
  </si>
  <si>
    <t>achille</t>
  </si>
  <si>
    <t>Richard  STRAUSS</t>
  </si>
  <si>
    <t>simon</t>
  </si>
  <si>
    <t>Robert  SURCOUF</t>
  </si>
  <si>
    <t>cooper</t>
  </si>
  <si>
    <t>gary</t>
  </si>
  <si>
    <t>Eric  TABARLY</t>
  </si>
  <si>
    <t>rostand</t>
  </si>
  <si>
    <t>edmond</t>
  </si>
  <si>
    <t>Roger  TARTAMPION</t>
  </si>
  <si>
    <t>cauet</t>
  </si>
  <si>
    <t>sébastien</t>
  </si>
  <si>
    <t>Liz  TAYLOR</t>
  </si>
  <si>
    <t>jacob</t>
  </si>
  <si>
    <t>christian</t>
  </si>
  <si>
    <t>Laurent  TERZIEFF</t>
  </si>
  <si>
    <t>ferry</t>
  </si>
  <si>
    <t>Elsa  TRIOLET</t>
  </si>
  <si>
    <t>diderot</t>
  </si>
  <si>
    <t>denis</t>
  </si>
  <si>
    <t>Pierre  TROISGROS</t>
  </si>
  <si>
    <t>vivaldi</t>
  </si>
  <si>
    <t>antonio</t>
  </si>
  <si>
    <t>François  TRUFFAUT</t>
  </si>
  <si>
    <t>disney</t>
  </si>
  <si>
    <t>walter</t>
  </si>
  <si>
    <t>Paul  VALÉRY</t>
  </si>
  <si>
    <t>offenbach</t>
  </si>
  <si>
    <t>Lino  VENTURA</t>
  </si>
  <si>
    <t>carmet</t>
  </si>
  <si>
    <t>Giuseppe  VERDI</t>
  </si>
  <si>
    <t>aron</t>
  </si>
  <si>
    <t>Paul  VERLAINE</t>
  </si>
  <si>
    <t>giono</t>
  </si>
  <si>
    <t>Jules  VERNE</t>
  </si>
  <si>
    <t>morgan</t>
  </si>
  <si>
    <t>Boris  VIAN</t>
  </si>
  <si>
    <t>dupond</t>
  </si>
  <si>
    <t>nadine</t>
  </si>
  <si>
    <t>Antonio  VIVALDI</t>
  </si>
  <si>
    <t>einstein</t>
  </si>
  <si>
    <t>Richard  WAGNER</t>
  </si>
  <si>
    <t>huppert</t>
  </si>
  <si>
    <t>Emilliano  ZAPATA</t>
  </si>
  <si>
    <t>gaudin</t>
  </si>
  <si>
    <t>marcelle</t>
  </si>
  <si>
    <t>Achille  ZAVATTA</t>
  </si>
  <si>
    <t>verlaine</t>
  </si>
  <si>
    <t>Emile  ZOLA</t>
  </si>
  <si>
    <t>lermithe</t>
  </si>
  <si>
    <t>béjart</t>
  </si>
  <si>
    <t>N° équipe</t>
  </si>
  <si>
    <t>Inscrire le score perdant</t>
  </si>
  <si>
    <t>Les qualifications sont en cours</t>
  </si>
  <si>
    <t/>
  </si>
  <si>
    <t>contre</t>
  </si>
  <si>
    <t>en cours</t>
  </si>
  <si>
    <t>Points par partie</t>
  </si>
  <si>
    <r>
      <t xml:space="preserve">Partie </t>
    </r>
    <r>
      <rPr>
        <b/>
        <sz val="10"/>
        <color indexed="10"/>
        <rFont val="Wingdings"/>
        <charset val="2"/>
      </rPr>
      <t>è</t>
    </r>
  </si>
  <si>
    <t>Prochaine partie</t>
  </si>
  <si>
    <t>On peut faire jusqu'à 5 parties</t>
  </si>
  <si>
    <t>Les équipes peuvent être composées de : 1, 2 ou 3 joueurs</t>
  </si>
  <si>
    <t>Si le nombre d'équipes est impair, une équipe tirée au sort gagne d'office le tour avec 20 points.</t>
  </si>
  <si>
    <t>à chaque fin de partie, on tape uniquement le score perdant (les points sont attribués directement)</t>
  </si>
  <si>
    <t>Retour au concours</t>
  </si>
  <si>
    <t>Déroulement du Concours</t>
  </si>
  <si>
    <t>Simulation noms</t>
  </si>
  <si>
    <t>--- Pétanque en mêlée ---      Les grandes lignes</t>
  </si>
  <si>
    <t>ces 2 points formatent l'écran</t>
  </si>
  <si>
    <t>ici, les exédents sont retenus comme remplaçants éventuels.</t>
  </si>
  <si>
    <t>Le gagnant marque son score + la différence de score + 5 points de bonus</t>
  </si>
  <si>
    <t>Nom</t>
  </si>
  <si>
    <t>Prénom</t>
  </si>
  <si>
    <t>en attente tirage</t>
  </si>
  <si>
    <t>Libre à chacun de compléter cette feuille</t>
  </si>
  <si>
    <t>SCHWEITZER  Albert</t>
  </si>
  <si>
    <t>GANDHI  Indira</t>
  </si>
  <si>
    <t>COPERNIC  Nicolas</t>
  </si>
  <si>
    <t>GUEVARA  Ernesto</t>
  </si>
  <si>
    <t>DRAY  Julien</t>
  </si>
  <si>
    <t>DEPARDIEU  Gérard</t>
  </si>
  <si>
    <t>MATHIEU  Mireille</t>
  </si>
  <si>
    <t>ROSSI  Tino</t>
  </si>
  <si>
    <t>LABEL  Agathe</t>
  </si>
  <si>
    <t>VIAN  Boris</t>
  </si>
  <si>
    <t>GLASER  Denise</t>
  </si>
  <si>
    <t>BECHET  Sidney</t>
  </si>
  <si>
    <t>RIMBAUD  Arthur</t>
  </si>
  <si>
    <t>CHEVALIER  Maurice</t>
  </si>
  <si>
    <t>COLUCHE  Michel</t>
  </si>
  <si>
    <t>ROBINSON  Crusoé</t>
  </si>
  <si>
    <t>DUPONT  Levi</t>
  </si>
  <si>
    <t>SARKOZY  Nicolas</t>
  </si>
  <si>
    <t>ARMSTRONG  Neil</t>
  </si>
  <si>
    <t>COLOMB  Christophe</t>
  </si>
  <si>
    <t>ZOLA  Emile</t>
  </si>
  <si>
    <t>RODIN  Auguste</t>
  </si>
  <si>
    <t>CHOPIN  Frédéric</t>
  </si>
  <si>
    <t>STRAUSS  Richard</t>
  </si>
  <si>
    <t>TRIOLET  Elsa</t>
  </si>
  <si>
    <t>LONGO  Jeannie</t>
  </si>
  <si>
    <t>CÉSAR  Jules</t>
  </si>
  <si>
    <t>GISCARD  Valéry</t>
  </si>
  <si>
    <t>BRASSEUR  Pierre</t>
  </si>
  <si>
    <t>FERRAT  Jean</t>
  </si>
  <si>
    <t>LEPERS  Julien</t>
  </si>
  <si>
    <t>SHAKESPEARE  William</t>
  </si>
  <si>
    <t>DAUDET  Alphonse</t>
  </si>
  <si>
    <t>GABIN  Jean</t>
  </si>
  <si>
    <t>BOURVIL  André</t>
  </si>
  <si>
    <t>TARTAMPION  Roger</t>
  </si>
  <si>
    <t>FLON  Suzanne</t>
  </si>
  <si>
    <t>GARNIER  Simone</t>
  </si>
  <si>
    <t>DUBOSC  Franck</t>
  </si>
  <si>
    <t>CHANEL  Coco</t>
  </si>
  <si>
    <t>ARMSTRONG  Lance</t>
  </si>
  <si>
    <t>DONZELLI  Valérie</t>
  </si>
  <si>
    <t>VALÉRY  Paul</t>
  </si>
  <si>
    <t>HÉBONE  Isabelle</t>
  </si>
  <si>
    <t>SURCOUF  Robert</t>
  </si>
  <si>
    <t>TAYLOR  Liz</t>
  </si>
  <si>
    <t>MARCHAND  Guy</t>
  </si>
  <si>
    <t>ARAGON  Louis</t>
  </si>
  <si>
    <t>HAUCHON  Paul</t>
  </si>
  <si>
    <t>POLNAREFF  Michel</t>
  </si>
  <si>
    <t>DESCARTES  René</t>
  </si>
  <si>
    <t xml:space="preserve">ALI  BABA  </t>
  </si>
  <si>
    <t>Gagne</t>
  </si>
  <si>
    <t>équipe 04    ARAGON  Louis</t>
  </si>
  <si>
    <t>équipe 07    ARMSTRONG  Lance</t>
  </si>
  <si>
    <t>équipe 05    ARMSTRONG  Neil</t>
  </si>
  <si>
    <t>équipe 15    BECHET  Sidney</t>
  </si>
  <si>
    <t>équipe 17    BOURVIL  André</t>
  </si>
  <si>
    <t>équipe 11    BRASSEUR  Pierre</t>
  </si>
  <si>
    <t>équipe 09    CÉSAR  Jules</t>
  </si>
  <si>
    <t>équipe 07    CHANEL  Coco</t>
  </si>
  <si>
    <t>équipe 02    CHEVALIER  Maurice</t>
  </si>
  <si>
    <t>équipe 01    CHOPIN  Frédéric</t>
  </si>
  <si>
    <t>équipe 05    COLOMB  Christophe</t>
  </si>
  <si>
    <t>équipe 02    COLUCHE  Michel</t>
  </si>
  <si>
    <t>équipe 08    COPERNIC  Nicolas</t>
  </si>
  <si>
    <t>équipe 12    DAUDET  Alphonse</t>
  </si>
  <si>
    <t>équipe 10    DEPARDIEU  Gérard</t>
  </si>
  <si>
    <t>équipe 14    DESCARTES  René</t>
  </si>
  <si>
    <t>équipe 07    DONZELLI  Valérie</t>
  </si>
  <si>
    <t>équipe 10    DRAY  Julien</t>
  </si>
  <si>
    <t>équipe 03    DUBOSC  Franck</t>
  </si>
  <si>
    <t>équipe 13    DUPONT  Levi</t>
  </si>
  <si>
    <t>équipe 11    FERRAT  Jean</t>
  </si>
  <si>
    <t>équipe 03    FLON  Suzanne</t>
  </si>
  <si>
    <t>équipe 17    GABIN  Jean</t>
  </si>
  <si>
    <t>équipe 08    GANDHI  Indira</t>
  </si>
  <si>
    <t>équipe 03    GARNIER  Simone</t>
  </si>
  <si>
    <t>équipe 11    GISCARD  Valéry</t>
  </si>
  <si>
    <t>équipe 15    GLASER  Denise</t>
  </si>
  <si>
    <t>équipe 10    GUEVARA  Ernesto</t>
  </si>
  <si>
    <t>équipe 14    HAUCHON  Paul</t>
  </si>
  <si>
    <t>équipe 16    HÉBONE  Isabelle</t>
  </si>
  <si>
    <t>équipe 06    LABEL  Agathe</t>
  </si>
  <si>
    <t>équipe 12    LEPERS  Julien</t>
  </si>
  <si>
    <t>équipe 09    LONGO  Jeannie</t>
  </si>
  <si>
    <t>équipe 04    MARCHAND  Guy</t>
  </si>
  <si>
    <t>équipe 06    MATHIEU  Mireille</t>
  </si>
  <si>
    <t>équipe 14    POLNAREFF  Michel</t>
  </si>
  <si>
    <t>équipe 02    RIMBAUD  Arthur</t>
  </si>
  <si>
    <t>équipe 13    ROBINSON  Crusoé</t>
  </si>
  <si>
    <t>équipe 01    RODIN  Auguste</t>
  </si>
  <si>
    <t>équipe 06    ROSSI  Tino</t>
  </si>
  <si>
    <t>équipe 13    SARKOZY  Nicolas</t>
  </si>
  <si>
    <t>équipe 08    SCHWEITZER  Albert</t>
  </si>
  <si>
    <t>équipe 12    SHAKESPEARE  William</t>
  </si>
  <si>
    <t>équipe 01    STRAUSS  Richard</t>
  </si>
  <si>
    <t>équipe 16    SURCOUF  Robert</t>
  </si>
  <si>
    <t>équipe 17    TARTAMPION  Roger</t>
  </si>
  <si>
    <t>équipe 04    TAYLOR  Liz</t>
  </si>
  <si>
    <t>équipe 09    TRIOLET  Elsa</t>
  </si>
  <si>
    <t>équipe 16    VALÉRY  Paul</t>
  </si>
  <si>
    <t>équipe 15    VIAN  Boris</t>
  </si>
  <si>
    <t>équipe 05    ZOLA  Emile</t>
  </si>
  <si>
    <t>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</si>
</sst>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équipe &quot;00"/>
    <numFmt numFmtId="165" formatCode="[$-40C]d\-mmm\-yy;@"/>
  </numFmts>
  <fonts count="52" x14ac:knownFonts="1">
    <font>
      <sz val="10"/>
      <name val="Arial"/>
    </font>
    <font>
      <sz val="8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sz val="9"/>
      <color indexed="8"/>
      <name val="Century Gothic"/>
      <family val="2"/>
    </font>
    <font>
      <i/>
      <sz val="10"/>
      <name val="Arial"/>
      <family val="2"/>
    </font>
    <font>
      <b/>
      <sz val="12"/>
      <name val="Arial"/>
      <family val="2"/>
    </font>
    <font>
      <sz val="10"/>
      <name val="Century Gothic"/>
      <family val="2"/>
    </font>
    <font>
      <b/>
      <sz val="9"/>
      <color indexed="12"/>
      <name val="Tahoma"/>
      <family val="2"/>
    </font>
    <font>
      <sz val="9"/>
      <color indexed="81"/>
      <name val="Tahoma"/>
      <family val="2"/>
    </font>
    <font>
      <b/>
      <sz val="9"/>
      <color indexed="10"/>
      <name val="Tahoma"/>
      <family val="2"/>
    </font>
    <font>
      <b/>
      <sz val="10"/>
      <color indexed="10"/>
      <name val="Tahoma"/>
      <family val="2"/>
    </font>
    <font>
      <b/>
      <sz val="10"/>
      <color indexed="12"/>
      <name val="Tahoma"/>
      <family val="2"/>
    </font>
    <font>
      <sz val="9"/>
      <color indexed="10"/>
      <name val="Tahoma"/>
      <family val="2"/>
    </font>
    <font>
      <sz val="8"/>
      <color indexed="10"/>
      <name val="Tahoma"/>
      <family val="2"/>
    </font>
    <font>
      <sz val="10"/>
      <color indexed="81"/>
      <name val="Arial"/>
      <family val="2"/>
    </font>
    <font>
      <i/>
      <sz val="8"/>
      <color indexed="81"/>
      <name val="Tahoma"/>
      <family val="2"/>
    </font>
    <font>
      <i/>
      <sz val="8"/>
      <name val="Arial"/>
      <family val="2"/>
    </font>
    <font>
      <b/>
      <sz val="10"/>
      <color indexed="10"/>
      <name val="Wingdings"/>
      <charset val="2"/>
    </font>
    <font>
      <sz val="8"/>
      <color indexed="8"/>
      <name val="Century Gothic"/>
      <family val="2"/>
    </font>
    <font>
      <sz val="11"/>
      <name val="Arial"/>
      <family val="2"/>
    </font>
    <font>
      <sz val="10"/>
      <color indexed="81"/>
      <name val="Tahoma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rgb="FFFFFF00"/>
      <name val="Arial"/>
      <family val="2"/>
    </font>
    <font>
      <b/>
      <sz val="10"/>
      <color rgb="FF00B0F0"/>
      <name val="Arial"/>
      <family val="2"/>
    </font>
    <font>
      <b/>
      <sz val="9"/>
      <color rgb="FFFF0000"/>
      <name val="Arial"/>
      <family val="2"/>
    </font>
    <font>
      <sz val="10"/>
      <color theme="0" tint="-0.499984740745262"/>
      <name val="Arial"/>
      <family val="2"/>
    </font>
    <font>
      <b/>
      <sz val="11"/>
      <color rgb="FFFF0000"/>
      <name val="Arial"/>
      <family val="2"/>
    </font>
    <font>
      <b/>
      <sz val="10"/>
      <color rgb="FFFFFF00"/>
      <name val="Arial"/>
      <family val="2"/>
    </font>
    <font>
      <sz val="10"/>
      <color theme="1" tint="0.249977111117893"/>
      <name val="Arial"/>
      <family val="2"/>
    </font>
    <font>
      <b/>
      <sz val="13.5"/>
      <color rgb="FFFFC000"/>
      <name val="Arial"/>
      <family val="2"/>
    </font>
    <font>
      <sz val="10"/>
      <color rgb="FFFFC000"/>
      <name val="Arial"/>
      <family val="2"/>
    </font>
    <font>
      <i/>
      <sz val="8"/>
      <color rgb="FFFFFF00"/>
      <name val="Arial"/>
      <family val="2"/>
    </font>
    <font>
      <b/>
      <sz val="11"/>
      <color rgb="FF00B0F0"/>
      <name val="Arial"/>
      <family val="2"/>
    </font>
    <font>
      <b/>
      <i/>
      <sz val="8"/>
      <color rgb="FFFFFF00"/>
      <name val="Arial"/>
      <family val="2"/>
    </font>
    <font>
      <b/>
      <sz val="9"/>
      <color rgb="FFFFC000"/>
      <name val="Arial"/>
      <family val="2"/>
    </font>
    <font>
      <sz val="8"/>
      <color rgb="FFFFC000"/>
      <name val="Arial"/>
      <family val="2"/>
    </font>
    <font>
      <sz val="8"/>
      <color theme="1" tint="0.499984740745262"/>
      <name val="Arial"/>
      <family val="2"/>
    </font>
    <font>
      <b/>
      <i/>
      <sz val="10"/>
      <color rgb="FFFF0000"/>
      <name val="Arial"/>
      <family val="2"/>
    </font>
    <font>
      <sz val="10"/>
      <color rgb="FF00B0F0"/>
      <name val="Arial"/>
      <family val="2"/>
    </font>
    <font>
      <b/>
      <sz val="9"/>
      <color theme="0" tint="-0.34998626667073579"/>
      <name val="Arial"/>
      <family val="2"/>
    </font>
    <font>
      <sz val="11"/>
      <color rgb="FF000000"/>
      <name val="Calibri"/>
      <family val="2"/>
    </font>
    <font>
      <b/>
      <sz val="12"/>
      <color rgb="FF00B050"/>
      <name val="Arial"/>
      <family val="2"/>
    </font>
    <font>
      <sz val="8"/>
      <color rgb="FF000000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gradientFill degree="45">
        <stop position="0">
          <color theme="9" tint="0.59999389629810485"/>
        </stop>
        <stop position="1">
          <color theme="9" tint="-0.49803155613879818"/>
        </stop>
      </gradientFill>
    </fill>
  </fills>
  <borders count="13">
    <border>
      <left/>
      <right/>
      <top/>
      <bottom/>
      <diagonal/>
    </border>
    <border>
      <left style="hair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1"/>
      </left>
      <right style="thin">
        <color indexed="21"/>
      </right>
      <top style="thin">
        <color indexed="21"/>
      </top>
      <bottom style="thin">
        <color indexed="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1"/>
      </left>
      <right style="thin">
        <color indexed="21"/>
      </right>
      <top/>
      <bottom/>
      <diagonal/>
    </border>
    <border>
      <left style="thin">
        <color indexed="21"/>
      </left>
      <right style="thin">
        <color indexed="21"/>
      </right>
      <top/>
      <bottom style="thin">
        <color indexed="21"/>
      </bottom>
      <diagonal/>
    </border>
    <border>
      <left/>
      <right style="hair">
        <color indexed="64"/>
      </right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9" fillId="0" borderId="0"/>
  </cellStyleXfs>
  <cellXfs count="146">
    <xf numFmtId="0" fontId="0" fillId="0" borderId="0" xfId="0"/>
    <xf numFmtId="0" fontId="0" fillId="0" borderId="0" xfId="0" applyAlignment="1">
      <alignment horizontal="center"/>
    </xf>
    <xf numFmtId="0" fontId="7" fillId="3" borderId="0" xfId="3" quotePrefix="1" applyFont="1" applyFill="1" applyAlignment="1">
      <alignment horizontal="center"/>
    </xf>
    <xf numFmtId="0" fontId="9" fillId="0" borderId="0" xfId="3"/>
    <xf numFmtId="0" fontId="9" fillId="0" borderId="0" xfId="3" quotePrefix="1" applyAlignment="1">
      <alignment horizontal="left"/>
    </xf>
    <xf numFmtId="0" fontId="3" fillId="0" borderId="0" xfId="3" quotePrefix="1" applyFont="1" applyAlignment="1">
      <alignment horizontal="left"/>
    </xf>
    <xf numFmtId="0" fontId="30" fillId="0" borderId="0" xfId="3" quotePrefix="1" applyFont="1" applyAlignment="1">
      <alignment horizontal="left"/>
    </xf>
    <xf numFmtId="0" fontId="4" fillId="0" borderId="0" xfId="3" applyFont="1"/>
    <xf numFmtId="0" fontId="4" fillId="0" borderId="0" xfId="3" applyFont="1" applyAlignment="1">
      <alignment horizontal="right"/>
    </xf>
    <xf numFmtId="0" fontId="3" fillId="0" borderId="0" xfId="3" applyFont="1"/>
    <xf numFmtId="0" fontId="28" fillId="0" borderId="0" xfId="3" applyFont="1"/>
    <xf numFmtId="0" fontId="9" fillId="0" borderId="0" xfId="3" applyAlignment="1">
      <alignment horizontal="right"/>
    </xf>
    <xf numFmtId="0" fontId="28" fillId="0" borderId="0" xfId="3" quotePrefix="1" applyFont="1" applyAlignment="1">
      <alignment horizontal="right"/>
    </xf>
    <xf numFmtId="0" fontId="9" fillId="4" borderId="0" xfId="3" quotePrefix="1" applyFill="1" applyAlignment="1">
      <alignment horizontal="left"/>
    </xf>
    <xf numFmtId="0" fontId="2" fillId="0" borderId="0" xfId="1" applyAlignment="1" applyProtection="1">
      <alignment horizontal="left"/>
    </xf>
    <xf numFmtId="0" fontId="3" fillId="5" borderId="0" xfId="2" applyFill="1"/>
    <xf numFmtId="0" fontId="31" fillId="5" borderId="0" xfId="2" quotePrefix="1" applyFont="1" applyFill="1" applyAlignment="1">
      <alignment horizontal="right" vertical="center"/>
    </xf>
    <xf numFmtId="0" fontId="32" fillId="5" borderId="0" xfId="2" applyFont="1" applyFill="1" applyAlignment="1">
      <alignment vertical="center"/>
    </xf>
    <xf numFmtId="0" fontId="33" fillId="5" borderId="0" xfId="2" quotePrefix="1" applyFont="1" applyFill="1" applyAlignment="1">
      <alignment horizontal="center"/>
    </xf>
    <xf numFmtId="0" fontId="3" fillId="5" borderId="0" xfId="2" applyFill="1" applyAlignment="1" applyProtection="1">
      <protection locked="0"/>
    </xf>
    <xf numFmtId="0" fontId="3" fillId="5" borderId="0" xfId="2" applyFont="1" applyFill="1"/>
    <xf numFmtId="0" fontId="3" fillId="5" borderId="0" xfId="2" quotePrefix="1" applyFont="1" applyFill="1" applyAlignment="1">
      <alignment horizontal="left"/>
    </xf>
    <xf numFmtId="0" fontId="3" fillId="5" borderId="0" xfId="2" applyFont="1" applyFill="1" applyAlignment="1">
      <alignment horizontal="left"/>
    </xf>
    <xf numFmtId="0" fontId="3" fillId="5" borderId="0" xfId="2" applyFont="1" applyFill="1" applyAlignment="1">
      <alignment horizontal="center"/>
    </xf>
    <xf numFmtId="0" fontId="34" fillId="5" borderId="0" xfId="2" applyFont="1" applyFill="1"/>
    <xf numFmtId="0" fontId="5" fillId="0" borderId="0" xfId="2" applyFont="1" applyFill="1" applyAlignment="1" applyProtection="1">
      <protection locked="0"/>
    </xf>
    <xf numFmtId="0" fontId="34" fillId="5" borderId="0" xfId="2" applyFont="1" applyFill="1" applyAlignment="1" applyProtection="1">
      <protection locked="0"/>
    </xf>
    <xf numFmtId="0" fontId="3" fillId="5" borderId="0" xfId="2" applyFill="1" applyProtection="1">
      <protection locked="0"/>
    </xf>
    <xf numFmtId="0" fontId="31" fillId="5" borderId="0" xfId="2" applyFont="1" applyFill="1"/>
    <xf numFmtId="0" fontId="5" fillId="5" borderId="0" xfId="2" applyFont="1" applyFill="1" applyBorder="1" applyProtection="1">
      <protection locked="0"/>
    </xf>
    <xf numFmtId="0" fontId="11" fillId="5" borderId="0" xfId="2" quotePrefix="1" applyFont="1" applyFill="1" applyAlignment="1" applyProtection="1">
      <protection locked="0"/>
    </xf>
    <xf numFmtId="0" fontId="5" fillId="0" borderId="0" xfId="2" applyFont="1" applyFill="1" applyBorder="1" applyAlignment="1" applyProtection="1">
      <protection locked="0"/>
    </xf>
    <xf numFmtId="0" fontId="3" fillId="5" borderId="0" xfId="2" applyFill="1" applyAlignment="1"/>
    <xf numFmtId="0" fontId="35" fillId="5" borderId="0" xfId="2" applyFont="1" applyFill="1" applyAlignment="1">
      <alignment horizontal="right"/>
    </xf>
    <xf numFmtId="0" fontId="31" fillId="5" borderId="0" xfId="2" quotePrefix="1" applyFont="1" applyFill="1" applyAlignment="1">
      <alignment vertical="center"/>
    </xf>
    <xf numFmtId="0" fontId="36" fillId="5" borderId="0" xfId="2" applyFont="1" applyFill="1" applyAlignment="1">
      <alignment horizontal="right"/>
    </xf>
    <xf numFmtId="0" fontId="13" fillId="6" borderId="1" xfId="2" applyFont="1" applyFill="1" applyBorder="1" applyAlignment="1" applyProtection="1">
      <alignment horizontal="center"/>
      <protection locked="0"/>
    </xf>
    <xf numFmtId="0" fontId="12" fillId="6" borderId="2" xfId="2" applyFont="1" applyFill="1" applyBorder="1" applyAlignment="1" applyProtection="1">
      <alignment horizontal="left"/>
      <protection locked="0"/>
    </xf>
    <xf numFmtId="0" fontId="5" fillId="6" borderId="2" xfId="2" applyFont="1" applyFill="1" applyBorder="1" applyProtection="1">
      <protection locked="0"/>
    </xf>
    <xf numFmtId="0" fontId="5" fillId="6" borderId="3" xfId="2" applyFont="1" applyFill="1" applyBorder="1" applyProtection="1">
      <protection locked="0"/>
    </xf>
    <xf numFmtId="0" fontId="36" fillId="5" borderId="0" xfId="2" quotePrefix="1" applyFont="1" applyFill="1" applyAlignment="1">
      <alignment horizontal="right"/>
    </xf>
    <xf numFmtId="165" fontId="32" fillId="5" borderId="0" xfId="2" applyNumberFormat="1" applyFont="1" applyFill="1" applyAlignment="1" applyProtection="1">
      <alignment horizontal="left"/>
      <protection locked="0"/>
    </xf>
    <xf numFmtId="164" fontId="13" fillId="7" borderId="4" xfId="2" quotePrefix="1" applyNumberFormat="1" applyFont="1" applyFill="1" applyBorder="1" applyAlignment="1" applyProtection="1">
      <alignment horizontal="center"/>
      <protection locked="0"/>
    </xf>
    <xf numFmtId="0" fontId="5" fillId="7" borderId="4" xfId="2" applyFont="1" applyFill="1" applyBorder="1" applyProtection="1">
      <protection locked="0"/>
    </xf>
    <xf numFmtId="164" fontId="13" fillId="6" borderId="4" xfId="2" quotePrefix="1" applyNumberFormat="1" applyFont="1" applyFill="1" applyBorder="1" applyAlignment="1" applyProtection="1">
      <alignment horizontal="center"/>
      <protection locked="0"/>
    </xf>
    <xf numFmtId="0" fontId="5" fillId="6" borderId="4" xfId="2" applyFont="1" applyFill="1" applyBorder="1" applyProtection="1">
      <protection locked="0"/>
    </xf>
    <xf numFmtId="0" fontId="3" fillId="5" borderId="0" xfId="2" applyFill="1" applyAlignment="1">
      <alignment horizontal="center"/>
    </xf>
    <xf numFmtId="0" fontId="37" fillId="5" borderId="0" xfId="2" applyFont="1" applyFill="1"/>
    <xf numFmtId="0" fontId="38" fillId="5" borderId="0" xfId="2" applyFont="1" applyFill="1"/>
    <xf numFmtId="0" fontId="39" fillId="5" borderId="0" xfId="2" applyFont="1" applyFill="1"/>
    <xf numFmtId="0" fontId="39" fillId="5" borderId="0" xfId="2" applyFont="1" applyFill="1" applyAlignment="1">
      <alignment horizontal="left" indent="1"/>
    </xf>
    <xf numFmtId="0" fontId="13" fillId="7" borderId="4" xfId="2" applyFont="1" applyFill="1" applyBorder="1" applyAlignment="1" applyProtection="1">
      <alignment horizontal="center"/>
      <protection locked="0"/>
    </xf>
    <xf numFmtId="0" fontId="13" fillId="6" borderId="4" xfId="2" applyFont="1" applyFill="1" applyBorder="1" applyAlignment="1" applyProtection="1">
      <alignment horizontal="center"/>
      <protection locked="0"/>
    </xf>
    <xf numFmtId="0" fontId="5" fillId="0" borderId="0" xfId="2" applyFont="1" applyFill="1" applyBorder="1" applyAlignment="1"/>
    <xf numFmtId="0" fontId="30" fillId="4" borderId="0" xfId="2" applyFont="1" applyFill="1" applyAlignment="1">
      <alignment horizontal="center" vertical="center"/>
    </xf>
    <xf numFmtId="0" fontId="3" fillId="8" borderId="0" xfId="2" applyFill="1" applyProtection="1">
      <protection locked="0"/>
    </xf>
    <xf numFmtId="0" fontId="3" fillId="8" borderId="0" xfId="2" quotePrefix="1" applyFill="1" applyAlignment="1">
      <alignment horizontal="center"/>
    </xf>
    <xf numFmtId="0" fontId="3" fillId="9" borderId="5" xfId="2" applyFont="1" applyFill="1" applyBorder="1" applyAlignment="1">
      <alignment horizontal="center"/>
    </xf>
    <xf numFmtId="0" fontId="3" fillId="9" borderId="6" xfId="2" quotePrefix="1" applyFont="1" applyFill="1" applyBorder="1" applyAlignment="1">
      <alignment horizontal="center"/>
    </xf>
    <xf numFmtId="0" fontId="28" fillId="4" borderId="0" xfId="2" applyFont="1" applyFill="1" applyAlignment="1">
      <alignment horizontal="center"/>
    </xf>
    <xf numFmtId="0" fontId="3" fillId="4" borderId="0" xfId="2" applyFont="1" applyFill="1" applyAlignment="1"/>
    <xf numFmtId="0" fontId="3" fillId="4" borderId="0" xfId="2" applyFill="1"/>
    <xf numFmtId="0" fontId="28" fillId="8" borderId="0" xfId="2" applyFont="1" applyFill="1" applyAlignment="1" applyProtection="1">
      <alignment horizontal="center"/>
      <protection locked="0"/>
    </xf>
    <xf numFmtId="0" fontId="3" fillId="0" borderId="0" xfId="2" quotePrefix="1" applyFont="1" applyFill="1" applyAlignment="1">
      <alignment horizontal="left"/>
    </xf>
    <xf numFmtId="0" fontId="3" fillId="0" borderId="0" xfId="2"/>
    <xf numFmtId="164" fontId="5" fillId="10" borderId="4" xfId="2" quotePrefix="1" applyNumberFormat="1" applyFont="1" applyFill="1" applyBorder="1" applyAlignment="1">
      <alignment horizontal="left"/>
    </xf>
    <xf numFmtId="0" fontId="5" fillId="0" borderId="0" xfId="2" applyFont="1" applyFill="1" applyBorder="1"/>
    <xf numFmtId="0" fontId="3" fillId="0" borderId="0" xfId="2" applyFont="1" applyFill="1" applyAlignment="1" applyProtection="1">
      <alignment horizontal="left"/>
    </xf>
    <xf numFmtId="14" fontId="3" fillId="0" borderId="0" xfId="2" applyNumberFormat="1" applyFont="1" applyFill="1" applyBorder="1" applyAlignment="1">
      <alignment horizontal="left"/>
    </xf>
    <xf numFmtId="0" fontId="3" fillId="0" borderId="0" xfId="2" applyFont="1" applyFill="1" applyBorder="1"/>
    <xf numFmtId="0" fontId="3" fillId="0" borderId="0" xfId="2" applyFont="1"/>
    <xf numFmtId="0" fontId="3" fillId="0" borderId="0" xfId="2" applyFont="1" applyFill="1" applyAlignment="1" applyProtection="1"/>
    <xf numFmtId="0" fontId="3" fillId="0" borderId="0" xfId="2" quotePrefix="1" applyFont="1" applyAlignment="1">
      <alignment horizontal="left"/>
    </xf>
    <xf numFmtId="0" fontId="5" fillId="0" borderId="0" xfId="2" applyFont="1" applyFill="1"/>
    <xf numFmtId="0" fontId="3" fillId="0" borderId="0" xfId="2" applyFont="1" applyFill="1"/>
    <xf numFmtId="0" fontId="3" fillId="0" borderId="0" xfId="2" quotePrefix="1" applyFont="1" applyFill="1" applyAlignment="1" applyProtection="1">
      <alignment horizontal="left"/>
    </xf>
    <xf numFmtId="0" fontId="3" fillId="0" borderId="0" xfId="2" applyFont="1" applyAlignment="1">
      <alignment horizontal="left"/>
    </xf>
    <xf numFmtId="164" fontId="5" fillId="10" borderId="4" xfId="2" applyNumberFormat="1" applyFont="1" applyFill="1" applyBorder="1"/>
    <xf numFmtId="14" fontId="3" fillId="0" borderId="0" xfId="2" applyNumberFormat="1" applyFont="1" applyFill="1" applyBorder="1" applyAlignment="1"/>
    <xf numFmtId="0" fontId="3" fillId="0" borderId="0" xfId="2" applyFont="1" applyFill="1" applyAlignment="1" applyProtection="1">
      <alignment horizontal="left"/>
      <protection locked="0"/>
    </xf>
    <xf numFmtId="0" fontId="3" fillId="0" borderId="0" xfId="2" applyFont="1" applyFill="1" applyProtection="1">
      <protection locked="0"/>
    </xf>
    <xf numFmtId="0" fontId="2" fillId="4" borderId="0" xfId="1" applyFill="1" applyAlignment="1" applyProtection="1"/>
    <xf numFmtId="0" fontId="23" fillId="0" borderId="0" xfId="0" applyNumberFormat="1" applyFont="1" applyFill="1" applyAlignment="1" applyProtection="1">
      <alignment horizontal="center" vertical="center"/>
    </xf>
    <xf numFmtId="0" fontId="0" fillId="5" borderId="0" xfId="0" applyFill="1" applyProtection="1"/>
    <xf numFmtId="0" fontId="23" fillId="5" borderId="0" xfId="0" applyFont="1" applyFill="1" applyAlignment="1" applyProtection="1">
      <alignment horizontal="centerContinuous"/>
    </xf>
    <xf numFmtId="0" fontId="23" fillId="5" borderId="0" xfId="0" applyFont="1" applyFill="1" applyAlignment="1" applyProtection="1">
      <alignment horizontal="center"/>
    </xf>
    <xf numFmtId="0" fontId="0" fillId="5" borderId="0" xfId="0" applyFill="1" applyAlignment="1" applyProtection="1">
      <alignment horizontal="center"/>
    </xf>
    <xf numFmtId="0" fontId="6" fillId="5" borderId="0" xfId="0" quotePrefix="1" applyNumberFormat="1" applyFont="1" applyFill="1" applyBorder="1" applyAlignment="1" applyProtection="1">
      <alignment horizontal="center"/>
    </xf>
    <xf numFmtId="0" fontId="28" fillId="5" borderId="0" xfId="0" applyFont="1" applyFill="1" applyAlignment="1" applyProtection="1">
      <alignment horizontal="centerContinuous"/>
    </xf>
    <xf numFmtId="0" fontId="23" fillId="5" borderId="0" xfId="0" applyNumberFormat="1" applyFont="1" applyFill="1" applyAlignment="1" applyProtection="1">
      <alignment horizontal="center" vertical="center"/>
    </xf>
    <xf numFmtId="164" fontId="10" fillId="0" borderId="7" xfId="2" applyNumberFormat="1" applyFont="1" applyFill="1" applyBorder="1" applyAlignment="1" applyProtection="1">
      <alignment horizontal="center"/>
    </xf>
    <xf numFmtId="0" fontId="40" fillId="5" borderId="0" xfId="0" applyFont="1" applyFill="1" applyAlignment="1" applyProtection="1">
      <alignment horizontal="center"/>
    </xf>
    <xf numFmtId="0" fontId="3" fillId="11" borderId="8" xfId="0" quotePrefix="1" applyFont="1" applyFill="1" applyBorder="1" applyAlignment="1" applyProtection="1">
      <alignment horizontal="center"/>
    </xf>
    <xf numFmtId="0" fontId="6" fillId="11" borderId="8" xfId="0" quotePrefix="1" applyNumberFormat="1" applyFont="1" applyFill="1" applyBorder="1" applyAlignment="1" applyProtection="1">
      <alignment horizontal="center"/>
    </xf>
    <xf numFmtId="0" fontId="30" fillId="5" borderId="0" xfId="0" applyFont="1" applyFill="1" applyAlignment="1" applyProtection="1">
      <alignment horizontal="center"/>
    </xf>
    <xf numFmtId="0" fontId="33" fillId="5" borderId="0" xfId="0" applyFont="1" applyFill="1" applyAlignment="1" applyProtection="1">
      <alignment horizontal="center"/>
    </xf>
    <xf numFmtId="0" fontId="41" fillId="5" borderId="0" xfId="0" applyFont="1" applyFill="1" applyAlignment="1" applyProtection="1"/>
    <xf numFmtId="0" fontId="30" fillId="5" borderId="0" xfId="0" quotePrefix="1" applyFont="1" applyFill="1" applyAlignment="1" applyProtection="1">
      <alignment horizontal="right"/>
    </xf>
    <xf numFmtId="0" fontId="30" fillId="5" borderId="0" xfId="0" applyFont="1" applyFill="1" applyAlignment="1" applyProtection="1">
      <alignment horizontal="left"/>
    </xf>
    <xf numFmtId="0" fontId="6" fillId="0" borderId="0" xfId="0" applyNumberFormat="1" applyFont="1" applyFill="1" applyBorder="1" applyAlignment="1" applyProtection="1">
      <alignment horizontal="center"/>
      <protection locked="0"/>
    </xf>
    <xf numFmtId="0" fontId="32" fillId="5" borderId="0" xfId="2" quotePrefix="1" applyFont="1" applyFill="1" applyAlignment="1" applyProtection="1">
      <alignment horizontal="left"/>
      <protection locked="0"/>
    </xf>
    <xf numFmtId="0" fontId="6" fillId="11" borderId="9" xfId="0" applyNumberFormat="1" applyFont="1" applyFill="1" applyBorder="1" applyAlignment="1" applyProtection="1">
      <alignment horizontal="center"/>
    </xf>
    <xf numFmtId="164" fontId="10" fillId="0" borderId="10" xfId="2" applyNumberFormat="1" applyFont="1" applyFill="1" applyBorder="1" applyAlignment="1" applyProtection="1">
      <alignment horizontal="center"/>
    </xf>
    <xf numFmtId="0" fontId="42" fillId="5" borderId="0" xfId="0" applyFont="1" applyFill="1" applyAlignment="1" applyProtection="1">
      <alignment horizontal="centerContinuous"/>
    </xf>
    <xf numFmtId="164" fontId="25" fillId="0" borderId="7" xfId="2" applyNumberFormat="1" applyFont="1" applyFill="1" applyBorder="1" applyAlignment="1" applyProtection="1">
      <alignment horizontal="center"/>
    </xf>
    <xf numFmtId="0" fontId="43" fillId="5" borderId="0" xfId="0" applyNumberFormat="1" applyFont="1" applyFill="1" applyBorder="1" applyAlignment="1" applyProtection="1">
      <alignment horizontal="centerContinuous"/>
    </xf>
    <xf numFmtId="0" fontId="6" fillId="5" borderId="0" xfId="0" quotePrefix="1" applyNumberFormat="1" applyFont="1" applyFill="1" applyBorder="1" applyAlignment="1" applyProtection="1">
      <alignment horizontal="centerContinuous"/>
    </xf>
    <xf numFmtId="0" fontId="44" fillId="5" borderId="0" xfId="0" applyFont="1" applyFill="1" applyAlignment="1" applyProtection="1"/>
    <xf numFmtId="0" fontId="45" fillId="5" borderId="0" xfId="0" applyFont="1" applyFill="1" applyAlignment="1" applyProtection="1">
      <alignment horizontal="center"/>
    </xf>
    <xf numFmtId="0" fontId="29" fillId="4" borderId="12" xfId="0" applyFont="1" applyFill="1" applyBorder="1" applyAlignment="1" applyProtection="1">
      <alignment horizontal="center"/>
      <protection locked="0"/>
    </xf>
    <xf numFmtId="0" fontId="3" fillId="0" borderId="0" xfId="0" quotePrefix="1" applyFont="1" applyAlignment="1">
      <alignment horizontal="left"/>
    </xf>
    <xf numFmtId="0" fontId="45" fillId="5" borderId="0" xfId="0" applyFont="1" applyFill="1" applyAlignment="1" applyProtection="1">
      <alignment horizontal="center"/>
      <protection locked="0"/>
    </xf>
    <xf numFmtId="0" fontId="0" fillId="5" borderId="0" xfId="0" applyFill="1"/>
    <xf numFmtId="0" fontId="0" fillId="5" borderId="0" xfId="0" applyFill="1" applyBorder="1" applyProtection="1"/>
    <xf numFmtId="0" fontId="0" fillId="5" borderId="0" xfId="0" applyFill="1" applyBorder="1"/>
    <xf numFmtId="0" fontId="0" fillId="12" borderId="0" xfId="0" applyFill="1" applyBorder="1"/>
    <xf numFmtId="0" fontId="31" fillId="12" borderId="0" xfId="0" applyFont="1" applyFill="1" applyBorder="1"/>
    <xf numFmtId="0" fontId="26" fillId="5" borderId="0" xfId="0" applyFont="1" applyFill="1" applyAlignment="1" applyProtection="1">
      <alignment horizontal="centerContinuous" vertical="center"/>
    </xf>
    <xf numFmtId="0" fontId="3" fillId="5" borderId="0" xfId="2" applyFont="1" applyFill="1" applyProtection="1">
      <protection locked="0"/>
    </xf>
    <xf numFmtId="0" fontId="3" fillId="5" borderId="0" xfId="2" applyFont="1" applyFill="1" applyAlignment="1"/>
    <xf numFmtId="0" fontId="28" fillId="4" borderId="0" xfId="0" quotePrefix="1" applyFont="1" applyFill="1" applyAlignment="1" applyProtection="1">
      <alignment horizontal="center"/>
    </xf>
    <xf numFmtId="0" fontId="35" fillId="0" borderId="0" xfId="3" quotePrefix="1" applyFont="1" applyAlignment="1">
      <alignment horizontal="center"/>
    </xf>
    <xf numFmtId="0" fontId="5" fillId="0" borderId="11" xfId="2" applyFont="1" applyFill="1" applyBorder="1"/>
    <xf numFmtId="0" fontId="3" fillId="5" borderId="0" xfId="2" applyFill="1" applyBorder="1"/>
    <xf numFmtId="0" fontId="12" fillId="5" borderId="0" xfId="2" quotePrefix="1" applyFont="1" applyFill="1" applyBorder="1" applyAlignment="1">
      <alignment horizontal="left" vertical="center"/>
    </xf>
    <xf numFmtId="0" fontId="5" fillId="5" borderId="0" xfId="2" applyFont="1" applyFill="1" applyBorder="1"/>
    <xf numFmtId="0" fontId="4" fillId="5" borderId="0" xfId="2" quotePrefix="1" applyFont="1" applyFill="1" applyBorder="1" applyAlignment="1">
      <alignment vertical="center"/>
    </xf>
    <xf numFmtId="0" fontId="3" fillId="5" borderId="0" xfId="2" applyFont="1" applyFill="1" applyBorder="1" applyAlignment="1">
      <alignment horizontal="center" vertical="center"/>
    </xf>
    <xf numFmtId="0" fontId="11" fillId="5" borderId="0" xfId="2" applyFont="1" applyFill="1" applyBorder="1" applyAlignment="1">
      <alignment horizontal="center"/>
    </xf>
    <xf numFmtId="164" fontId="3" fillId="5" borderId="0" xfId="2" applyNumberFormat="1" applyFill="1" applyBorder="1" applyAlignment="1">
      <alignment horizontal="left"/>
    </xf>
    <xf numFmtId="164" fontId="3" fillId="5" borderId="0" xfId="2" quotePrefix="1" applyNumberFormat="1" applyFill="1" applyBorder="1" applyAlignment="1">
      <alignment horizontal="left"/>
    </xf>
    <xf numFmtId="0" fontId="46" fillId="5" borderId="0" xfId="2" applyFont="1" applyFill="1" applyBorder="1" applyAlignment="1">
      <alignment horizontal="center"/>
    </xf>
    <xf numFmtId="0" fontId="1" fillId="5" borderId="0" xfId="2" applyFont="1" applyFill="1" applyBorder="1"/>
    <xf numFmtId="0" fontId="1" fillId="5" borderId="0" xfId="2" applyFont="1" applyFill="1" applyProtection="1">
      <protection locked="0"/>
    </xf>
    <xf numFmtId="0" fontId="47" fillId="5" borderId="0" xfId="2" quotePrefix="1" applyFont="1" applyFill="1" applyAlignment="1">
      <alignment horizontal="left" vertical="center"/>
    </xf>
    <xf numFmtId="0" fontId="9" fillId="0" borderId="0" xfId="3" applyAlignment="1">
      <alignment horizontal="left"/>
    </xf>
    <xf numFmtId="0" fontId="3" fillId="0" borderId="0" xfId="3" applyFont="1" applyAlignment="1">
      <alignment horizontal="left"/>
    </xf>
    <xf numFmtId="0" fontId="3" fillId="2" borderId="0" xfId="2" applyFont="1" applyFill="1" applyAlignment="1" applyProtection="1">
      <alignment horizontal="left"/>
      <protection locked="0"/>
    </xf>
    <xf numFmtId="0" fontId="30" fillId="4" borderId="0" xfId="2" quotePrefix="1" applyFont="1" applyFill="1" applyAlignment="1" applyProtection="1">
      <alignment horizontal="left" vertical="center"/>
      <protection locked="0"/>
    </xf>
    <xf numFmtId="0" fontId="48" fillId="5" borderId="0" xfId="2" applyFont="1" applyFill="1" applyAlignment="1"/>
    <xf numFmtId="0" fontId="49" fillId="13" borderId="8" xfId="2" quotePrefix="1" applyFont="1" applyFill="1" applyBorder="1" applyAlignment="1">
      <alignment horizontal="center" vertical="center"/>
    </xf>
    <xf numFmtId="0" fontId="4" fillId="14" borderId="0" xfId="3" applyFont="1" applyFill="1" applyAlignment="1">
      <alignment horizontal="center"/>
    </xf>
    <xf numFmtId="0" fontId="12" fillId="15" borderId="0" xfId="2" applyFont="1" applyFill="1" applyBorder="1" applyAlignment="1">
      <alignment horizontal="center" vertical="center"/>
    </xf>
    <xf numFmtId="0" fontId="30" fillId="5" borderId="0" xfId="2" quotePrefix="1" applyFont="1" applyFill="1" applyAlignment="1">
      <alignment horizontal="center"/>
    </xf>
    <xf numFmtId="0" fontId="50" fillId="5" borderId="0" xfId="2" applyFont="1" applyFill="1" applyAlignment="1">
      <alignment horizontal="center" vertical="center"/>
    </xf>
    <xf numFmtId="0" fontId="12" fillId="15" borderId="0" xfId="2" applyFont="1" applyFill="1" applyAlignment="1">
      <alignment horizontal="center" vertical="center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Radio" firstButton="1" fmlaLink="$Q$4" noThreeD="1"/>
</file>

<file path=xl/ctrlProps/ctrlProp2.xml><?xml version="1.0" encoding="utf-8"?>
<formControlPr xmlns="http://schemas.microsoft.com/office/spreadsheetml/2009/9/main" objectType="Radio" firstButton="1" fmlaLink="$O$4" lockText="1"/>
</file>

<file path=xl/ctrlProps/ctrlProp3.xml><?xml version="1.0" encoding="utf-8"?>
<formControlPr xmlns="http://schemas.microsoft.com/office/spreadsheetml/2009/9/main" objectType="Radio" lockText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Radio" checked="Checked" lockText="1" noThreeD="1"/>
</file>

<file path=xl/ctrlProps/ctrlProp6.xml><?xml version="1.0" encoding="utf-8"?>
<formControlPr xmlns="http://schemas.microsoft.com/office/spreadsheetml/2009/9/main" objectType="Radio" checked="Checked" lockText="1"/>
</file>

<file path=xl/ctrlProps/ctrlProp7.xml><?xml version="1.0" encoding="utf-8"?>
<formControlPr xmlns="http://schemas.microsoft.com/office/spreadsheetml/2009/9/main" objectType="Drop" dropLines="40" dropStyle="combo" dx="18" fmlaLink="NomsTest!$B$2" fmlaRange="Liste_Abonnés" val="0"/>
</file>

<file path=xl/ctrlProps/ctrlProp8.xml><?xml version="1.0" encoding="utf-8"?>
<formControlPr xmlns="http://schemas.microsoft.com/office/spreadsheetml/2009/9/main" objectType="GBox" noThreeD="1"/>
</file>

<file path=xl/ctrlProps/ctrlProp9.xml><?xml version="1.0" encoding="utf-8"?>
<formControlPr xmlns="http://schemas.microsoft.com/office/spreadsheetml/2009/9/main" objectType="Radio" checked="Checked" firstButton="1" fmlaLink="$E$2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CheckBox" checked="Checked" fmlaLink="$A$6" lockText="1"/>
</file>

<file path=xl/ctrlProps/ctrlProp12.xml><?xml version="1.0" encoding="utf-8"?>
<formControlPr xmlns="http://schemas.microsoft.com/office/spreadsheetml/2009/9/main" objectType="Drop" dropLines="50" dropStyle="combo" dx="18" fmlaLink="$B$2" fmlaRange="Liste_noms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595221</xdr:colOff>
      <xdr:row>9</xdr:row>
      <xdr:rowOff>179179</xdr:rowOff>
    </xdr:from>
    <xdr:ext cx="1574681" cy="337740"/>
    <xdr:sp macro="[0]!Options_jeu" textlink="">
      <xdr:nvSpPr>
        <xdr:cNvPr id="2" name="Rectangle 1"/>
        <xdr:cNvSpPr/>
      </xdr:nvSpPr>
      <xdr:spPr>
        <a:xfrm>
          <a:off x="14474943" y="2009776"/>
          <a:ext cx="1574681" cy="352424"/>
        </a:xfrm>
        <a:prstGeom prst="rect">
          <a:avLst/>
        </a:prstGeom>
        <a:gradFill>
          <a:gsLst>
            <a:gs pos="0">
              <a:srgbClr val="03D4A8"/>
            </a:gs>
            <a:gs pos="25000">
              <a:srgbClr val="21D6E0"/>
            </a:gs>
            <a:gs pos="75000">
              <a:srgbClr val="0087E6"/>
            </a:gs>
            <a:gs pos="100000">
              <a:srgbClr val="005CBF"/>
            </a:gs>
          </a:gsLst>
          <a:lin ang="5400000" scaled="0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72000" tIns="0" rIns="72000" bIns="36000" rtlCol="0" anchor="ctr">
          <a:noAutofit/>
        </a:bodyPr>
        <a:lstStyle/>
        <a:p>
          <a:pPr algn="ctr"/>
          <a:r>
            <a:rPr lang="fr-FR" sz="1200" b="1" i="1">
              <a:solidFill>
                <a:sysClr val="windowText" lastClr="000000"/>
              </a:solidFill>
            </a:rPr>
            <a:t>Validez les options</a:t>
          </a:r>
        </a:p>
      </xdr:txBody>
    </xdr:sp>
    <xdr:clientData/>
  </xdr:oneCellAnchor>
  <xdr:oneCellAnchor>
    <xdr:from>
      <xdr:col>1</xdr:col>
      <xdr:colOff>132451</xdr:colOff>
      <xdr:row>1</xdr:row>
      <xdr:rowOff>127001</xdr:rowOff>
    </xdr:from>
    <xdr:ext cx="612866" cy="313266"/>
    <xdr:sp macro="[0]!Inscrit" textlink="">
      <xdr:nvSpPr>
        <xdr:cNvPr id="3" name="Rectangle 2"/>
        <xdr:cNvSpPr/>
      </xdr:nvSpPr>
      <xdr:spPr>
        <a:xfrm>
          <a:off x="441325" y="381001"/>
          <a:ext cx="595842" cy="313266"/>
        </a:xfrm>
        <a:prstGeom prst="rect">
          <a:avLst/>
        </a:prstGeom>
        <a:gradFill>
          <a:gsLst>
            <a:gs pos="0">
              <a:srgbClr val="03D4A8"/>
            </a:gs>
            <a:gs pos="25000">
              <a:srgbClr val="21D6E0"/>
            </a:gs>
            <a:gs pos="75000">
              <a:srgbClr val="0087E6"/>
            </a:gs>
            <a:gs pos="100000">
              <a:srgbClr val="005CBF"/>
            </a:gs>
          </a:gsLst>
          <a:lin ang="5400000" scaled="0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36000" tIns="0" rIns="36000" bIns="0" rtlCol="0" anchor="ctr">
          <a:noAutofit/>
        </a:bodyPr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Validez</a:t>
          </a:r>
        </a:p>
      </xdr:txBody>
    </xdr:sp>
    <xdr:clientData/>
  </xdr:oneCellAnchor>
  <xdr:oneCellAnchor>
    <xdr:from>
      <xdr:col>5</xdr:col>
      <xdr:colOff>9525</xdr:colOff>
      <xdr:row>3</xdr:row>
      <xdr:rowOff>114300</xdr:rowOff>
    </xdr:from>
    <xdr:ext cx="1311088" cy="234073"/>
    <xdr:sp macro="[0]!Controle" textlink="" fLocksText="0">
      <xdr:nvSpPr>
        <xdr:cNvPr id="4" name="dudu"/>
        <xdr:cNvSpPr/>
      </xdr:nvSpPr>
      <xdr:spPr>
        <a:xfrm>
          <a:off x="3133725" y="819150"/>
          <a:ext cx="1285875" cy="234073"/>
        </a:xfrm>
        <a:prstGeom prst="rect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27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36000" tIns="0" rIns="36000" bIns="0" rtlCol="0" anchor="ctr">
          <a:noAutofit/>
        </a:bodyPr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FIN  des inscriptions</a:t>
          </a:r>
        </a:p>
      </xdr:txBody>
    </xdr:sp>
    <xdr:clientData fPrintsWithSheet="0"/>
  </xdr:oneCellAnchor>
  <xdr:oneCellAnchor>
    <xdr:from>
      <xdr:col>14</xdr:col>
      <xdr:colOff>208652</xdr:colOff>
      <xdr:row>0</xdr:row>
      <xdr:rowOff>0</xdr:rowOff>
    </xdr:from>
    <xdr:ext cx="3254958" cy="408940"/>
    <xdr:sp macro="" textlink="">
      <xdr:nvSpPr>
        <xdr:cNvPr id="5" name="Rectangle 4"/>
        <xdr:cNvSpPr/>
      </xdr:nvSpPr>
      <xdr:spPr>
        <a:xfrm>
          <a:off x="12561359" y="0"/>
          <a:ext cx="3254958" cy="400050"/>
        </a:xfrm>
        <a:prstGeom prst="rect">
          <a:avLst/>
        </a:prstGeom>
        <a:solidFill>
          <a:schemeClr val="tx1"/>
        </a:solidFill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2800" b="1" i="0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Options</a:t>
          </a:r>
          <a:r>
            <a:rPr lang="fr-FR" sz="2800" b="1" i="0" cap="none" spc="0" baseline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 du concours</a:t>
          </a:r>
          <a:endParaRPr lang="fr-FR" sz="2800" b="1" i="0" cap="none" spc="0">
            <a:ln w="1905"/>
            <a:gradFill>
              <a:gsLst>
                <a:gs pos="0">
                  <a:schemeClr val="accent6">
                    <a:shade val="20000"/>
                    <a:satMod val="200000"/>
                  </a:schemeClr>
                </a:gs>
                <a:gs pos="78000">
                  <a:schemeClr val="accent6">
                    <a:tint val="90000"/>
                    <a:shade val="89000"/>
                    <a:satMod val="220000"/>
                  </a:schemeClr>
                </a:gs>
                <a:gs pos="100000">
                  <a:schemeClr val="accent6">
                    <a:tint val="12000"/>
                    <a:satMod val="255000"/>
                  </a:schemeClr>
                </a:gs>
              </a:gsLst>
              <a:lin ang="5400000"/>
            </a:gra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</a:endParaRPr>
        </a:p>
      </xdr:txBody>
    </xdr:sp>
    <xdr:clientData/>
  </xdr:oneCellAnchor>
  <xdr:oneCellAnchor>
    <xdr:from>
      <xdr:col>6</xdr:col>
      <xdr:colOff>569704</xdr:colOff>
      <xdr:row>3</xdr:row>
      <xdr:rowOff>114299</xdr:rowOff>
    </xdr:from>
    <xdr:ext cx="1285874" cy="234075"/>
    <xdr:sp macro="[0]!Modif_Options" textlink="">
      <xdr:nvSpPr>
        <xdr:cNvPr id="6" name="Rectangle 5"/>
        <xdr:cNvSpPr/>
      </xdr:nvSpPr>
      <xdr:spPr>
        <a:xfrm>
          <a:off x="4533901" y="819149"/>
          <a:ext cx="1285874" cy="234075"/>
        </a:xfrm>
        <a:prstGeom prst="rect">
          <a:avLst/>
        </a:prstGeom>
        <a:gradFill>
          <a:gsLst>
            <a:gs pos="0">
              <a:srgbClr val="03D4A8"/>
            </a:gs>
            <a:gs pos="25000">
              <a:srgbClr val="21D6E0"/>
            </a:gs>
            <a:gs pos="75000">
              <a:srgbClr val="0087E6"/>
            </a:gs>
            <a:gs pos="100000">
              <a:srgbClr val="005CBF"/>
            </a:gs>
          </a:gsLst>
          <a:lin ang="5400000" scaled="0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36000" tIns="0" rIns="36000" bIns="0" rtlCol="0" anchor="ctr">
          <a:no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Nouveau</a:t>
          </a:r>
          <a:r>
            <a:rPr lang="fr-FR" sz="1100" b="1" baseline="0">
              <a:solidFill>
                <a:sysClr val="windowText" lastClr="000000"/>
              </a:solidFill>
            </a:rPr>
            <a:t>  </a:t>
          </a:r>
          <a:r>
            <a:rPr lang="fr-FR" sz="1100" b="1">
              <a:solidFill>
                <a:sysClr val="windowText" lastClr="000000"/>
              </a:solidFill>
            </a:rPr>
            <a:t>concours </a:t>
          </a:r>
        </a:p>
      </xdr:txBody>
    </xdr:sp>
    <xdr:clientData/>
  </xdr:oneCellAnchor>
  <xdr:oneCellAnchor>
    <xdr:from>
      <xdr:col>5</xdr:col>
      <xdr:colOff>19949</xdr:colOff>
      <xdr:row>0</xdr:row>
      <xdr:rowOff>0</xdr:rowOff>
    </xdr:from>
    <xdr:ext cx="4633016" cy="501553"/>
    <xdr:sp macro="" textlink="" fLocksText="0">
      <xdr:nvSpPr>
        <xdr:cNvPr id="7" name="Rectangle 7"/>
        <xdr:cNvSpPr/>
      </xdr:nvSpPr>
      <xdr:spPr>
        <a:xfrm>
          <a:off x="3152775" y="0"/>
          <a:ext cx="4591050" cy="492754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2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Triplette  (équipes Formées)</a:t>
          </a:r>
        </a:p>
      </xdr:txBody>
    </xdr:sp>
    <xdr:clientData/>
  </xdr:oneCellAnchor>
  <xdr:twoCellAnchor editAs="oneCell">
    <xdr:from>
      <xdr:col>1</xdr:col>
      <xdr:colOff>0</xdr:colOff>
      <xdr:row>16</xdr:row>
      <xdr:rowOff>0</xdr:rowOff>
    </xdr:from>
    <xdr:to>
      <xdr:col>3</xdr:col>
      <xdr:colOff>51758</xdr:colOff>
      <xdr:row>29</xdr:row>
      <xdr:rowOff>86264</xdr:rowOff>
    </xdr:to>
    <xdr:pic>
      <xdr:nvPicPr>
        <xdr:cNvPr id="34850" name="Image 8" descr="Fanny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04" y="3140015"/>
          <a:ext cx="1725283" cy="25361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17253</xdr:colOff>
          <xdr:row>4</xdr:row>
          <xdr:rowOff>0</xdr:rowOff>
        </xdr:from>
        <xdr:to>
          <xdr:col>19</xdr:col>
          <xdr:colOff>0</xdr:colOff>
          <xdr:row>5</xdr:row>
          <xdr:rowOff>129396</xdr:rowOff>
        </xdr:to>
        <xdr:sp macro="" textlink="">
          <xdr:nvSpPr>
            <xdr:cNvPr id="19457" name="Option 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43132</xdr:colOff>
          <xdr:row>3</xdr:row>
          <xdr:rowOff>163902</xdr:rowOff>
        </xdr:from>
        <xdr:to>
          <xdr:col>15</xdr:col>
          <xdr:colOff>1061049</xdr:colOff>
          <xdr:row>5</xdr:row>
          <xdr:rowOff>120770</xdr:rowOff>
        </xdr:to>
        <xdr:sp macro="" textlink="">
          <xdr:nvSpPr>
            <xdr:cNvPr id="19458" name="Option 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43132</xdr:colOff>
          <xdr:row>7</xdr:row>
          <xdr:rowOff>0</xdr:rowOff>
        </xdr:from>
        <xdr:to>
          <xdr:col>15</xdr:col>
          <xdr:colOff>1061049</xdr:colOff>
          <xdr:row>9</xdr:row>
          <xdr:rowOff>0</xdr:rowOff>
        </xdr:to>
        <xdr:sp macro="" textlink="">
          <xdr:nvSpPr>
            <xdr:cNvPr id="19459" name="Option Button 3" hidden="1">
              <a:extLst>
                <a:ext uri="{63B3BB69-23CF-44E3-9099-C40C66FF867C}">
                  <a14:compatExt spid="_x0000_s19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258792</xdr:colOff>
          <xdr:row>1</xdr:row>
          <xdr:rowOff>155275</xdr:rowOff>
        </xdr:from>
        <xdr:to>
          <xdr:col>20</xdr:col>
          <xdr:colOff>86264</xdr:colOff>
          <xdr:row>12</xdr:row>
          <xdr:rowOff>43132</xdr:rowOff>
        </xdr:to>
        <xdr:sp macro="" textlink="">
          <xdr:nvSpPr>
            <xdr:cNvPr id="19460" name="Group Box 4" hidden="1">
              <a:extLst>
                <a:ext uri="{63B3BB69-23CF-44E3-9099-C40C66FF867C}">
                  <a14:compatExt spid="_x0000_s19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Zone de groupe 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17253</xdr:colOff>
          <xdr:row>6</xdr:row>
          <xdr:rowOff>163902</xdr:rowOff>
        </xdr:from>
        <xdr:to>
          <xdr:col>18</xdr:col>
          <xdr:colOff>508958</xdr:colOff>
          <xdr:row>8</xdr:row>
          <xdr:rowOff>172528</xdr:rowOff>
        </xdr:to>
        <xdr:sp macro="" textlink="">
          <xdr:nvSpPr>
            <xdr:cNvPr id="19461" name="Option Button 5" hidden="1">
              <a:extLst>
                <a:ext uri="{63B3BB69-23CF-44E3-9099-C40C66FF867C}">
                  <a14:compatExt spid="_x0000_s19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25879</xdr:colOff>
          <xdr:row>9</xdr:row>
          <xdr:rowOff>181155</xdr:rowOff>
        </xdr:from>
        <xdr:to>
          <xdr:col>15</xdr:col>
          <xdr:colOff>1069675</xdr:colOff>
          <xdr:row>11</xdr:row>
          <xdr:rowOff>181155</xdr:rowOff>
        </xdr:to>
        <xdr:sp macro="" textlink="">
          <xdr:nvSpPr>
            <xdr:cNvPr id="19462" name="Option Button 6" hidden="1">
              <a:extLst>
                <a:ext uri="{63B3BB69-23CF-44E3-9099-C40C66FF867C}">
                  <a14:compatExt spid="_x0000_s19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250166</xdr:rowOff>
        </xdr:from>
        <xdr:to>
          <xdr:col>11</xdr:col>
          <xdr:colOff>0</xdr:colOff>
          <xdr:row>2</xdr:row>
          <xdr:rowOff>0</xdr:rowOff>
        </xdr:to>
        <xdr:sp macro="" textlink="">
          <xdr:nvSpPr>
            <xdr:cNvPr id="19463" name="Drop Down 7" hidden="1">
              <a:extLst>
                <a:ext uri="{63B3BB69-23CF-44E3-9099-C40C66FF867C}">
                  <a14:compatExt spid="_x0000_s194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2113472</xdr:colOff>
          <xdr:row>1</xdr:row>
          <xdr:rowOff>215660</xdr:rowOff>
        </xdr:from>
        <xdr:to>
          <xdr:col>16</xdr:col>
          <xdr:colOff>138023</xdr:colOff>
          <xdr:row>13</xdr:row>
          <xdr:rowOff>60385</xdr:rowOff>
        </xdr:to>
        <xdr:sp macro="" textlink="">
          <xdr:nvSpPr>
            <xdr:cNvPr id="19464" name="Group Box 8" hidden="1">
              <a:extLst>
                <a:ext uri="{63B3BB69-23CF-44E3-9099-C40C66FF867C}">
                  <a14:compatExt spid="_x0000_s194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Zone de groupe 4472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422694</xdr:colOff>
          <xdr:row>0</xdr:row>
          <xdr:rowOff>94891</xdr:rowOff>
        </xdr:from>
        <xdr:to>
          <xdr:col>3</xdr:col>
          <xdr:colOff>155275</xdr:colOff>
          <xdr:row>1</xdr:row>
          <xdr:rowOff>60385</xdr:rowOff>
        </xdr:to>
        <xdr:sp macro="" textlink="">
          <xdr:nvSpPr>
            <xdr:cNvPr id="19465" name="Option Button 9" hidden="1">
              <a:extLst>
                <a:ext uri="{63B3BB69-23CF-44E3-9099-C40C66FF867C}">
                  <a14:compatExt spid="_x0000_s194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isolée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215660</xdr:colOff>
          <xdr:row>0</xdr:row>
          <xdr:rowOff>94891</xdr:rowOff>
        </xdr:from>
        <xdr:to>
          <xdr:col>3</xdr:col>
          <xdr:colOff>776377</xdr:colOff>
          <xdr:row>1</xdr:row>
          <xdr:rowOff>60385</xdr:rowOff>
        </xdr:to>
        <xdr:sp macro="" textlink="">
          <xdr:nvSpPr>
            <xdr:cNvPr id="19466" name="Option Button 10" hidden="1">
              <a:extLst>
                <a:ext uri="{63B3BB69-23CF-44E3-9099-C40C66FF867C}">
                  <a14:compatExt spid="_x0000_s19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équipe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60385</xdr:colOff>
          <xdr:row>5</xdr:row>
          <xdr:rowOff>0</xdr:rowOff>
        </xdr:from>
        <xdr:to>
          <xdr:col>1</xdr:col>
          <xdr:colOff>431321</xdr:colOff>
          <xdr:row>5</xdr:row>
          <xdr:rowOff>215660</xdr:rowOff>
        </xdr:to>
        <xdr:sp macro="" textlink="">
          <xdr:nvSpPr>
            <xdr:cNvPr id="32445" name="Check Box 2749" hidden="1">
              <a:extLst>
                <a:ext uri="{63B3BB69-23CF-44E3-9099-C40C66FF867C}">
                  <a14:compatExt spid="_x0000_s324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57150</xdr:colOff>
      <xdr:row>5</xdr:row>
      <xdr:rowOff>38100</xdr:rowOff>
    </xdr:from>
    <xdr:ext cx="1294278" cy="234075"/>
    <xdr:sp macro="[0]!Modif_Options" textlink="">
      <xdr:nvSpPr>
        <xdr:cNvPr id="2" name="Rectangle 1"/>
        <xdr:cNvSpPr/>
      </xdr:nvSpPr>
      <xdr:spPr>
        <a:xfrm>
          <a:off x="57150" y="981075"/>
          <a:ext cx="1285874" cy="234075"/>
        </a:xfrm>
        <a:prstGeom prst="rect">
          <a:avLst/>
        </a:prstGeom>
        <a:gradFill>
          <a:gsLst>
            <a:gs pos="0">
              <a:srgbClr val="03D4A8"/>
            </a:gs>
            <a:gs pos="25000">
              <a:srgbClr val="21D6E0"/>
            </a:gs>
            <a:gs pos="75000">
              <a:srgbClr val="0087E6"/>
            </a:gs>
            <a:gs pos="100000">
              <a:srgbClr val="005CBF"/>
            </a:gs>
          </a:gsLst>
          <a:lin ang="5400000" scaled="0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36000" tIns="0" rIns="36000" bIns="0" rtlCol="0" anchor="ctr">
          <a:no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Nouveau</a:t>
          </a:r>
          <a:r>
            <a:rPr lang="fr-FR" sz="1100" b="1" baseline="0">
              <a:solidFill>
                <a:sysClr val="windowText" lastClr="000000"/>
              </a:solidFill>
            </a:rPr>
            <a:t>  </a:t>
          </a:r>
          <a:r>
            <a:rPr lang="fr-FR" sz="1100" b="1">
              <a:solidFill>
                <a:sysClr val="windowText" lastClr="000000"/>
              </a:solidFill>
            </a:rPr>
            <a:t>concours </a:t>
          </a:r>
        </a:p>
      </xdr:txBody>
    </xdr:sp>
    <xdr:clientData/>
  </xdr:oneCellAnchor>
  <xdr:twoCellAnchor editAs="absolute">
    <xdr:from>
      <xdr:col>0</xdr:col>
      <xdr:colOff>57150</xdr:colOff>
      <xdr:row>6</xdr:row>
      <xdr:rowOff>134249</xdr:rowOff>
    </xdr:from>
    <xdr:to>
      <xdr:col>2</xdr:col>
      <xdr:colOff>351533</xdr:colOff>
      <xdr:row>9</xdr:row>
      <xdr:rowOff>33040</xdr:rowOff>
    </xdr:to>
    <xdr:sp macro="[0]!FinTournoi" textlink="">
      <xdr:nvSpPr>
        <xdr:cNvPr id="3" name="Rectangle 2"/>
        <xdr:cNvSpPr/>
      </xdr:nvSpPr>
      <xdr:spPr>
        <a:xfrm>
          <a:off x="57150" y="1266825"/>
          <a:ext cx="1285875" cy="432857"/>
        </a:xfrm>
        <a:prstGeom prst="rect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 w="127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Fin du concours</a:t>
          </a:r>
        </a:p>
        <a:p>
          <a:pPr algn="ctr"/>
          <a:r>
            <a:rPr lang="fr-FR" sz="1200" b="1">
              <a:solidFill>
                <a:sysClr val="windowText" lastClr="000000"/>
              </a:solidFill>
            </a:rPr>
            <a:t>classement</a:t>
          </a:r>
        </a:p>
      </xdr:txBody>
    </xdr:sp>
    <xdr:clientData/>
  </xdr:twoCellAnchor>
  <xdr:twoCellAnchor>
    <xdr:from>
      <xdr:col>12</xdr:col>
      <xdr:colOff>431733</xdr:colOff>
      <xdr:row>4</xdr:row>
      <xdr:rowOff>83262</xdr:rowOff>
    </xdr:from>
    <xdr:to>
      <xdr:col>13</xdr:col>
      <xdr:colOff>85215</xdr:colOff>
      <xdr:row>8</xdr:row>
      <xdr:rowOff>150851</xdr:rowOff>
    </xdr:to>
    <xdr:sp macro="" textlink="" fLocksText="0">
      <xdr:nvSpPr>
        <xdr:cNvPr id="4" name="Flèche"/>
        <xdr:cNvSpPr/>
      </xdr:nvSpPr>
      <xdr:spPr>
        <a:xfrm rot="22140000">
          <a:off x="5433257" y="826212"/>
          <a:ext cx="262138" cy="819150"/>
        </a:xfrm>
        <a:prstGeom prst="downArrow">
          <a:avLst>
            <a:gd name="adj1" fmla="val 56331"/>
            <a:gd name="adj2" fmla="val 36718"/>
          </a:avLst>
        </a:prstGeom>
        <a:solidFill>
          <a:srgbClr val="92D050"/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vert="wordArtVert" lIns="0" tIns="0" rIns="0" bIns="0" rtlCol="0" anchor="ctr"/>
        <a:lstStyle/>
        <a:p>
          <a:pPr algn="ctr"/>
          <a:r>
            <a:rPr lang="fr-FR" sz="800" b="1">
              <a:solidFill>
                <a:sysClr val="windowText" lastClr="000000"/>
              </a:solidFill>
            </a:rPr>
            <a:t>SUITE</a:t>
          </a:r>
        </a:p>
      </xdr:txBody>
    </xdr:sp>
    <xdr:clientData fLocksWithSheet="0" fPrintsWithSheet="0"/>
  </xdr:twoCellAnchor>
  <xdr:twoCellAnchor>
    <xdr:from>
      <xdr:col>20</xdr:col>
      <xdr:colOff>0</xdr:colOff>
      <xdr:row>12</xdr:row>
      <xdr:rowOff>26459</xdr:rowOff>
    </xdr:from>
    <xdr:to>
      <xdr:col>20</xdr:col>
      <xdr:colOff>0</xdr:colOff>
      <xdr:row>13</xdr:row>
      <xdr:rowOff>159737</xdr:rowOff>
    </xdr:to>
    <xdr:sp macro="" textlink="$D$3">
      <xdr:nvSpPr>
        <xdr:cNvPr id="5" name="Rectangle 4"/>
        <xdr:cNvSpPr/>
      </xdr:nvSpPr>
      <xdr:spPr bwMode="auto">
        <a:xfrm>
          <a:off x="4996393" y="2236259"/>
          <a:ext cx="1285875" cy="322748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fld id="{2DD9E298-D079-44AE-A08B-4506FE9733C4}" type="TxLink">
            <a:rPr lang="fr-FR" sz="1100" b="1">
              <a:solidFill>
                <a:sysClr val="windowText" lastClr="000000"/>
              </a:solidFill>
            </a:rPr>
            <a:pPr algn="ctr"/>
            <a:t>équipe 01</a:t>
          </a:fld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20</xdr:col>
      <xdr:colOff>0</xdr:colOff>
      <xdr:row>14</xdr:row>
      <xdr:rowOff>52657</xdr:rowOff>
    </xdr:from>
    <xdr:to>
      <xdr:col>20</xdr:col>
      <xdr:colOff>0</xdr:colOff>
      <xdr:row>16</xdr:row>
      <xdr:rowOff>1957</xdr:rowOff>
    </xdr:to>
    <xdr:sp macro="" textlink="$D$4">
      <xdr:nvSpPr>
        <xdr:cNvPr id="6" name="Rectangle 5"/>
        <xdr:cNvSpPr/>
      </xdr:nvSpPr>
      <xdr:spPr bwMode="auto">
        <a:xfrm>
          <a:off x="6496050" y="2642558"/>
          <a:ext cx="1276350" cy="302772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fld id="{5E79C9CC-5A97-4EB7-97A8-38321701A944}" type="TxLink">
            <a:rPr lang="fr-FR" sz="1100" b="1">
              <a:solidFill>
                <a:sysClr val="windowText" lastClr="000000"/>
              </a:solidFill>
            </a:rPr>
            <a:pPr algn="ctr"/>
            <a:t>équipe 02</a:t>
          </a:fld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20</xdr:col>
      <xdr:colOff>0</xdr:colOff>
      <xdr:row>16</xdr:row>
      <xdr:rowOff>36028</xdr:rowOff>
    </xdr:from>
    <xdr:to>
      <xdr:col>20</xdr:col>
      <xdr:colOff>0</xdr:colOff>
      <xdr:row>17</xdr:row>
      <xdr:rowOff>159939</xdr:rowOff>
    </xdr:to>
    <xdr:sp macro="" textlink="$D$5">
      <xdr:nvSpPr>
        <xdr:cNvPr id="7" name="Rectangle 6"/>
        <xdr:cNvSpPr/>
      </xdr:nvSpPr>
      <xdr:spPr bwMode="auto">
        <a:xfrm>
          <a:off x="7955493" y="2988778"/>
          <a:ext cx="1285875" cy="313356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fld id="{80A0FE05-A5A7-484A-A216-E7431ADF906F}" type="TxLink">
            <a:rPr lang="fr-FR" sz="1100" b="1">
              <a:solidFill>
                <a:sysClr val="windowText" lastClr="000000"/>
              </a:solidFill>
            </a:rPr>
            <a:pPr algn="ctr"/>
            <a:t>équipe 03</a:t>
          </a:fld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20</xdr:col>
      <xdr:colOff>681487</xdr:colOff>
      <xdr:row>8</xdr:row>
      <xdr:rowOff>51758</xdr:rowOff>
    </xdr:from>
    <xdr:to>
      <xdr:col>21</xdr:col>
      <xdr:colOff>508958</xdr:colOff>
      <xdr:row>12</xdr:row>
      <xdr:rowOff>43132</xdr:rowOff>
    </xdr:to>
    <xdr:pic>
      <xdr:nvPicPr>
        <xdr:cNvPr id="33950" name="Picture 764" descr="Trophé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649" y="1483743"/>
          <a:ext cx="0" cy="6987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20</xdr:col>
      <xdr:colOff>0</xdr:colOff>
      <xdr:row>25</xdr:row>
      <xdr:rowOff>29114</xdr:rowOff>
    </xdr:from>
    <xdr:to>
      <xdr:col>20</xdr:col>
      <xdr:colOff>0</xdr:colOff>
      <xdr:row>27</xdr:row>
      <xdr:rowOff>143852</xdr:rowOff>
    </xdr:to>
    <xdr:sp macro="" textlink="">
      <xdr:nvSpPr>
        <xdr:cNvPr id="10" name="Rectangle 9"/>
        <xdr:cNvSpPr/>
      </xdr:nvSpPr>
      <xdr:spPr>
        <a:xfrm>
          <a:off x="5029683" y="4343939"/>
          <a:ext cx="4037644" cy="468013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2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Bravo !  à tous les participants</a:t>
          </a:r>
        </a:p>
      </xdr:txBody>
    </xdr:sp>
    <xdr:clientData/>
  </xdr:twoCellAnchor>
  <xdr:twoCellAnchor editAs="absolute">
    <xdr:from>
      <xdr:col>0</xdr:col>
      <xdr:colOff>47626</xdr:colOff>
      <xdr:row>2</xdr:row>
      <xdr:rowOff>104776</xdr:rowOff>
    </xdr:from>
    <xdr:to>
      <xdr:col>1</xdr:col>
      <xdr:colOff>265835</xdr:colOff>
      <xdr:row>3</xdr:row>
      <xdr:rowOff>123826</xdr:rowOff>
    </xdr:to>
    <xdr:sp macro="[0]!affichePhoto" textlink="">
      <xdr:nvSpPr>
        <xdr:cNvPr id="28" name="Rectangle 27"/>
        <xdr:cNvSpPr/>
      </xdr:nvSpPr>
      <xdr:spPr>
        <a:xfrm>
          <a:off x="47626" y="457201"/>
          <a:ext cx="647700" cy="209550"/>
        </a:xfrm>
        <a:prstGeom prst="rect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 w="127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équipes</a:t>
          </a:r>
        </a:p>
      </xdr:txBody>
    </xdr:sp>
    <xdr:clientData/>
  </xdr:twoCellAnchor>
  <xdr:twoCellAnchor editAs="oneCell">
    <xdr:from>
      <xdr:col>2</xdr:col>
      <xdr:colOff>0</xdr:colOff>
      <xdr:row>3</xdr:row>
      <xdr:rowOff>0</xdr:rowOff>
    </xdr:from>
    <xdr:to>
      <xdr:col>13</xdr:col>
      <xdr:colOff>207034</xdr:colOff>
      <xdr:row>21</xdr:row>
      <xdr:rowOff>86264</xdr:rowOff>
    </xdr:to>
    <xdr:pic>
      <xdr:nvPicPr>
        <xdr:cNvPr id="33953" name="bibi" hidden="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0" y="526211"/>
          <a:ext cx="4960188" cy="323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43132</xdr:colOff>
          <xdr:row>1</xdr:row>
          <xdr:rowOff>17253</xdr:rowOff>
        </xdr:from>
        <xdr:to>
          <xdr:col>2</xdr:col>
          <xdr:colOff>862642</xdr:colOff>
          <xdr:row>2</xdr:row>
          <xdr:rowOff>34506</xdr:rowOff>
        </xdr:to>
        <xdr:sp macro="" textlink="">
          <xdr:nvSpPr>
            <xdr:cNvPr id="27866" name="Drop Down 218" hidden="1">
              <a:extLst>
                <a:ext uri="{63B3BB69-23CF-44E3-9099-C40C66FF867C}">
                  <a14:compatExt spid="_x0000_s278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omments" Target="../comments1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3.xml"/><Relationship Id="rId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V303"/>
  <sheetViews>
    <sheetView showRowColHeaders="0" zoomScale="90" zoomScaleNormal="90" workbookViewId="0">
      <pane ySplit="6" topLeftCell="A7" activePane="bottomLeft" state="frozen"/>
      <selection pane="bottomLeft" activeCell="F25" sqref="F25"/>
    </sheetView>
  </sheetViews>
  <sheetFormatPr baseColWidth="10" defaultColWidth="11.375" defaultRowHeight="12.9" x14ac:dyDescent="0.2"/>
  <cols>
    <col min="1" max="1" width="4.75" style="20" customWidth="1"/>
    <col min="2" max="2" width="12.125" style="23" customWidth="1"/>
    <col min="3" max="4" width="12.125" style="15" customWidth="1"/>
    <col min="5" max="5" width="5.75" style="15" customWidth="1"/>
    <col min="6" max="6" width="12.875" style="15" customWidth="1"/>
    <col min="7" max="9" width="19.75" style="15" customWidth="1"/>
    <col min="10" max="10" width="3.75" style="20" customWidth="1"/>
    <col min="11" max="11" width="20.125" style="53" customWidth="1"/>
    <col min="12" max="12" width="3.875" style="15" customWidth="1"/>
    <col min="13" max="13" width="6.125" style="32" customWidth="1"/>
    <col min="14" max="14" width="35.625" style="15" customWidth="1"/>
    <col min="15" max="15" width="7.75" style="15" customWidth="1"/>
    <col min="16" max="16" width="15.75" style="15" customWidth="1"/>
    <col min="17" max="17" width="8.875" style="15" customWidth="1"/>
    <col min="18" max="18" width="15.75" style="15" customWidth="1"/>
    <col min="19" max="19" width="7.75" style="15" customWidth="1"/>
    <col min="20" max="20" width="8.875" style="15" customWidth="1"/>
    <col min="21" max="21" width="11.375" style="15"/>
    <col min="22" max="22" width="21.125" style="15" customWidth="1"/>
    <col min="23" max="16384" width="11.375" style="15"/>
  </cols>
  <sheetData>
    <row r="1" spans="1:22" ht="20.25" customHeight="1" x14ac:dyDescent="0.25">
      <c r="A1" s="138" t="s">
        <v>19</v>
      </c>
      <c r="B1" s="143" t="s">
        <v>20</v>
      </c>
      <c r="C1" s="143"/>
      <c r="H1" s="16"/>
      <c r="I1" s="17"/>
      <c r="J1" s="21"/>
      <c r="K1" s="18" t="s">
        <v>21</v>
      </c>
      <c r="M1" s="19"/>
      <c r="U1" s="20" t="s">
        <v>22</v>
      </c>
      <c r="V1" s="21" t="s">
        <v>23</v>
      </c>
    </row>
    <row r="2" spans="1:22" ht="20.25" customHeight="1" x14ac:dyDescent="0.2">
      <c r="A2" s="22"/>
      <c r="C2" s="139" t="s">
        <v>560</v>
      </c>
      <c r="D2" s="139" t="s">
        <v>561</v>
      </c>
      <c r="E2" s="118">
        <v>1</v>
      </c>
      <c r="K2" s="25" t="s">
        <v>615</v>
      </c>
      <c r="L2" s="20" t="s">
        <v>615</v>
      </c>
      <c r="M2" s="26"/>
      <c r="O2" s="20"/>
      <c r="P2" s="20"/>
      <c r="Q2" s="27"/>
      <c r="U2" s="21" t="s">
        <v>24</v>
      </c>
      <c r="V2" s="21" t="s">
        <v>25</v>
      </c>
    </row>
    <row r="3" spans="1:22" ht="14.95" customHeight="1" x14ac:dyDescent="0.2">
      <c r="A3" s="24"/>
      <c r="B3" s="119" t="str">
        <f>UPPER(C3)&amp;"  "&amp;PROPER(D3)</f>
        <v>:  Fabienne</v>
      </c>
      <c r="C3" s="79" t="s">
        <v>668</v>
      </c>
      <c r="D3" s="80" t="s">
        <v>439</v>
      </c>
      <c r="H3" s="28"/>
      <c r="I3" s="28"/>
      <c r="K3" s="140" t="s">
        <v>562</v>
      </c>
      <c r="L3" s="29"/>
      <c r="M3" s="30"/>
      <c r="O3" s="144" t="s">
        <v>28</v>
      </c>
      <c r="P3" s="144"/>
      <c r="Q3" s="144" t="s">
        <v>29</v>
      </c>
      <c r="R3" s="144"/>
      <c r="S3" s="144"/>
      <c r="T3" s="144"/>
      <c r="U3" s="15" t="s">
        <v>30</v>
      </c>
    </row>
    <row r="4" spans="1:22" ht="14.95" customHeight="1" x14ac:dyDescent="0.2">
      <c r="A4" s="118"/>
      <c r="B4" s="119" t="str">
        <f>UPPER(C4)&amp;"  "&amp;PROPER(D4)</f>
        <v>ALLEN  Woody</v>
      </c>
      <c r="C4" s="137" t="s">
        <v>441</v>
      </c>
      <c r="D4" s="118" t="s">
        <v>442</v>
      </c>
      <c r="H4" s="28"/>
      <c r="I4" s="28"/>
      <c r="K4" s="31"/>
      <c r="O4" s="118">
        <v>3</v>
      </c>
      <c r="P4" s="20"/>
      <c r="Q4" s="118">
        <v>2</v>
      </c>
      <c r="R4" s="20"/>
    </row>
    <row r="5" spans="1:22" ht="14.95" customHeight="1" x14ac:dyDescent="0.25">
      <c r="B5" s="119" t="str">
        <f>UPPER(C5)&amp;"  "&amp;PROPER(D5)</f>
        <v>RENAUD  Line</v>
      </c>
      <c r="C5" s="137" t="s">
        <v>126</v>
      </c>
      <c r="D5" s="118" t="s">
        <v>92</v>
      </c>
      <c r="G5" s="20"/>
      <c r="H5" s="33">
        <f ca="1">MAX(FLOOR(COUNTA(Inscrits)/O4,1),FLOOR(COUNTA(K4:K220)/O4,1))</f>
        <v>17</v>
      </c>
      <c r="I5" s="34" t="s">
        <v>35</v>
      </c>
      <c r="K5" s="31"/>
      <c r="O5" s="142" t="s">
        <v>22</v>
      </c>
      <c r="P5" s="142"/>
      <c r="Q5" s="20"/>
      <c r="R5" s="145" t="s">
        <v>36</v>
      </c>
      <c r="S5" s="145"/>
      <c r="U5" s="35" t="s">
        <v>37</v>
      </c>
      <c r="V5" s="100" t="s">
        <v>38</v>
      </c>
    </row>
    <row r="6" spans="1:22" ht="18" customHeight="1" thickBot="1" x14ac:dyDescent="0.35">
      <c r="A6" s="133" t="b">
        <v>1</v>
      </c>
      <c r="B6" s="134" t="s">
        <v>555</v>
      </c>
      <c r="C6" s="24"/>
      <c r="D6" s="24"/>
      <c r="F6" s="36"/>
      <c r="G6" s="37" t="s">
        <v>29</v>
      </c>
      <c r="H6" s="38"/>
      <c r="I6" s="39"/>
      <c r="K6" s="31"/>
      <c r="O6" s="142"/>
      <c r="P6" s="142"/>
      <c r="Q6" s="20"/>
      <c r="R6" s="145"/>
      <c r="S6" s="145"/>
      <c r="U6" s="40" t="s">
        <v>39</v>
      </c>
      <c r="V6" s="41">
        <v>40443</v>
      </c>
    </row>
    <row r="7" spans="1:22" ht="13.6" customHeight="1" x14ac:dyDescent="0.3">
      <c r="F7" s="42">
        <v>1</v>
      </c>
      <c r="G7" s="43" t="s">
        <v>585</v>
      </c>
      <c r="H7" s="43" t="s">
        <v>586</v>
      </c>
      <c r="I7" s="43" t="s">
        <v>587</v>
      </c>
      <c r="J7" s="20">
        <v>1</v>
      </c>
      <c r="K7" s="31"/>
      <c r="O7" s="20"/>
      <c r="P7" s="20"/>
    </row>
    <row r="8" spans="1:22" ht="13.6" customHeight="1" x14ac:dyDescent="0.3">
      <c r="F8" s="44">
        <v>2</v>
      </c>
      <c r="G8" s="45" t="s">
        <v>576</v>
      </c>
      <c r="H8" s="45" t="s">
        <v>577</v>
      </c>
      <c r="I8" s="45" t="s">
        <v>578</v>
      </c>
      <c r="J8" s="20">
        <v>2</v>
      </c>
      <c r="K8" s="31"/>
      <c r="O8" s="142" t="s">
        <v>24</v>
      </c>
      <c r="P8" s="142"/>
      <c r="R8" s="145" t="s">
        <v>40</v>
      </c>
      <c r="S8" s="145"/>
    </row>
    <row r="9" spans="1:22" ht="14.95" customHeight="1" x14ac:dyDescent="0.3">
      <c r="F9" s="42">
        <v>3</v>
      </c>
      <c r="G9" s="43" t="s">
        <v>600</v>
      </c>
      <c r="H9" s="43" t="s">
        <v>601</v>
      </c>
      <c r="I9" s="43" t="s">
        <v>602</v>
      </c>
      <c r="J9" s="20">
        <v>3</v>
      </c>
      <c r="K9" s="31"/>
      <c r="O9" s="142"/>
      <c r="P9" s="142"/>
      <c r="R9" s="145"/>
      <c r="S9" s="145"/>
    </row>
    <row r="10" spans="1:22" ht="14.95" x14ac:dyDescent="0.3">
      <c r="F10" s="44">
        <v>4</v>
      </c>
      <c r="G10" s="45" t="s">
        <v>609</v>
      </c>
      <c r="H10" s="45" t="s">
        <v>610</v>
      </c>
      <c r="I10" s="45" t="s">
        <v>611</v>
      </c>
      <c r="J10" s="20">
        <v>4</v>
      </c>
      <c r="K10" s="31"/>
      <c r="U10" s="15" t="str">
        <f>INDEX(U1:U3,O4)&amp;"  (équipes "&amp;INDEX(V1:V2,Q4)&amp;")"</f>
        <v>Triplette  (équipes Formées)</v>
      </c>
    </row>
    <row r="11" spans="1:22" ht="14.95" x14ac:dyDescent="0.3">
      <c r="B11" s="46"/>
      <c r="F11" s="42">
        <v>5</v>
      </c>
      <c r="G11" s="43" t="s">
        <v>582</v>
      </c>
      <c r="H11" s="43" t="s">
        <v>583</v>
      </c>
      <c r="I11" s="43" t="s">
        <v>584</v>
      </c>
      <c r="J11" s="20">
        <v>5</v>
      </c>
      <c r="K11" s="31"/>
      <c r="O11" s="142" t="s">
        <v>30</v>
      </c>
      <c r="P11" s="142"/>
    </row>
    <row r="12" spans="1:22" ht="14.95" x14ac:dyDescent="0.3">
      <c r="B12" s="46"/>
      <c r="F12" s="44">
        <v>6</v>
      </c>
      <c r="G12" s="45" t="s">
        <v>570</v>
      </c>
      <c r="H12" s="45" t="s">
        <v>571</v>
      </c>
      <c r="I12" s="45" t="s">
        <v>572</v>
      </c>
      <c r="J12" s="20">
        <v>6</v>
      </c>
      <c r="K12" s="31"/>
      <c r="O12" s="142"/>
      <c r="P12" s="142"/>
    </row>
    <row r="13" spans="1:22" ht="14.95" x14ac:dyDescent="0.3">
      <c r="B13" s="46"/>
      <c r="F13" s="42">
        <v>7</v>
      </c>
      <c r="G13" s="43" t="s">
        <v>603</v>
      </c>
      <c r="H13" s="43" t="s">
        <v>604</v>
      </c>
      <c r="I13" s="43" t="s">
        <v>605</v>
      </c>
      <c r="J13" s="20">
        <v>7</v>
      </c>
      <c r="K13" s="31"/>
      <c r="P13" s="15" t="str">
        <f>IF(COUNTA(L12:M14)&lt;4,"",VLOOKUP(MAX(L12,L14),L12:M14,2,0))</f>
        <v/>
      </c>
    </row>
    <row r="14" spans="1:22" ht="13.6" customHeight="1" x14ac:dyDescent="0.3">
      <c r="B14" s="46"/>
      <c r="F14" s="44">
        <v>8</v>
      </c>
      <c r="G14" s="45" t="s">
        <v>564</v>
      </c>
      <c r="H14" s="45" t="s">
        <v>565</v>
      </c>
      <c r="I14" s="45" t="s">
        <v>566</v>
      </c>
      <c r="J14" s="20">
        <v>8</v>
      </c>
      <c r="K14" s="31"/>
    </row>
    <row r="15" spans="1:22" ht="14.95" x14ac:dyDescent="0.3">
      <c r="E15" s="47"/>
      <c r="F15" s="42">
        <v>9</v>
      </c>
      <c r="G15" s="43" t="s">
        <v>588</v>
      </c>
      <c r="H15" s="43" t="s">
        <v>589</v>
      </c>
      <c r="I15" s="43" t="s">
        <v>590</v>
      </c>
      <c r="J15" s="20">
        <v>9</v>
      </c>
      <c r="K15" s="31"/>
    </row>
    <row r="16" spans="1:22" ht="14.95" x14ac:dyDescent="0.3">
      <c r="E16" s="47"/>
      <c r="F16" s="44">
        <v>10</v>
      </c>
      <c r="G16" s="45" t="s">
        <v>567</v>
      </c>
      <c r="H16" s="45" t="s">
        <v>568</v>
      </c>
      <c r="I16" s="45" t="s">
        <v>569</v>
      </c>
      <c r="J16" s="20">
        <v>10</v>
      </c>
      <c r="K16" s="31"/>
    </row>
    <row r="17" spans="3:16" ht="13.6" customHeight="1" x14ac:dyDescent="0.3">
      <c r="E17" s="47"/>
      <c r="F17" s="42">
        <v>11</v>
      </c>
      <c r="G17" s="43" t="s">
        <v>591</v>
      </c>
      <c r="H17" s="43" t="s">
        <v>592</v>
      </c>
      <c r="I17" s="43" t="s">
        <v>593</v>
      </c>
      <c r="J17" s="20">
        <v>11</v>
      </c>
      <c r="K17" s="31"/>
      <c r="P17" s="48" t="s">
        <v>41</v>
      </c>
    </row>
    <row r="18" spans="3:16" ht="14.95" x14ac:dyDescent="0.3">
      <c r="E18" s="47"/>
      <c r="F18" s="44">
        <v>12</v>
      </c>
      <c r="G18" s="45" t="s">
        <v>594</v>
      </c>
      <c r="H18" s="45" t="s">
        <v>595</v>
      </c>
      <c r="I18" s="45" t="s">
        <v>596</v>
      </c>
      <c r="J18" s="20">
        <v>12</v>
      </c>
      <c r="K18" s="31"/>
      <c r="P18" s="49"/>
    </row>
    <row r="19" spans="3:16" ht="14.95" x14ac:dyDescent="0.3">
      <c r="E19" s="47"/>
      <c r="F19" s="42">
        <v>13</v>
      </c>
      <c r="G19" s="43" t="s">
        <v>579</v>
      </c>
      <c r="H19" s="43" t="s">
        <v>580</v>
      </c>
      <c r="I19" s="43" t="s">
        <v>581</v>
      </c>
      <c r="J19" s="20">
        <v>13</v>
      </c>
      <c r="K19" s="31"/>
      <c r="P19" s="49" t="s">
        <v>42</v>
      </c>
    </row>
    <row r="20" spans="3:16" ht="14.95" x14ac:dyDescent="0.3">
      <c r="F20" s="44">
        <v>14</v>
      </c>
      <c r="G20" s="45" t="s">
        <v>612</v>
      </c>
      <c r="H20" s="45" t="s">
        <v>613</v>
      </c>
      <c r="I20" s="45" t="s">
        <v>614</v>
      </c>
      <c r="J20" s="20">
        <v>14</v>
      </c>
      <c r="K20" s="31"/>
      <c r="M20" s="19"/>
      <c r="P20" s="50"/>
    </row>
    <row r="21" spans="3:16" ht="14.95" x14ac:dyDescent="0.3">
      <c r="F21" s="42">
        <v>15</v>
      </c>
      <c r="G21" s="43" t="s">
        <v>573</v>
      </c>
      <c r="H21" s="43" t="s">
        <v>574</v>
      </c>
      <c r="I21" s="43" t="s">
        <v>575</v>
      </c>
      <c r="J21" s="20">
        <v>15</v>
      </c>
      <c r="K21" s="31"/>
      <c r="P21" s="50" t="s">
        <v>43</v>
      </c>
    </row>
    <row r="22" spans="3:16" ht="14.95" x14ac:dyDescent="0.3">
      <c r="F22" s="44">
        <v>16</v>
      </c>
      <c r="G22" s="45" t="s">
        <v>606</v>
      </c>
      <c r="H22" s="45" t="s">
        <v>607</v>
      </c>
      <c r="I22" s="45" t="s">
        <v>608</v>
      </c>
      <c r="J22" s="20">
        <v>16</v>
      </c>
      <c r="K22" s="31"/>
      <c r="P22" s="49"/>
    </row>
    <row r="23" spans="3:16" ht="14.95" x14ac:dyDescent="0.3">
      <c r="F23" s="42">
        <v>17</v>
      </c>
      <c r="G23" s="43" t="s">
        <v>597</v>
      </c>
      <c r="H23" s="43" t="s">
        <v>598</v>
      </c>
      <c r="I23" s="43" t="s">
        <v>599</v>
      </c>
      <c r="J23" s="20">
        <v>17</v>
      </c>
      <c r="K23" s="31"/>
      <c r="P23" s="49" t="s">
        <v>44</v>
      </c>
    </row>
    <row r="24" spans="3:16" ht="14.95" x14ac:dyDescent="0.3">
      <c r="C24" s="23"/>
      <c r="D24" s="23"/>
      <c r="F24" s="52" t="s">
        <v>49</v>
      </c>
      <c r="G24" s="45" t="s">
        <v>615</v>
      </c>
      <c r="H24" s="45"/>
      <c r="I24" s="45"/>
      <c r="K24" s="31"/>
      <c r="P24" s="50"/>
    </row>
    <row r="25" spans="3:16" ht="14.95" x14ac:dyDescent="0.3">
      <c r="F25" s="51"/>
      <c r="G25" s="43"/>
      <c r="H25" s="43"/>
      <c r="I25" s="43"/>
      <c r="K25" s="31"/>
      <c r="P25" s="50" t="s">
        <v>45</v>
      </c>
    </row>
    <row r="26" spans="3:16" ht="14.95" x14ac:dyDescent="0.3">
      <c r="F26" s="52"/>
      <c r="G26" s="45"/>
      <c r="H26" s="45"/>
      <c r="I26" s="45"/>
      <c r="K26" s="31"/>
      <c r="P26" s="50" t="s">
        <v>46</v>
      </c>
    </row>
    <row r="27" spans="3:16" ht="14.95" x14ac:dyDescent="0.3">
      <c r="F27" s="51"/>
      <c r="G27" s="43"/>
      <c r="H27" s="43"/>
      <c r="I27" s="43"/>
      <c r="K27" s="31"/>
      <c r="P27" s="49"/>
    </row>
    <row r="28" spans="3:16" ht="14.95" x14ac:dyDescent="0.3">
      <c r="F28" s="52"/>
      <c r="G28" s="45"/>
      <c r="H28" s="45"/>
      <c r="I28" s="45"/>
      <c r="K28" s="31"/>
      <c r="P28" s="49" t="s">
        <v>47</v>
      </c>
    </row>
    <row r="29" spans="3:16" ht="14.95" x14ac:dyDescent="0.3">
      <c r="F29" s="51"/>
      <c r="G29" s="43"/>
      <c r="H29" s="43"/>
      <c r="I29" s="43"/>
      <c r="K29" s="31"/>
      <c r="P29" s="49" t="s">
        <v>48</v>
      </c>
    </row>
    <row r="30" spans="3:16" ht="14.95" x14ac:dyDescent="0.3">
      <c r="F30" s="52"/>
      <c r="G30" s="45"/>
      <c r="H30" s="45"/>
      <c r="I30" s="45"/>
      <c r="K30" s="31"/>
    </row>
    <row r="31" spans="3:16" ht="14.95" x14ac:dyDescent="0.3">
      <c r="F31" s="51"/>
      <c r="G31" s="43"/>
      <c r="H31" s="43"/>
      <c r="I31" s="43"/>
      <c r="K31" s="31"/>
    </row>
    <row r="32" spans="3:16" ht="14.95" x14ac:dyDescent="0.3">
      <c r="F32" s="52"/>
      <c r="G32" s="45"/>
      <c r="H32" s="45"/>
      <c r="I32" s="45"/>
      <c r="K32" s="31"/>
    </row>
    <row r="33" spans="6:16" ht="14.95" x14ac:dyDescent="0.3">
      <c r="F33" s="51"/>
      <c r="G33" s="43"/>
      <c r="H33" s="43"/>
      <c r="I33" s="43"/>
      <c r="K33" s="31"/>
      <c r="P33" s="15" t="str">
        <f>IF(COUNTA(L32:M34)&lt;4,"",VLOOKUP(MAX(L32,L34),L32:M34,2,0))</f>
        <v/>
      </c>
    </row>
    <row r="34" spans="6:16" ht="14.95" x14ac:dyDescent="0.3">
      <c r="F34" s="52"/>
      <c r="G34" s="45"/>
      <c r="H34" s="45"/>
      <c r="I34" s="45"/>
      <c r="K34" s="31"/>
    </row>
    <row r="35" spans="6:16" ht="14.95" x14ac:dyDescent="0.3">
      <c r="F35" s="51"/>
      <c r="G35" s="43"/>
      <c r="H35" s="43"/>
      <c r="I35" s="43"/>
      <c r="K35" s="31"/>
    </row>
    <row r="36" spans="6:16" ht="14.95" x14ac:dyDescent="0.3">
      <c r="F36" s="52"/>
      <c r="G36" s="45"/>
      <c r="H36" s="45"/>
      <c r="I36" s="45"/>
      <c r="K36" s="31"/>
    </row>
    <row r="37" spans="6:16" ht="14.95" x14ac:dyDescent="0.3">
      <c r="F37" s="51"/>
      <c r="G37" s="43"/>
      <c r="H37" s="43"/>
      <c r="I37" s="43"/>
      <c r="K37" s="31"/>
      <c r="P37" s="15" t="str">
        <f>IF(COUNTA(L36:M38)&lt;4,"",VLOOKUP(MAX(L36,L38),L36:M38,2,0))</f>
        <v/>
      </c>
    </row>
    <row r="38" spans="6:16" ht="14.95" x14ac:dyDescent="0.3">
      <c r="F38" s="52"/>
      <c r="G38" s="45"/>
      <c r="H38" s="45"/>
      <c r="I38" s="45"/>
      <c r="K38" s="31"/>
    </row>
    <row r="39" spans="6:16" ht="14.95" x14ac:dyDescent="0.3">
      <c r="F39" s="51"/>
      <c r="G39" s="43"/>
      <c r="H39" s="43"/>
      <c r="I39" s="43"/>
      <c r="K39" s="31"/>
    </row>
    <row r="40" spans="6:16" ht="14.95" x14ac:dyDescent="0.3">
      <c r="F40" s="52"/>
      <c r="G40" s="45"/>
      <c r="H40" s="45"/>
      <c r="I40" s="45"/>
      <c r="K40" s="31"/>
      <c r="M40" s="19"/>
    </row>
    <row r="41" spans="6:16" ht="14.95" x14ac:dyDescent="0.3">
      <c r="F41" s="51"/>
      <c r="G41" s="43"/>
      <c r="H41" s="43"/>
      <c r="I41" s="43"/>
      <c r="K41" s="31"/>
    </row>
    <row r="42" spans="6:16" ht="14.95" x14ac:dyDescent="0.3">
      <c r="F42" s="52"/>
      <c r="G42" s="45"/>
      <c r="H42" s="45"/>
      <c r="I42" s="45"/>
      <c r="K42" s="31"/>
    </row>
    <row r="43" spans="6:16" ht="14.95" x14ac:dyDescent="0.3">
      <c r="F43" s="51"/>
      <c r="G43" s="43"/>
      <c r="H43" s="43"/>
      <c r="I43" s="43"/>
      <c r="K43" s="31"/>
    </row>
    <row r="44" spans="6:16" ht="14.95" x14ac:dyDescent="0.3">
      <c r="F44" s="52"/>
      <c r="G44" s="45"/>
      <c r="H44" s="45"/>
      <c r="I44" s="45"/>
      <c r="K44" s="31"/>
    </row>
    <row r="45" spans="6:16" ht="14.95" x14ac:dyDescent="0.3">
      <c r="F45" s="51"/>
      <c r="G45" s="43"/>
      <c r="H45" s="43"/>
      <c r="I45" s="43"/>
      <c r="K45" s="31"/>
    </row>
    <row r="46" spans="6:16" ht="14.95" x14ac:dyDescent="0.3">
      <c r="F46" s="52"/>
      <c r="G46" s="45"/>
      <c r="H46" s="45"/>
      <c r="I46" s="45"/>
      <c r="K46" s="31"/>
    </row>
    <row r="47" spans="6:16" ht="14.95" x14ac:dyDescent="0.3">
      <c r="F47" s="51"/>
      <c r="G47" s="43"/>
      <c r="H47" s="43"/>
      <c r="I47" s="43"/>
      <c r="K47" s="31"/>
    </row>
    <row r="48" spans="6:16" ht="14.95" x14ac:dyDescent="0.3">
      <c r="F48" s="52"/>
      <c r="G48" s="45"/>
      <c r="H48" s="45"/>
      <c r="I48" s="45"/>
      <c r="K48" s="31"/>
    </row>
    <row r="49" spans="6:13" ht="14.95" x14ac:dyDescent="0.3">
      <c r="F49" s="51"/>
      <c r="G49" s="43"/>
      <c r="H49" s="43"/>
      <c r="I49" s="43"/>
      <c r="K49" s="31"/>
    </row>
    <row r="50" spans="6:13" ht="14.95" x14ac:dyDescent="0.3">
      <c r="F50" s="52"/>
      <c r="G50" s="45"/>
      <c r="H50" s="45"/>
      <c r="I50" s="45"/>
      <c r="K50" s="31"/>
    </row>
    <row r="51" spans="6:13" ht="14.95" x14ac:dyDescent="0.3">
      <c r="F51" s="51"/>
      <c r="G51" s="43"/>
      <c r="H51" s="43"/>
      <c r="I51" s="43"/>
      <c r="K51" s="31"/>
    </row>
    <row r="52" spans="6:13" ht="14.95" x14ac:dyDescent="0.3">
      <c r="F52" s="52"/>
      <c r="G52" s="45"/>
      <c r="H52" s="45"/>
      <c r="I52" s="45"/>
      <c r="K52" s="31"/>
    </row>
    <row r="53" spans="6:13" ht="14.95" x14ac:dyDescent="0.3">
      <c r="F53" s="51"/>
      <c r="G53" s="43"/>
      <c r="H53" s="43"/>
      <c r="I53" s="43"/>
      <c r="K53" s="31"/>
    </row>
    <row r="54" spans="6:13" ht="14.95" x14ac:dyDescent="0.3">
      <c r="F54" s="52"/>
      <c r="G54" s="45"/>
      <c r="H54" s="45"/>
      <c r="I54" s="45"/>
      <c r="K54" s="31"/>
      <c r="M54" s="19"/>
    </row>
    <row r="55" spans="6:13" ht="14.95" x14ac:dyDescent="0.3">
      <c r="F55" s="51"/>
      <c r="G55" s="43"/>
      <c r="H55" s="43"/>
      <c r="I55" s="43"/>
      <c r="K55" s="31"/>
    </row>
    <row r="56" spans="6:13" ht="14.95" x14ac:dyDescent="0.3">
      <c r="F56" s="52"/>
      <c r="G56" s="45"/>
      <c r="H56" s="45"/>
      <c r="I56" s="45"/>
      <c r="K56" s="31"/>
    </row>
    <row r="57" spans="6:13" ht="14.95" x14ac:dyDescent="0.3">
      <c r="F57" s="51"/>
      <c r="G57" s="43"/>
      <c r="H57" s="43"/>
      <c r="I57" s="43"/>
      <c r="K57" s="31"/>
    </row>
    <row r="58" spans="6:13" ht="14.95" x14ac:dyDescent="0.3">
      <c r="F58" s="52"/>
      <c r="G58" s="45"/>
      <c r="H58" s="45"/>
      <c r="I58" s="45"/>
      <c r="K58" s="31"/>
    </row>
    <row r="59" spans="6:13" ht="14.95" x14ac:dyDescent="0.3">
      <c r="F59" s="51"/>
      <c r="G59" s="43"/>
      <c r="H59" s="43"/>
      <c r="I59" s="43"/>
      <c r="K59" s="31"/>
    </row>
    <row r="60" spans="6:13" ht="14.95" x14ac:dyDescent="0.3">
      <c r="F60" s="52"/>
      <c r="G60" s="45"/>
      <c r="H60" s="45"/>
      <c r="I60" s="45"/>
      <c r="K60" s="31"/>
    </row>
    <row r="61" spans="6:13" ht="14.95" x14ac:dyDescent="0.3">
      <c r="F61" s="51"/>
      <c r="G61" s="43"/>
      <c r="H61" s="43"/>
      <c r="I61" s="43"/>
      <c r="K61" s="31"/>
    </row>
    <row r="62" spans="6:13" ht="14.95" x14ac:dyDescent="0.3">
      <c r="F62" s="52"/>
      <c r="G62" s="45"/>
      <c r="H62" s="45"/>
      <c r="I62" s="45"/>
      <c r="K62" s="31"/>
    </row>
    <row r="63" spans="6:13" ht="14.95" x14ac:dyDescent="0.3">
      <c r="F63" s="51"/>
      <c r="G63" s="43"/>
      <c r="H63" s="43"/>
      <c r="I63" s="43"/>
      <c r="K63" s="31"/>
    </row>
    <row r="64" spans="6:13" ht="14.95" x14ac:dyDescent="0.3">
      <c r="F64" s="52"/>
      <c r="G64" s="45"/>
      <c r="H64" s="45"/>
      <c r="I64" s="45"/>
      <c r="K64" s="31"/>
    </row>
    <row r="65" spans="6:11" ht="14.95" x14ac:dyDescent="0.3">
      <c r="F65" s="51"/>
      <c r="G65" s="43"/>
      <c r="H65" s="43"/>
      <c r="I65" s="43"/>
      <c r="K65" s="31"/>
    </row>
    <row r="66" spans="6:11" ht="14.95" x14ac:dyDescent="0.3">
      <c r="F66" s="52"/>
      <c r="G66" s="45"/>
      <c r="H66" s="45"/>
      <c r="I66" s="45"/>
      <c r="K66" s="31"/>
    </row>
    <row r="67" spans="6:11" ht="14.95" x14ac:dyDescent="0.3">
      <c r="F67" s="51"/>
      <c r="G67" s="43"/>
      <c r="H67" s="43"/>
      <c r="I67" s="43"/>
      <c r="K67" s="31"/>
    </row>
    <row r="68" spans="6:11" ht="14.95" x14ac:dyDescent="0.3">
      <c r="F68" s="52"/>
      <c r="G68" s="45"/>
      <c r="H68" s="45"/>
      <c r="I68" s="45"/>
      <c r="K68" s="31"/>
    </row>
    <row r="69" spans="6:11" ht="14.95" x14ac:dyDescent="0.3">
      <c r="F69" s="51"/>
      <c r="G69" s="43"/>
      <c r="H69" s="43"/>
      <c r="I69" s="43"/>
      <c r="K69" s="31"/>
    </row>
    <row r="70" spans="6:11" ht="14.95" x14ac:dyDescent="0.3">
      <c r="F70" s="52"/>
      <c r="G70" s="45"/>
      <c r="H70" s="45"/>
      <c r="I70" s="45"/>
      <c r="K70" s="31"/>
    </row>
    <row r="71" spans="6:11" ht="14.95" x14ac:dyDescent="0.3">
      <c r="F71" s="51"/>
      <c r="G71" s="43"/>
      <c r="H71" s="43"/>
      <c r="I71" s="43"/>
      <c r="K71" s="31"/>
    </row>
    <row r="72" spans="6:11" ht="14.95" x14ac:dyDescent="0.3">
      <c r="F72" s="52"/>
      <c r="G72" s="45"/>
      <c r="H72" s="45"/>
      <c r="I72" s="45"/>
      <c r="K72" s="31"/>
    </row>
    <row r="73" spans="6:11" ht="14.95" x14ac:dyDescent="0.3">
      <c r="F73" s="51"/>
      <c r="G73" s="43"/>
      <c r="H73" s="43"/>
      <c r="I73" s="43"/>
      <c r="K73" s="31"/>
    </row>
    <row r="74" spans="6:11" ht="14.95" x14ac:dyDescent="0.3">
      <c r="F74" s="52"/>
      <c r="G74" s="45"/>
      <c r="H74" s="45"/>
      <c r="I74" s="45"/>
      <c r="K74" s="31"/>
    </row>
    <row r="75" spans="6:11" ht="14.95" x14ac:dyDescent="0.3">
      <c r="F75" s="51"/>
      <c r="G75" s="43"/>
      <c r="H75" s="43"/>
      <c r="I75" s="43"/>
      <c r="K75" s="31"/>
    </row>
    <row r="76" spans="6:11" ht="14.95" x14ac:dyDescent="0.3">
      <c r="F76" s="52"/>
      <c r="G76" s="45"/>
      <c r="H76" s="45"/>
      <c r="I76" s="45"/>
      <c r="K76" s="31"/>
    </row>
    <row r="77" spans="6:11" ht="14.95" x14ac:dyDescent="0.3">
      <c r="F77" s="51"/>
      <c r="G77" s="43"/>
      <c r="H77" s="43"/>
      <c r="I77" s="43"/>
      <c r="K77" s="31"/>
    </row>
    <row r="78" spans="6:11" ht="14.95" x14ac:dyDescent="0.3">
      <c r="F78" s="52"/>
      <c r="G78" s="45"/>
      <c r="H78" s="45"/>
      <c r="I78" s="45"/>
      <c r="K78" s="31"/>
    </row>
    <row r="79" spans="6:11" ht="14.95" x14ac:dyDescent="0.3">
      <c r="F79" s="51"/>
      <c r="G79" s="43"/>
      <c r="H79" s="43"/>
      <c r="I79" s="43"/>
      <c r="K79" s="31"/>
    </row>
    <row r="80" spans="6:11" ht="14.95" x14ac:dyDescent="0.3">
      <c r="F80" s="44"/>
      <c r="G80" s="45"/>
      <c r="H80" s="45"/>
      <c r="I80" s="45"/>
      <c r="K80" s="31"/>
    </row>
    <row r="81" spans="6:11" ht="14.95" x14ac:dyDescent="0.3">
      <c r="F81" s="42"/>
      <c r="G81" s="43"/>
      <c r="H81" s="43"/>
      <c r="I81" s="43"/>
      <c r="K81" s="31"/>
    </row>
    <row r="82" spans="6:11" ht="14.95" x14ac:dyDescent="0.3">
      <c r="F82" s="52" t="s">
        <v>49</v>
      </c>
      <c r="G82" s="45"/>
      <c r="H82" s="45"/>
      <c r="I82" s="45"/>
      <c r="K82" s="31"/>
    </row>
    <row r="83" spans="6:11" ht="14.95" x14ac:dyDescent="0.3">
      <c r="F83" s="51">
        <v>1</v>
      </c>
      <c r="G83" s="43"/>
      <c r="H83" s="43"/>
      <c r="I83" s="43"/>
      <c r="K83" s="31"/>
    </row>
    <row r="84" spans="6:11" ht="14.95" x14ac:dyDescent="0.3">
      <c r="F84" s="52">
        <v>2</v>
      </c>
      <c r="G84" s="45"/>
      <c r="H84" s="45"/>
      <c r="I84" s="45"/>
      <c r="K84" s="31"/>
    </row>
    <row r="85" spans="6:11" ht="14.95" x14ac:dyDescent="0.3">
      <c r="F85" s="42">
        <v>1</v>
      </c>
      <c r="G85" s="43"/>
      <c r="H85" s="43"/>
      <c r="I85" s="43"/>
      <c r="K85" s="31"/>
    </row>
    <row r="86" spans="6:11" ht="14.95" x14ac:dyDescent="0.3">
      <c r="F86" s="44">
        <v>2</v>
      </c>
      <c r="G86" s="45"/>
      <c r="H86" s="45"/>
      <c r="I86" s="45"/>
      <c r="K86" s="31"/>
    </row>
    <row r="87" spans="6:11" x14ac:dyDescent="0.2">
      <c r="K87" s="31"/>
    </row>
    <row r="88" spans="6:11" x14ac:dyDescent="0.2">
      <c r="K88" s="31"/>
    </row>
    <row r="89" spans="6:11" x14ac:dyDescent="0.2">
      <c r="K89" s="31"/>
    </row>
    <row r="90" spans="6:11" x14ac:dyDescent="0.2">
      <c r="K90" s="31"/>
    </row>
    <row r="91" spans="6:11" x14ac:dyDescent="0.2">
      <c r="K91" s="31"/>
    </row>
    <row r="92" spans="6:11" x14ac:dyDescent="0.2">
      <c r="K92" s="31"/>
    </row>
    <row r="93" spans="6:11" x14ac:dyDescent="0.2">
      <c r="K93" s="31"/>
    </row>
    <row r="94" spans="6:11" x14ac:dyDescent="0.2">
      <c r="K94" s="31"/>
    </row>
    <row r="95" spans="6:11" x14ac:dyDescent="0.2">
      <c r="K95" s="31"/>
    </row>
    <row r="96" spans="6:11" x14ac:dyDescent="0.2">
      <c r="K96" s="31"/>
    </row>
    <row r="97" spans="11:11" x14ac:dyDescent="0.2">
      <c r="K97" s="31"/>
    </row>
    <row r="98" spans="11:11" x14ac:dyDescent="0.2">
      <c r="K98" s="31"/>
    </row>
    <row r="99" spans="11:11" x14ac:dyDescent="0.2">
      <c r="K99" s="31"/>
    </row>
    <row r="100" spans="11:11" x14ac:dyDescent="0.2">
      <c r="K100" s="31"/>
    </row>
    <row r="101" spans="11:11" x14ac:dyDescent="0.2">
      <c r="K101" s="31"/>
    </row>
    <row r="102" spans="11:11" x14ac:dyDescent="0.2">
      <c r="K102" s="31"/>
    </row>
    <row r="103" spans="11:11" x14ac:dyDescent="0.2">
      <c r="K103" s="31"/>
    </row>
    <row r="104" spans="11:11" x14ac:dyDescent="0.2">
      <c r="K104" s="31"/>
    </row>
    <row r="105" spans="11:11" x14ac:dyDescent="0.2">
      <c r="K105" s="31"/>
    </row>
    <row r="106" spans="11:11" x14ac:dyDescent="0.2">
      <c r="K106" s="31"/>
    </row>
    <row r="107" spans="11:11" x14ac:dyDescent="0.2">
      <c r="K107" s="31"/>
    </row>
    <row r="108" spans="11:11" x14ac:dyDescent="0.2">
      <c r="K108" s="31"/>
    </row>
    <row r="109" spans="11:11" x14ac:dyDescent="0.2">
      <c r="K109" s="31"/>
    </row>
    <row r="110" spans="11:11" x14ac:dyDescent="0.2">
      <c r="K110" s="31"/>
    </row>
    <row r="111" spans="11:11" x14ac:dyDescent="0.2">
      <c r="K111" s="31"/>
    </row>
    <row r="112" spans="11:11" x14ac:dyDescent="0.2">
      <c r="K112" s="31"/>
    </row>
    <row r="113" spans="11:11" x14ac:dyDescent="0.2">
      <c r="K113" s="31"/>
    </row>
    <row r="114" spans="11:11" x14ac:dyDescent="0.2">
      <c r="K114" s="31"/>
    </row>
    <row r="115" spans="11:11" x14ac:dyDescent="0.2">
      <c r="K115" s="31"/>
    </row>
    <row r="116" spans="11:11" x14ac:dyDescent="0.2">
      <c r="K116" s="31"/>
    </row>
    <row r="117" spans="11:11" x14ac:dyDescent="0.2">
      <c r="K117" s="31"/>
    </row>
    <row r="118" spans="11:11" x14ac:dyDescent="0.2">
      <c r="K118" s="31"/>
    </row>
    <row r="119" spans="11:11" x14ac:dyDescent="0.2">
      <c r="K119" s="31"/>
    </row>
    <row r="120" spans="11:11" x14ac:dyDescent="0.2">
      <c r="K120" s="31"/>
    </row>
    <row r="121" spans="11:11" x14ac:dyDescent="0.2">
      <c r="K121" s="31"/>
    </row>
    <row r="122" spans="11:11" x14ac:dyDescent="0.2">
      <c r="K122" s="31"/>
    </row>
    <row r="123" spans="11:11" x14ac:dyDescent="0.2">
      <c r="K123" s="31"/>
    </row>
    <row r="124" spans="11:11" x14ac:dyDescent="0.2">
      <c r="K124" s="31"/>
    </row>
    <row r="125" spans="11:11" x14ac:dyDescent="0.2">
      <c r="K125" s="31"/>
    </row>
    <row r="126" spans="11:11" x14ac:dyDescent="0.2">
      <c r="K126" s="31"/>
    </row>
    <row r="127" spans="11:11" x14ac:dyDescent="0.2">
      <c r="K127" s="31"/>
    </row>
    <row r="128" spans="11:11" x14ac:dyDescent="0.2">
      <c r="K128" s="31"/>
    </row>
    <row r="129" spans="11:11" x14ac:dyDescent="0.2">
      <c r="K129" s="31"/>
    </row>
    <row r="130" spans="11:11" x14ac:dyDescent="0.2">
      <c r="K130" s="31"/>
    </row>
    <row r="131" spans="11:11" x14ac:dyDescent="0.2">
      <c r="K131" s="31"/>
    </row>
    <row r="132" spans="11:11" x14ac:dyDescent="0.2">
      <c r="K132" s="31"/>
    </row>
    <row r="133" spans="11:11" x14ac:dyDescent="0.2">
      <c r="K133" s="31"/>
    </row>
    <row r="134" spans="11:11" x14ac:dyDescent="0.2">
      <c r="K134" s="31"/>
    </row>
    <row r="135" spans="11:11" x14ac:dyDescent="0.2">
      <c r="K135" s="31"/>
    </row>
    <row r="136" spans="11:11" x14ac:dyDescent="0.2">
      <c r="K136" s="31"/>
    </row>
    <row r="137" spans="11:11" x14ac:dyDescent="0.2">
      <c r="K137" s="31"/>
    </row>
    <row r="138" spans="11:11" x14ac:dyDescent="0.2">
      <c r="K138" s="31"/>
    </row>
    <row r="139" spans="11:11" x14ac:dyDescent="0.2">
      <c r="K139" s="31"/>
    </row>
    <row r="140" spans="11:11" x14ac:dyDescent="0.2">
      <c r="K140" s="31"/>
    </row>
    <row r="141" spans="11:11" x14ac:dyDescent="0.2">
      <c r="K141" s="31"/>
    </row>
    <row r="142" spans="11:11" x14ac:dyDescent="0.2">
      <c r="K142" s="31"/>
    </row>
    <row r="143" spans="11:11" x14ac:dyDescent="0.2">
      <c r="K143" s="31"/>
    </row>
    <row r="144" spans="11:11" x14ac:dyDescent="0.2">
      <c r="K144" s="31"/>
    </row>
    <row r="145" spans="11:11" x14ac:dyDescent="0.2">
      <c r="K145" s="31"/>
    </row>
    <row r="146" spans="11:11" x14ac:dyDescent="0.2">
      <c r="K146" s="31"/>
    </row>
    <row r="147" spans="11:11" x14ac:dyDescent="0.2">
      <c r="K147" s="31"/>
    </row>
    <row r="148" spans="11:11" x14ac:dyDescent="0.2">
      <c r="K148" s="31"/>
    </row>
    <row r="149" spans="11:11" x14ac:dyDescent="0.2">
      <c r="K149" s="31"/>
    </row>
    <row r="150" spans="11:11" x14ac:dyDescent="0.2">
      <c r="K150" s="31"/>
    </row>
    <row r="151" spans="11:11" x14ac:dyDescent="0.2">
      <c r="K151" s="31"/>
    </row>
    <row r="152" spans="11:11" x14ac:dyDescent="0.2">
      <c r="K152" s="31"/>
    </row>
    <row r="153" spans="11:11" x14ac:dyDescent="0.2">
      <c r="K153" s="31"/>
    </row>
    <row r="154" spans="11:11" x14ac:dyDescent="0.2">
      <c r="K154" s="31"/>
    </row>
    <row r="155" spans="11:11" x14ac:dyDescent="0.2">
      <c r="K155" s="31"/>
    </row>
    <row r="156" spans="11:11" x14ac:dyDescent="0.2">
      <c r="K156" s="31"/>
    </row>
    <row r="157" spans="11:11" x14ac:dyDescent="0.2">
      <c r="K157" s="31"/>
    </row>
    <row r="158" spans="11:11" x14ac:dyDescent="0.2">
      <c r="K158" s="31"/>
    </row>
    <row r="159" spans="11:11" x14ac:dyDescent="0.2">
      <c r="K159" s="31"/>
    </row>
    <row r="160" spans="11:11" x14ac:dyDescent="0.2">
      <c r="K160" s="31"/>
    </row>
    <row r="161" spans="11:11" x14ac:dyDescent="0.2">
      <c r="K161" s="31"/>
    </row>
    <row r="162" spans="11:11" x14ac:dyDescent="0.2">
      <c r="K162" s="31"/>
    </row>
    <row r="163" spans="11:11" x14ac:dyDescent="0.2">
      <c r="K163" s="31"/>
    </row>
    <row r="164" spans="11:11" x14ac:dyDescent="0.2">
      <c r="K164" s="31"/>
    </row>
    <row r="165" spans="11:11" x14ac:dyDescent="0.2">
      <c r="K165" s="31"/>
    </row>
    <row r="166" spans="11:11" x14ac:dyDescent="0.2">
      <c r="K166" s="31"/>
    </row>
    <row r="167" spans="11:11" x14ac:dyDescent="0.2">
      <c r="K167" s="31"/>
    </row>
    <row r="168" spans="11:11" x14ac:dyDescent="0.2">
      <c r="K168" s="31"/>
    </row>
    <row r="169" spans="11:11" x14ac:dyDescent="0.2">
      <c r="K169" s="31"/>
    </row>
    <row r="170" spans="11:11" x14ac:dyDescent="0.2">
      <c r="K170" s="31"/>
    </row>
    <row r="171" spans="11:11" x14ac:dyDescent="0.2">
      <c r="K171" s="31"/>
    </row>
    <row r="172" spans="11:11" x14ac:dyDescent="0.2">
      <c r="K172" s="31"/>
    </row>
    <row r="173" spans="11:11" x14ac:dyDescent="0.2">
      <c r="K173" s="31"/>
    </row>
    <row r="174" spans="11:11" x14ac:dyDescent="0.2">
      <c r="K174" s="31"/>
    </row>
    <row r="175" spans="11:11" x14ac:dyDescent="0.2">
      <c r="K175" s="31"/>
    </row>
    <row r="176" spans="11:11" x14ac:dyDescent="0.2">
      <c r="K176" s="31"/>
    </row>
    <row r="177" spans="11:11" x14ac:dyDescent="0.2">
      <c r="K177" s="31"/>
    </row>
    <row r="178" spans="11:11" x14ac:dyDescent="0.2">
      <c r="K178" s="31"/>
    </row>
    <row r="179" spans="11:11" x14ac:dyDescent="0.2">
      <c r="K179" s="31"/>
    </row>
    <row r="180" spans="11:11" x14ac:dyDescent="0.2">
      <c r="K180" s="31"/>
    </row>
    <row r="181" spans="11:11" x14ac:dyDescent="0.2">
      <c r="K181" s="31"/>
    </row>
    <row r="182" spans="11:11" x14ac:dyDescent="0.2">
      <c r="K182" s="31"/>
    </row>
    <row r="183" spans="11:11" x14ac:dyDescent="0.2">
      <c r="K183" s="31"/>
    </row>
    <row r="184" spans="11:11" x14ac:dyDescent="0.2">
      <c r="K184" s="31"/>
    </row>
    <row r="185" spans="11:11" x14ac:dyDescent="0.2">
      <c r="K185" s="31"/>
    </row>
    <row r="186" spans="11:11" x14ac:dyDescent="0.2">
      <c r="K186" s="31"/>
    </row>
    <row r="187" spans="11:11" x14ac:dyDescent="0.2">
      <c r="K187" s="31"/>
    </row>
    <row r="188" spans="11:11" x14ac:dyDescent="0.2">
      <c r="K188" s="31"/>
    </row>
    <row r="189" spans="11:11" x14ac:dyDescent="0.2">
      <c r="K189" s="31"/>
    </row>
    <row r="190" spans="11:11" x14ac:dyDescent="0.2">
      <c r="K190" s="31"/>
    </row>
    <row r="191" spans="11:11" x14ac:dyDescent="0.2">
      <c r="K191" s="31"/>
    </row>
    <row r="192" spans="11:11" x14ac:dyDescent="0.2">
      <c r="K192" s="31"/>
    </row>
    <row r="193" spans="11:11" x14ac:dyDescent="0.2">
      <c r="K193" s="31"/>
    </row>
    <row r="194" spans="11:11" x14ac:dyDescent="0.2">
      <c r="K194" s="31"/>
    </row>
    <row r="195" spans="11:11" x14ac:dyDescent="0.2">
      <c r="K195" s="31"/>
    </row>
    <row r="196" spans="11:11" x14ac:dyDescent="0.2">
      <c r="K196" s="31"/>
    </row>
    <row r="197" spans="11:11" x14ac:dyDescent="0.2">
      <c r="K197" s="31"/>
    </row>
    <row r="198" spans="11:11" x14ac:dyDescent="0.2">
      <c r="K198" s="31"/>
    </row>
    <row r="199" spans="11:11" x14ac:dyDescent="0.2">
      <c r="K199" s="31"/>
    </row>
    <row r="200" spans="11:11" x14ac:dyDescent="0.2">
      <c r="K200" s="31"/>
    </row>
    <row r="201" spans="11:11" x14ac:dyDescent="0.2">
      <c r="K201" s="31"/>
    </row>
    <row r="202" spans="11:11" x14ac:dyDescent="0.2">
      <c r="K202" s="31"/>
    </row>
    <row r="203" spans="11:11" x14ac:dyDescent="0.2">
      <c r="K203" s="31"/>
    </row>
    <row r="204" spans="11:11" x14ac:dyDescent="0.2">
      <c r="K204" s="31"/>
    </row>
    <row r="205" spans="11:11" x14ac:dyDescent="0.2">
      <c r="K205" s="31"/>
    </row>
    <row r="206" spans="11:11" x14ac:dyDescent="0.2">
      <c r="K206" s="31"/>
    </row>
    <row r="207" spans="11:11" x14ac:dyDescent="0.2">
      <c r="K207" s="31"/>
    </row>
    <row r="208" spans="11:11" x14ac:dyDescent="0.2">
      <c r="K208" s="31"/>
    </row>
    <row r="209" spans="11:11" x14ac:dyDescent="0.2">
      <c r="K209" s="31"/>
    </row>
    <row r="210" spans="11:11" x14ac:dyDescent="0.2">
      <c r="K210" s="31"/>
    </row>
    <row r="211" spans="11:11" x14ac:dyDescent="0.2">
      <c r="K211" s="31"/>
    </row>
    <row r="212" spans="11:11" x14ac:dyDescent="0.2">
      <c r="K212" s="31"/>
    </row>
    <row r="213" spans="11:11" x14ac:dyDescent="0.2">
      <c r="K213" s="31"/>
    </row>
    <row r="214" spans="11:11" x14ac:dyDescent="0.2">
      <c r="K214" s="31"/>
    </row>
    <row r="215" spans="11:11" x14ac:dyDescent="0.2">
      <c r="K215" s="31"/>
    </row>
    <row r="216" spans="11:11" x14ac:dyDescent="0.2">
      <c r="K216" s="31"/>
    </row>
    <row r="217" spans="11:11" x14ac:dyDescent="0.2">
      <c r="K217" s="31"/>
    </row>
    <row r="218" spans="11:11" x14ac:dyDescent="0.2">
      <c r="K218" s="31"/>
    </row>
    <row r="219" spans="11:11" x14ac:dyDescent="0.2">
      <c r="K219" s="31"/>
    </row>
    <row r="220" spans="11:11" x14ac:dyDescent="0.2">
      <c r="K220" s="31"/>
    </row>
    <row r="221" spans="11:11" x14ac:dyDescent="0.2">
      <c r="K221" s="31"/>
    </row>
    <row r="222" spans="11:11" x14ac:dyDescent="0.2">
      <c r="K222" s="31"/>
    </row>
    <row r="223" spans="11:11" x14ac:dyDescent="0.2">
      <c r="K223" s="31"/>
    </row>
    <row r="224" spans="11:11" x14ac:dyDescent="0.2">
      <c r="K224" s="31"/>
    </row>
    <row r="225" spans="11:11" x14ac:dyDescent="0.2">
      <c r="K225" s="31"/>
    </row>
    <row r="226" spans="11:11" x14ac:dyDescent="0.2">
      <c r="K226" s="31"/>
    </row>
    <row r="227" spans="11:11" x14ac:dyDescent="0.2">
      <c r="K227" s="31"/>
    </row>
    <row r="228" spans="11:11" x14ac:dyDescent="0.2">
      <c r="K228" s="31"/>
    </row>
    <row r="229" spans="11:11" x14ac:dyDescent="0.2">
      <c r="K229" s="31"/>
    </row>
    <row r="230" spans="11:11" x14ac:dyDescent="0.2">
      <c r="K230" s="31"/>
    </row>
    <row r="231" spans="11:11" x14ac:dyDescent="0.2">
      <c r="K231" s="31"/>
    </row>
    <row r="232" spans="11:11" x14ac:dyDescent="0.2">
      <c r="K232" s="31"/>
    </row>
    <row r="233" spans="11:11" x14ac:dyDescent="0.2">
      <c r="K233" s="31"/>
    </row>
    <row r="234" spans="11:11" x14ac:dyDescent="0.2">
      <c r="K234" s="31"/>
    </row>
    <row r="235" spans="11:11" x14ac:dyDescent="0.2">
      <c r="K235" s="31"/>
    </row>
    <row r="236" spans="11:11" x14ac:dyDescent="0.2">
      <c r="K236" s="31"/>
    </row>
    <row r="237" spans="11:11" x14ac:dyDescent="0.2">
      <c r="K237" s="31"/>
    </row>
    <row r="238" spans="11:11" x14ac:dyDescent="0.2">
      <c r="K238" s="31"/>
    </row>
    <row r="239" spans="11:11" x14ac:dyDescent="0.2">
      <c r="K239" s="31"/>
    </row>
    <row r="240" spans="11:11" x14ac:dyDescent="0.2">
      <c r="K240" s="31"/>
    </row>
    <row r="241" spans="11:11" x14ac:dyDescent="0.2">
      <c r="K241" s="31"/>
    </row>
    <row r="242" spans="11:11" x14ac:dyDescent="0.2">
      <c r="K242" s="31"/>
    </row>
    <row r="243" spans="11:11" x14ac:dyDescent="0.2">
      <c r="K243" s="31"/>
    </row>
    <row r="244" spans="11:11" x14ac:dyDescent="0.2">
      <c r="K244" s="31"/>
    </row>
    <row r="245" spans="11:11" x14ac:dyDescent="0.2">
      <c r="K245" s="31"/>
    </row>
    <row r="246" spans="11:11" x14ac:dyDescent="0.2">
      <c r="K246" s="31"/>
    </row>
    <row r="247" spans="11:11" x14ac:dyDescent="0.2">
      <c r="K247" s="31"/>
    </row>
    <row r="248" spans="11:11" x14ac:dyDescent="0.2">
      <c r="K248" s="31"/>
    </row>
    <row r="249" spans="11:11" x14ac:dyDescent="0.2">
      <c r="K249" s="31"/>
    </row>
    <row r="250" spans="11:11" x14ac:dyDescent="0.2">
      <c r="K250" s="31"/>
    </row>
    <row r="251" spans="11:11" x14ac:dyDescent="0.2">
      <c r="K251" s="31"/>
    </row>
    <row r="252" spans="11:11" x14ac:dyDescent="0.2">
      <c r="K252" s="31"/>
    </row>
    <row r="253" spans="11:11" x14ac:dyDescent="0.2">
      <c r="K253" s="31"/>
    </row>
    <row r="254" spans="11:11" x14ac:dyDescent="0.2">
      <c r="K254" s="31"/>
    </row>
    <row r="255" spans="11:11" x14ac:dyDescent="0.2">
      <c r="K255" s="31"/>
    </row>
    <row r="256" spans="11:11" x14ac:dyDescent="0.2">
      <c r="K256" s="31"/>
    </row>
    <row r="257" spans="11:11" x14ac:dyDescent="0.2">
      <c r="K257" s="31"/>
    </row>
    <row r="258" spans="11:11" x14ac:dyDescent="0.2">
      <c r="K258" s="31"/>
    </row>
    <row r="259" spans="11:11" x14ac:dyDescent="0.2">
      <c r="K259" s="31"/>
    </row>
    <row r="260" spans="11:11" x14ac:dyDescent="0.2">
      <c r="K260" s="31"/>
    </row>
    <row r="261" spans="11:11" x14ac:dyDescent="0.2">
      <c r="K261" s="31"/>
    </row>
    <row r="262" spans="11:11" x14ac:dyDescent="0.2">
      <c r="K262" s="31"/>
    </row>
    <row r="263" spans="11:11" x14ac:dyDescent="0.2">
      <c r="K263" s="31"/>
    </row>
    <row r="264" spans="11:11" x14ac:dyDescent="0.2">
      <c r="K264" s="31"/>
    </row>
    <row r="265" spans="11:11" x14ac:dyDescent="0.2">
      <c r="K265" s="31"/>
    </row>
    <row r="266" spans="11:11" x14ac:dyDescent="0.2">
      <c r="K266" s="31"/>
    </row>
    <row r="267" spans="11:11" x14ac:dyDescent="0.2">
      <c r="K267" s="31"/>
    </row>
    <row r="268" spans="11:11" x14ac:dyDescent="0.2">
      <c r="K268" s="31"/>
    </row>
    <row r="269" spans="11:11" x14ac:dyDescent="0.2">
      <c r="K269" s="31"/>
    </row>
    <row r="270" spans="11:11" x14ac:dyDescent="0.2">
      <c r="K270" s="31"/>
    </row>
    <row r="271" spans="11:11" x14ac:dyDescent="0.2">
      <c r="K271" s="31"/>
    </row>
    <row r="272" spans="11:11" x14ac:dyDescent="0.2">
      <c r="K272" s="31"/>
    </row>
    <row r="273" spans="11:11" x14ac:dyDescent="0.2">
      <c r="K273" s="31"/>
    </row>
    <row r="274" spans="11:11" x14ac:dyDescent="0.2">
      <c r="K274" s="31"/>
    </row>
    <row r="275" spans="11:11" x14ac:dyDescent="0.2">
      <c r="K275" s="31"/>
    </row>
    <row r="276" spans="11:11" x14ac:dyDescent="0.2">
      <c r="K276" s="31"/>
    </row>
    <row r="277" spans="11:11" x14ac:dyDescent="0.2">
      <c r="K277" s="31"/>
    </row>
    <row r="278" spans="11:11" x14ac:dyDescent="0.2">
      <c r="K278" s="31"/>
    </row>
    <row r="279" spans="11:11" x14ac:dyDescent="0.2">
      <c r="K279" s="31"/>
    </row>
    <row r="280" spans="11:11" x14ac:dyDescent="0.2">
      <c r="K280" s="31"/>
    </row>
    <row r="281" spans="11:11" x14ac:dyDescent="0.2">
      <c r="K281" s="31"/>
    </row>
    <row r="282" spans="11:11" x14ac:dyDescent="0.2">
      <c r="K282" s="31"/>
    </row>
    <row r="283" spans="11:11" x14ac:dyDescent="0.2">
      <c r="K283" s="31"/>
    </row>
    <row r="284" spans="11:11" x14ac:dyDescent="0.2">
      <c r="K284" s="31"/>
    </row>
    <row r="285" spans="11:11" x14ac:dyDescent="0.2">
      <c r="K285" s="31"/>
    </row>
    <row r="286" spans="11:11" x14ac:dyDescent="0.2">
      <c r="K286" s="31"/>
    </row>
    <row r="287" spans="11:11" x14ac:dyDescent="0.2">
      <c r="K287" s="31"/>
    </row>
    <row r="288" spans="11:11" x14ac:dyDescent="0.2">
      <c r="K288" s="31"/>
    </row>
    <row r="289" spans="11:11" x14ac:dyDescent="0.2">
      <c r="K289" s="31"/>
    </row>
    <row r="290" spans="11:11" x14ac:dyDescent="0.2">
      <c r="K290" s="31"/>
    </row>
    <row r="291" spans="11:11" x14ac:dyDescent="0.2">
      <c r="K291" s="31"/>
    </row>
    <row r="292" spans="11:11" x14ac:dyDescent="0.2">
      <c r="K292" s="31"/>
    </row>
    <row r="293" spans="11:11" x14ac:dyDescent="0.2">
      <c r="K293" s="31"/>
    </row>
    <row r="294" spans="11:11" x14ac:dyDescent="0.2">
      <c r="K294" s="31"/>
    </row>
    <row r="295" spans="11:11" x14ac:dyDescent="0.2">
      <c r="K295" s="31"/>
    </row>
    <row r="296" spans="11:11" x14ac:dyDescent="0.2">
      <c r="K296" s="31"/>
    </row>
    <row r="297" spans="11:11" x14ac:dyDescent="0.2">
      <c r="K297" s="31"/>
    </row>
    <row r="298" spans="11:11" x14ac:dyDescent="0.2">
      <c r="K298" s="31"/>
    </row>
    <row r="299" spans="11:11" x14ac:dyDescent="0.2">
      <c r="K299" s="31"/>
    </row>
    <row r="300" spans="11:11" x14ac:dyDescent="0.2">
      <c r="K300" s="31"/>
    </row>
    <row r="301" spans="11:11" x14ac:dyDescent="0.2">
      <c r="K301" s="31"/>
    </row>
    <row r="302" spans="11:11" x14ac:dyDescent="0.2">
      <c r="K302" s="31"/>
    </row>
    <row r="303" spans="11:11" x14ac:dyDescent="0.2">
      <c r="K303" s="31"/>
    </row>
  </sheetData>
  <sheetProtection password="CB23" sheet="1" objects="1" scenarios="1" selectLockedCells="1"/>
  <mergeCells count="8">
    <mergeCell ref="O11:P12"/>
    <mergeCell ref="B1:C1"/>
    <mergeCell ref="O3:P3"/>
    <mergeCell ref="Q3:T3"/>
    <mergeCell ref="O5:P6"/>
    <mergeCell ref="R5:S6"/>
    <mergeCell ref="O8:P9"/>
    <mergeCell ref="R8:S9"/>
  </mergeCells>
  <pageMargins left="0.78740157480314965" right="0.78740157480314965" top="0.98425196850393704" bottom="0.98425196850393704" header="0.51181102362204722" footer="0.51181102362204722"/>
  <pageSetup paperSize="9" orientation="portrait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Option Button 1">
              <controlPr locked="0" defaultSize="0" autoFill="0" autoLine="0" autoPict="0">
                <anchor moveWithCells="1">
                  <from>
                    <xdr:col>17</xdr:col>
                    <xdr:colOff>17253</xdr:colOff>
                    <xdr:row>4</xdr:row>
                    <xdr:rowOff>0</xdr:rowOff>
                  </from>
                  <to>
                    <xdr:col>19</xdr:col>
                    <xdr:colOff>0</xdr:colOff>
                    <xdr:row>5</xdr:row>
                    <xdr:rowOff>129396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5" name="Option Button 2">
              <controlPr defaultSize="0" autoFill="0" autoLine="0" autoPict="0">
                <anchor moveWithCells="1">
                  <from>
                    <xdr:col>14</xdr:col>
                    <xdr:colOff>43132</xdr:colOff>
                    <xdr:row>3</xdr:row>
                    <xdr:rowOff>163902</xdr:rowOff>
                  </from>
                  <to>
                    <xdr:col>15</xdr:col>
                    <xdr:colOff>1061049</xdr:colOff>
                    <xdr:row>5</xdr:row>
                    <xdr:rowOff>120770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9" r:id="rId6" name="Option Button 3">
              <controlPr defaultSize="0" autoFill="0" autoLine="0" autoPict="0">
                <anchor moveWithCells="1">
                  <from>
                    <xdr:col>14</xdr:col>
                    <xdr:colOff>43132</xdr:colOff>
                    <xdr:row>7</xdr:row>
                    <xdr:rowOff>0</xdr:rowOff>
                  </from>
                  <to>
                    <xdr:col>15</xdr:col>
                    <xdr:colOff>1061049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0" r:id="rId7" name="Group Box 4">
              <controlPr defaultSize="0" autoFill="0" autoPict="0">
                <anchor moveWithCells="1">
                  <from>
                    <xdr:col>16</xdr:col>
                    <xdr:colOff>258792</xdr:colOff>
                    <xdr:row>1</xdr:row>
                    <xdr:rowOff>155275</xdr:rowOff>
                  </from>
                  <to>
                    <xdr:col>20</xdr:col>
                    <xdr:colOff>86264</xdr:colOff>
                    <xdr:row>12</xdr:row>
                    <xdr:rowOff>43132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1" r:id="rId8" name="Option Button 5">
              <controlPr defaultSize="0" autoFill="0" autoLine="0" autoPict="0">
                <anchor moveWithCells="1">
                  <from>
                    <xdr:col>17</xdr:col>
                    <xdr:colOff>17253</xdr:colOff>
                    <xdr:row>6</xdr:row>
                    <xdr:rowOff>163902</xdr:rowOff>
                  </from>
                  <to>
                    <xdr:col>18</xdr:col>
                    <xdr:colOff>508958</xdr:colOff>
                    <xdr:row>8</xdr:row>
                    <xdr:rowOff>172528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2" r:id="rId9" name="Option Button 6">
              <controlPr defaultSize="0" autoFill="0" autoLine="0" autoPict="0">
                <anchor moveWithCells="1">
                  <from>
                    <xdr:col>14</xdr:col>
                    <xdr:colOff>25879</xdr:colOff>
                    <xdr:row>9</xdr:row>
                    <xdr:rowOff>181155</xdr:rowOff>
                  </from>
                  <to>
                    <xdr:col>15</xdr:col>
                    <xdr:colOff>1069675</xdr:colOff>
                    <xdr:row>11</xdr:row>
                    <xdr:rowOff>181155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3" r:id="rId10" name="Drop Down 7">
              <controlPr locked="0" defaultSize="0" autoLine="0" autoPict="0" macro="[0]!Abonnés">
                <anchor moveWithCells="1">
                  <from>
                    <xdr:col>10</xdr:col>
                    <xdr:colOff>0</xdr:colOff>
                    <xdr:row>0</xdr:row>
                    <xdr:rowOff>250166</xdr:rowOff>
                  </from>
                  <to>
                    <xdr:col>11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4" r:id="rId11" name="Group Box 8">
              <controlPr defaultSize="0" autoFill="0" autoPict="0">
                <anchor moveWithCells="1">
                  <from>
                    <xdr:col>13</xdr:col>
                    <xdr:colOff>2113472</xdr:colOff>
                    <xdr:row>1</xdr:row>
                    <xdr:rowOff>215660</xdr:rowOff>
                  </from>
                  <to>
                    <xdr:col>16</xdr:col>
                    <xdr:colOff>138023</xdr:colOff>
                    <xdr:row>13</xdr:row>
                    <xdr:rowOff>60385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5" r:id="rId12" name="Option Button 9">
              <controlPr defaultSize="0" autoFill="0" autoLine="0" autoPict="0" macro="[0]!Option_Inscript">
                <anchor moveWithCells="1">
                  <from>
                    <xdr:col>2</xdr:col>
                    <xdr:colOff>422694</xdr:colOff>
                    <xdr:row>0</xdr:row>
                    <xdr:rowOff>94891</xdr:rowOff>
                  </from>
                  <to>
                    <xdr:col>3</xdr:col>
                    <xdr:colOff>155275</xdr:colOff>
                    <xdr:row>1</xdr:row>
                    <xdr:rowOff>60385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6" r:id="rId13" name="Option Button 10">
              <controlPr defaultSize="0" autoFill="0" autoLine="0" autoPict="0" macro="[0]!Option_Inscript">
                <anchor moveWithCells="1">
                  <from>
                    <xdr:col>3</xdr:col>
                    <xdr:colOff>215660</xdr:colOff>
                    <xdr:row>0</xdr:row>
                    <xdr:rowOff>94891</xdr:rowOff>
                  </from>
                  <to>
                    <xdr:col>3</xdr:col>
                    <xdr:colOff>776377</xdr:colOff>
                    <xdr:row>1</xdr:row>
                    <xdr:rowOff>60385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45" r:id="rId14" name="Check Box 2749">
              <controlPr defaultSize="0" autoFill="0" autoLine="0" autoPict="0">
                <anchor moveWithCells="1">
                  <from>
                    <xdr:col>0</xdr:col>
                    <xdr:colOff>60385</xdr:colOff>
                    <xdr:row>5</xdr:row>
                    <xdr:rowOff>0</xdr:rowOff>
                  </from>
                  <to>
                    <xdr:col>1</xdr:col>
                    <xdr:colOff>431321</xdr:colOff>
                    <xdr:row>5</xdr:row>
                    <xdr:rowOff>215660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7"/>
  <sheetViews>
    <sheetView tabSelected="1" zoomScaleNormal="100" workbookViewId="0">
      <pane ySplit="4" topLeftCell="A5" activePane="bottomLeft" state="frozen"/>
      <selection pane="bottomLeft" activeCell="A5" sqref="A5"/>
    </sheetView>
  </sheetViews>
  <sheetFormatPr baseColWidth="10" defaultColWidth="11.375" defaultRowHeight="12.9" x14ac:dyDescent="0.2"/>
  <cols>
    <col min="1" max="1" width="18.125" style="3" bestFit="1" customWidth="1"/>
    <col min="2" max="2" width="100.875" style="3" bestFit="1" customWidth="1"/>
    <col min="3" max="16384" width="11.375" style="3"/>
  </cols>
  <sheetData>
    <row r="1" spans="1:2" x14ac:dyDescent="0.2">
      <c r="A1" s="81" t="s">
        <v>553</v>
      </c>
    </row>
    <row r="2" spans="1:2" ht="13.6" x14ac:dyDescent="0.25">
      <c r="A2" s="14" t="s">
        <v>18</v>
      </c>
      <c r="B2" s="141" t="s">
        <v>563</v>
      </c>
    </row>
    <row r="3" spans="1:2" x14ac:dyDescent="0.2">
      <c r="A3" s="14" t="s">
        <v>17</v>
      </c>
    </row>
    <row r="5" spans="1:2" ht="14.3" x14ac:dyDescent="0.25">
      <c r="B5" s="2" t="s">
        <v>556</v>
      </c>
    </row>
    <row r="6" spans="1:2" x14ac:dyDescent="0.2">
      <c r="B6" s="4" t="s">
        <v>549</v>
      </c>
    </row>
    <row r="7" spans="1:2" x14ac:dyDescent="0.2">
      <c r="B7" s="5" t="s">
        <v>550</v>
      </c>
    </row>
    <row r="8" spans="1:2" x14ac:dyDescent="0.2">
      <c r="B8" s="5"/>
    </row>
    <row r="9" spans="1:2" ht="13.6" x14ac:dyDescent="0.25">
      <c r="B9" s="6" t="s">
        <v>1</v>
      </c>
    </row>
    <row r="11" spans="1:2" ht="14.3" x14ac:dyDescent="0.25">
      <c r="A11" s="7"/>
      <c r="B11" s="121" t="s">
        <v>554</v>
      </c>
    </row>
    <row r="12" spans="1:2" ht="13.6" x14ac:dyDescent="0.25">
      <c r="A12" s="8" t="s">
        <v>8</v>
      </c>
      <c r="B12" s="9" t="s">
        <v>15</v>
      </c>
    </row>
    <row r="13" spans="1:2" ht="13.6" x14ac:dyDescent="0.25">
      <c r="A13" s="8" t="s">
        <v>9</v>
      </c>
      <c r="B13" s="9" t="s">
        <v>2</v>
      </c>
    </row>
    <row r="14" spans="1:2" ht="13.6" x14ac:dyDescent="0.25">
      <c r="A14" s="8"/>
      <c r="B14" s="5" t="s">
        <v>557</v>
      </c>
    </row>
    <row r="15" spans="1:2" ht="13.6" x14ac:dyDescent="0.25">
      <c r="A15" s="8"/>
      <c r="B15" s="10" t="s">
        <v>3</v>
      </c>
    </row>
    <row r="16" spans="1:2" ht="13.6" x14ac:dyDescent="0.25">
      <c r="A16" s="8"/>
      <c r="B16" s="5" t="s">
        <v>4</v>
      </c>
    </row>
    <row r="17" spans="1:2" ht="13.6" x14ac:dyDescent="0.25">
      <c r="A17" s="8"/>
      <c r="B17" s="4" t="s">
        <v>11</v>
      </c>
    </row>
    <row r="18" spans="1:2" ht="13.6" x14ac:dyDescent="0.25">
      <c r="A18" s="8"/>
      <c r="B18" s="135" t="s">
        <v>558</v>
      </c>
    </row>
    <row r="19" spans="1:2" ht="13.6" x14ac:dyDescent="0.25">
      <c r="A19" s="8"/>
    </row>
    <row r="20" spans="1:2" ht="13.6" x14ac:dyDescent="0.25">
      <c r="A20" s="8"/>
      <c r="B20" s="5" t="s">
        <v>551</v>
      </c>
    </row>
    <row r="21" spans="1:2" ht="13.6" x14ac:dyDescent="0.25">
      <c r="A21" s="8"/>
    </row>
    <row r="22" spans="1:2" ht="13.6" x14ac:dyDescent="0.25">
      <c r="A22" s="8" t="s">
        <v>10</v>
      </c>
      <c r="B22" s="5" t="s">
        <v>13</v>
      </c>
    </row>
    <row r="23" spans="1:2" ht="13.6" x14ac:dyDescent="0.25">
      <c r="A23" s="8"/>
      <c r="B23" s="136" t="s">
        <v>12</v>
      </c>
    </row>
    <row r="24" spans="1:2" ht="13.6" x14ac:dyDescent="0.25">
      <c r="A24" s="8"/>
    </row>
    <row r="25" spans="1:2" ht="13.6" x14ac:dyDescent="0.25">
      <c r="A25" s="8"/>
      <c r="B25" s="10" t="s">
        <v>5</v>
      </c>
    </row>
    <row r="26" spans="1:2" x14ac:dyDescent="0.2">
      <c r="A26" s="11"/>
      <c r="B26" s="5" t="s">
        <v>552</v>
      </c>
    </row>
    <row r="27" spans="1:2" x14ac:dyDescent="0.2">
      <c r="B27" s="10" t="s">
        <v>6</v>
      </c>
    </row>
    <row r="28" spans="1:2" x14ac:dyDescent="0.2">
      <c r="B28" s="9" t="s">
        <v>7</v>
      </c>
    </row>
    <row r="29" spans="1:2" x14ac:dyDescent="0.2">
      <c r="B29" s="5" t="s">
        <v>559</v>
      </c>
    </row>
    <row r="31" spans="1:2" x14ac:dyDescent="0.2">
      <c r="B31" s="5"/>
    </row>
    <row r="32" spans="1:2" x14ac:dyDescent="0.2">
      <c r="A32" s="12"/>
      <c r="B32" s="5"/>
    </row>
    <row r="33" spans="2:2" x14ac:dyDescent="0.2">
      <c r="B33" s="13" t="s">
        <v>14</v>
      </c>
    </row>
    <row r="34" spans="2:2" x14ac:dyDescent="0.2">
      <c r="B34" s="4"/>
    </row>
    <row r="37" spans="2:2" x14ac:dyDescent="0.2">
      <c r="B37" s="4"/>
    </row>
  </sheetData>
  <hyperlinks>
    <hyperlink ref="A1" location="Concours!A1" display="Retour au concours"/>
    <hyperlink ref="A3" location="Réglement!A40" display="Réglement suite"/>
    <hyperlink ref="A2" location="Réglement!A5" display="Réglement"/>
  </hyperlinks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13"/>
  <sheetViews>
    <sheetView workbookViewId="0">
      <selection activeCell="A26" sqref="A26"/>
    </sheetView>
  </sheetViews>
  <sheetFormatPr baseColWidth="10" defaultRowHeight="12.9" x14ac:dyDescent="0.2"/>
  <cols>
    <col min="1" max="28" width="3.375" customWidth="1"/>
  </cols>
  <sheetData>
    <row r="1" spans="1:30" x14ac:dyDescent="0.2">
      <c r="A1">
        <v>13</v>
      </c>
      <c r="B1">
        <v>1</v>
      </c>
      <c r="C1" t="s">
        <v>616</v>
      </c>
      <c r="E1">
        <v>2</v>
      </c>
      <c r="F1" t="s">
        <v>616</v>
      </c>
      <c r="H1">
        <v>3</v>
      </c>
      <c r="I1" t="s">
        <v>616</v>
      </c>
      <c r="K1">
        <v>4</v>
      </c>
      <c r="L1" t="s">
        <v>616</v>
      </c>
      <c r="N1">
        <v>5</v>
      </c>
      <c r="O1" t="s">
        <v>616</v>
      </c>
      <c r="AC1" s="110"/>
      <c r="AD1" s="110"/>
    </row>
    <row r="2" spans="1:30" x14ac:dyDescent="0.2">
      <c r="B2">
        <v>2</v>
      </c>
      <c r="C2">
        <v>17</v>
      </c>
      <c r="E2">
        <v>3</v>
      </c>
      <c r="F2">
        <v>17</v>
      </c>
      <c r="H2">
        <v>4</v>
      </c>
      <c r="I2">
        <v>17</v>
      </c>
      <c r="K2">
        <v>5</v>
      </c>
      <c r="L2">
        <v>17</v>
      </c>
      <c r="N2">
        <v>6</v>
      </c>
      <c r="O2">
        <v>17</v>
      </c>
    </row>
    <row r="3" spans="1:30" x14ac:dyDescent="0.2">
      <c r="B3">
        <v>3</v>
      </c>
      <c r="C3">
        <v>16</v>
      </c>
      <c r="E3">
        <v>4</v>
      </c>
      <c r="F3">
        <v>16</v>
      </c>
      <c r="H3">
        <v>5</v>
      </c>
      <c r="I3">
        <v>16</v>
      </c>
      <c r="K3">
        <v>6</v>
      </c>
      <c r="L3">
        <v>16</v>
      </c>
      <c r="N3">
        <v>7</v>
      </c>
      <c r="O3">
        <v>16</v>
      </c>
    </row>
    <row r="4" spans="1:30" x14ac:dyDescent="0.2">
      <c r="B4">
        <v>4</v>
      </c>
      <c r="C4">
        <v>15</v>
      </c>
      <c r="E4">
        <v>5</v>
      </c>
      <c r="F4">
        <v>15</v>
      </c>
      <c r="H4">
        <v>6</v>
      </c>
      <c r="I4">
        <v>15</v>
      </c>
      <c r="K4">
        <v>7</v>
      </c>
      <c r="L4">
        <v>15</v>
      </c>
      <c r="N4">
        <v>8</v>
      </c>
      <c r="O4">
        <v>15</v>
      </c>
    </row>
    <row r="5" spans="1:30" x14ac:dyDescent="0.2">
      <c r="B5">
        <v>5</v>
      </c>
      <c r="C5">
        <v>14</v>
      </c>
      <c r="E5">
        <v>6</v>
      </c>
      <c r="F5">
        <v>14</v>
      </c>
      <c r="H5">
        <v>7</v>
      </c>
      <c r="I5">
        <v>14</v>
      </c>
      <c r="K5">
        <v>8</v>
      </c>
      <c r="L5">
        <v>14</v>
      </c>
      <c r="N5">
        <v>9</v>
      </c>
      <c r="O5">
        <v>14</v>
      </c>
    </row>
    <row r="6" spans="1:30" x14ac:dyDescent="0.2">
      <c r="B6">
        <v>6</v>
      </c>
      <c r="C6">
        <v>13</v>
      </c>
      <c r="E6">
        <v>7</v>
      </c>
      <c r="F6">
        <v>13</v>
      </c>
      <c r="H6">
        <v>8</v>
      </c>
      <c r="I6">
        <v>13</v>
      </c>
      <c r="K6">
        <v>9</v>
      </c>
      <c r="L6">
        <v>13</v>
      </c>
      <c r="N6">
        <v>10</v>
      </c>
      <c r="O6">
        <v>4</v>
      </c>
    </row>
    <row r="7" spans="1:30" x14ac:dyDescent="0.2">
      <c r="B7">
        <v>7</v>
      </c>
      <c r="C7">
        <v>12</v>
      </c>
      <c r="E7">
        <v>8</v>
      </c>
      <c r="F7">
        <v>12</v>
      </c>
      <c r="H7">
        <v>9</v>
      </c>
      <c r="I7">
        <v>12</v>
      </c>
      <c r="K7">
        <v>10</v>
      </c>
      <c r="L7">
        <v>3</v>
      </c>
      <c r="N7">
        <v>11</v>
      </c>
      <c r="O7">
        <v>3</v>
      </c>
    </row>
    <row r="8" spans="1:30" x14ac:dyDescent="0.2">
      <c r="B8">
        <v>8</v>
      </c>
      <c r="C8">
        <v>11</v>
      </c>
      <c r="E8">
        <v>9</v>
      </c>
      <c r="F8">
        <v>11</v>
      </c>
      <c r="H8">
        <v>10</v>
      </c>
      <c r="I8">
        <v>2</v>
      </c>
      <c r="K8">
        <v>11</v>
      </c>
      <c r="L8">
        <v>2</v>
      </c>
      <c r="N8">
        <v>12</v>
      </c>
      <c r="O8">
        <v>2</v>
      </c>
    </row>
    <row r="9" spans="1:30" x14ac:dyDescent="0.2">
      <c r="B9">
        <v>9</v>
      </c>
      <c r="C9">
        <v>10</v>
      </c>
      <c r="E9">
        <v>10</v>
      </c>
      <c r="F9">
        <v>1</v>
      </c>
      <c r="H9">
        <v>11</v>
      </c>
      <c r="I9">
        <v>1</v>
      </c>
      <c r="K9">
        <v>12</v>
      </c>
      <c r="L9">
        <v>1</v>
      </c>
      <c r="N9">
        <v>13</v>
      </c>
      <c r="O9">
        <v>1</v>
      </c>
    </row>
    <row r="13" spans="1:30" x14ac:dyDescent="0.2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U206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E4" sqref="E4"/>
    </sheetView>
  </sheetViews>
  <sheetFormatPr baseColWidth="10" defaultColWidth="11.375" defaultRowHeight="12.9" x14ac:dyDescent="0.2"/>
  <cols>
    <col min="1" max="1" width="5.125" style="15" bestFit="1" customWidth="1"/>
    <col min="2" max="2" width="15.375" style="15" customWidth="1"/>
    <col min="3" max="3" width="24.75" style="64" bestFit="1" customWidth="1"/>
    <col min="4" max="4" width="5.375" style="15" customWidth="1"/>
    <col min="5" max="5" width="4.375" style="123" customWidth="1"/>
    <col min="6" max="6" width="1.875" style="123" customWidth="1"/>
    <col min="7" max="10" width="1.875" style="125" customWidth="1"/>
    <col min="11" max="11" width="18.75" style="73" customWidth="1"/>
    <col min="12" max="12" width="10.625" style="73" customWidth="1"/>
    <col min="13" max="13" width="34.75" style="73" bestFit="1" customWidth="1"/>
    <col min="14" max="14" width="8.875" style="73" customWidth="1"/>
    <col min="15" max="15" width="3.875" style="15" customWidth="1"/>
    <col min="16" max="16" width="4" style="64" bestFit="1" customWidth="1"/>
    <col min="17" max="18" width="11.375" style="70"/>
    <col min="19" max="20" width="11.375" style="64"/>
    <col min="21" max="21" width="26.75" style="15" customWidth="1"/>
    <col min="22" max="16384" width="11.375" style="64"/>
  </cols>
  <sheetData>
    <row r="1" spans="1:20" ht="19.55" customHeight="1" x14ac:dyDescent="0.2">
      <c r="A1" s="54" t="s">
        <v>19</v>
      </c>
      <c r="B1" s="55" t="str">
        <f ca="1">INDEX(Liste_Abonnés,B2)</f>
        <v>.    Liste abonnés</v>
      </c>
      <c r="C1" s="56" t="s">
        <v>50</v>
      </c>
      <c r="F1" s="124" t="s">
        <v>51</v>
      </c>
      <c r="H1" s="126"/>
      <c r="I1" s="126"/>
      <c r="J1" s="127" t="s">
        <v>52</v>
      </c>
      <c r="K1" s="57" t="s">
        <v>53</v>
      </c>
      <c r="L1" s="57" t="s">
        <v>54</v>
      </c>
      <c r="M1" s="58" t="s">
        <v>55</v>
      </c>
      <c r="N1" s="57" t="s">
        <v>52</v>
      </c>
      <c r="P1" s="59">
        <v>143</v>
      </c>
      <c r="Q1" s="60" t="s">
        <v>56</v>
      </c>
      <c r="R1" s="60"/>
      <c r="S1" s="61" t="str">
        <f>VLOOKUP($P$1,$P$2:$R$200,2,0)</f>
        <v>egal</v>
      </c>
      <c r="T1" s="61" t="str">
        <f>VLOOKUP($P$1,$P$2:$R$200,3,0)</f>
        <v>fabienne</v>
      </c>
    </row>
    <row r="2" spans="1:20" x14ac:dyDescent="0.2">
      <c r="B2" s="62">
        <v>1</v>
      </c>
      <c r="C2" s="63" t="s">
        <v>57</v>
      </c>
      <c r="E2" s="128">
        <v>1</v>
      </c>
      <c r="F2" s="129"/>
      <c r="J2" s="123"/>
      <c r="K2" s="122" t="s">
        <v>615</v>
      </c>
      <c r="L2" s="65" t="str">
        <f ca="1">OFFSET(Inscriptions!$F$6,SUMPRODUCT((équipes=K2)*ROW(équipes))-ROW(Inscriptions!$F$6),0)</f>
        <v>Remplaçants</v>
      </c>
      <c r="M2" s="64" t="str">
        <f ca="1">IF(N2=1,L2&amp;"   "&amp;K2,"équipe "&amp;TEXT(L2,"00")&amp;"    "&amp;K2)</f>
        <v xml:space="preserve">Remplaçants   ALI  BABA  </v>
      </c>
      <c r="N2" s="66">
        <f ca="1">IF(L2="Remplaçants",1,"")</f>
        <v>1</v>
      </c>
      <c r="P2" s="64">
        <v>1</v>
      </c>
      <c r="Q2" s="67" t="s">
        <v>58</v>
      </c>
      <c r="R2" s="67" t="s">
        <v>59</v>
      </c>
      <c r="S2" s="61" t="str">
        <f>VLOOKUP($P$1+1,$P$2:$R$200,2,0)</f>
        <v>allen</v>
      </c>
      <c r="T2" s="61" t="str">
        <f>VLOOKUP($P$1+1,$P$2:$R$200,3,0)</f>
        <v>woody</v>
      </c>
    </row>
    <row r="3" spans="1:20" x14ac:dyDescent="0.2">
      <c r="C3" s="64" t="s">
        <v>60</v>
      </c>
      <c r="E3" s="128">
        <v>2</v>
      </c>
      <c r="F3" s="129"/>
      <c r="J3" s="123"/>
      <c r="K3" s="122" t="s">
        <v>611</v>
      </c>
      <c r="L3" s="65">
        <v>4</v>
      </c>
      <c r="M3" s="64" t="s">
        <v>617</v>
      </c>
      <c r="N3" s="66" t="s">
        <v>543</v>
      </c>
      <c r="P3" s="64">
        <v>2</v>
      </c>
      <c r="Q3" s="68" t="s">
        <v>61</v>
      </c>
      <c r="R3" s="69" t="s">
        <v>62</v>
      </c>
      <c r="S3" s="61" t="str">
        <f>VLOOKUP($P$1+2,$P$2:$R$200,2,0)</f>
        <v>renaud</v>
      </c>
      <c r="T3" s="61" t="str">
        <f>VLOOKUP($P$1+2,$P$2:$R$200,3,0)</f>
        <v>line</v>
      </c>
    </row>
    <row r="4" spans="1:20" x14ac:dyDescent="0.2">
      <c r="C4" s="64" t="s">
        <v>63</v>
      </c>
      <c r="E4" s="128">
        <v>3</v>
      </c>
      <c r="F4" s="129"/>
      <c r="J4" s="123"/>
      <c r="K4" s="122" t="s">
        <v>604</v>
      </c>
      <c r="L4" s="65">
        <v>7</v>
      </c>
      <c r="M4" s="64" t="s">
        <v>618</v>
      </c>
      <c r="N4" s="66" t="s">
        <v>543</v>
      </c>
      <c r="P4" s="64">
        <v>3</v>
      </c>
      <c r="Q4" s="70" t="s">
        <v>64</v>
      </c>
      <c r="R4" s="70" t="s">
        <v>65</v>
      </c>
    </row>
    <row r="5" spans="1:20" x14ac:dyDescent="0.2">
      <c r="C5" s="64" t="s">
        <v>66</v>
      </c>
      <c r="E5" s="128">
        <v>4</v>
      </c>
      <c r="F5" s="129"/>
      <c r="J5" s="123"/>
      <c r="K5" s="122" t="s">
        <v>582</v>
      </c>
      <c r="L5" s="65">
        <v>5</v>
      </c>
      <c r="M5" s="64" t="s">
        <v>619</v>
      </c>
      <c r="N5" s="66" t="s">
        <v>543</v>
      </c>
      <c r="P5" s="64">
        <v>4</v>
      </c>
      <c r="Q5" s="70" t="s">
        <v>67</v>
      </c>
      <c r="R5" s="70" t="s">
        <v>68</v>
      </c>
    </row>
    <row r="6" spans="1:20" x14ac:dyDescent="0.2">
      <c r="C6" s="64" t="s">
        <v>69</v>
      </c>
      <c r="E6" s="128">
        <v>5</v>
      </c>
      <c r="F6" s="129" t="s">
        <v>542</v>
      </c>
      <c r="J6" s="123"/>
      <c r="K6" s="122" t="s">
        <v>575</v>
      </c>
      <c r="L6" s="65">
        <v>15</v>
      </c>
      <c r="M6" s="64" t="s">
        <v>620</v>
      </c>
      <c r="N6" s="66" t="s">
        <v>543</v>
      </c>
      <c r="P6" s="64">
        <v>5</v>
      </c>
      <c r="Q6" s="71" t="s">
        <v>70</v>
      </c>
      <c r="R6" s="67" t="s">
        <v>71</v>
      </c>
    </row>
    <row r="7" spans="1:20" x14ac:dyDescent="0.2">
      <c r="C7" s="64" t="s">
        <v>72</v>
      </c>
      <c r="E7" s="128">
        <v>6</v>
      </c>
      <c r="F7" s="130" t="s">
        <v>543</v>
      </c>
      <c r="J7" s="123"/>
      <c r="K7" s="122" t="s">
        <v>598</v>
      </c>
      <c r="L7" s="65">
        <v>17</v>
      </c>
      <c r="M7" s="64" t="s">
        <v>621</v>
      </c>
      <c r="N7" s="66" t="s">
        <v>543</v>
      </c>
      <c r="P7" s="64">
        <v>6</v>
      </c>
      <c r="Q7" s="71" t="s">
        <v>73</v>
      </c>
      <c r="R7" s="67" t="s">
        <v>74</v>
      </c>
    </row>
    <row r="8" spans="1:20" x14ac:dyDescent="0.2">
      <c r="C8" s="64" t="s">
        <v>75</v>
      </c>
      <c r="E8" s="128">
        <v>7</v>
      </c>
      <c r="F8" s="130" t="s">
        <v>543</v>
      </c>
      <c r="J8" s="123"/>
      <c r="K8" s="122" t="s">
        <v>592</v>
      </c>
      <c r="L8" s="65">
        <v>11</v>
      </c>
      <c r="M8" s="64" t="s">
        <v>622</v>
      </c>
      <c r="N8" s="66" t="s">
        <v>543</v>
      </c>
      <c r="P8" s="64">
        <v>7</v>
      </c>
      <c r="Q8" s="70" t="s">
        <v>76</v>
      </c>
      <c r="R8" s="72" t="s">
        <v>77</v>
      </c>
    </row>
    <row r="9" spans="1:20" x14ac:dyDescent="0.2">
      <c r="C9" s="64" t="s">
        <v>78</v>
      </c>
      <c r="E9" s="131">
        <v>8</v>
      </c>
      <c r="F9" s="130" t="s">
        <v>543</v>
      </c>
      <c r="J9" s="123"/>
      <c r="K9" s="122" t="s">
        <v>590</v>
      </c>
      <c r="L9" s="65">
        <v>9</v>
      </c>
      <c r="M9" s="64" t="s">
        <v>623</v>
      </c>
      <c r="N9" s="66" t="s">
        <v>543</v>
      </c>
      <c r="P9" s="64">
        <v>8</v>
      </c>
      <c r="Q9" s="70" t="s">
        <v>79</v>
      </c>
      <c r="R9" s="70" t="s">
        <v>80</v>
      </c>
    </row>
    <row r="10" spans="1:20" x14ac:dyDescent="0.2">
      <c r="C10" s="64" t="s">
        <v>81</v>
      </c>
      <c r="E10" s="128">
        <v>9</v>
      </c>
      <c r="F10" s="130" t="s">
        <v>543</v>
      </c>
      <c r="J10" s="123"/>
      <c r="K10" s="122" t="s">
        <v>603</v>
      </c>
      <c r="L10" s="65">
        <v>7</v>
      </c>
      <c r="M10" s="64" t="s">
        <v>624</v>
      </c>
      <c r="N10" s="66" t="s">
        <v>543</v>
      </c>
      <c r="P10" s="64">
        <v>9</v>
      </c>
      <c r="Q10" s="70" t="s">
        <v>82</v>
      </c>
      <c r="R10" s="67" t="s">
        <v>83</v>
      </c>
    </row>
    <row r="11" spans="1:20" x14ac:dyDescent="0.2">
      <c r="C11" s="64" t="s">
        <v>84</v>
      </c>
      <c r="E11" s="128">
        <v>10</v>
      </c>
      <c r="F11" s="130" t="s">
        <v>543</v>
      </c>
      <c r="J11" s="123"/>
      <c r="K11" s="122" t="s">
        <v>577</v>
      </c>
      <c r="L11" s="65">
        <v>2</v>
      </c>
      <c r="M11" s="64" t="s">
        <v>625</v>
      </c>
      <c r="N11" s="66" t="s">
        <v>543</v>
      </c>
      <c r="P11" s="64">
        <v>10</v>
      </c>
      <c r="Q11" s="71" t="s">
        <v>85</v>
      </c>
      <c r="R11" s="67" t="s">
        <v>86</v>
      </c>
    </row>
    <row r="12" spans="1:20" x14ac:dyDescent="0.2">
      <c r="C12" s="64" t="s">
        <v>87</v>
      </c>
      <c r="E12" s="128">
        <v>11</v>
      </c>
      <c r="F12" s="129"/>
      <c r="J12" s="123"/>
      <c r="K12" s="122" t="s">
        <v>586</v>
      </c>
      <c r="L12" s="65">
        <v>1</v>
      </c>
      <c r="M12" s="64" t="s">
        <v>626</v>
      </c>
      <c r="N12" s="66" t="s">
        <v>543</v>
      </c>
      <c r="P12" s="64">
        <v>11</v>
      </c>
      <c r="Q12" s="71" t="s">
        <v>88</v>
      </c>
      <c r="R12" s="67" t="s">
        <v>89</v>
      </c>
    </row>
    <row r="13" spans="1:20" x14ac:dyDescent="0.2">
      <c r="C13" s="64" t="s">
        <v>90</v>
      </c>
      <c r="E13" s="128">
        <v>12</v>
      </c>
      <c r="F13" s="129"/>
      <c r="J13" s="123"/>
      <c r="K13" s="122" t="s">
        <v>583</v>
      </c>
      <c r="L13" s="65">
        <v>5</v>
      </c>
      <c r="M13" s="64" t="s">
        <v>627</v>
      </c>
      <c r="N13" s="66" t="s">
        <v>543</v>
      </c>
      <c r="P13" s="64">
        <v>12</v>
      </c>
      <c r="Q13" s="71" t="s">
        <v>91</v>
      </c>
      <c r="R13" s="67" t="s">
        <v>92</v>
      </c>
    </row>
    <row r="14" spans="1:20" x14ac:dyDescent="0.2">
      <c r="C14" s="64" t="s">
        <v>93</v>
      </c>
      <c r="E14" s="128">
        <v>13</v>
      </c>
      <c r="F14" s="129"/>
      <c r="J14" s="123"/>
      <c r="K14" s="122" t="s">
        <v>578</v>
      </c>
      <c r="L14" s="65">
        <v>2</v>
      </c>
      <c r="M14" s="64" t="s">
        <v>628</v>
      </c>
      <c r="N14" s="66" t="s">
        <v>543</v>
      </c>
      <c r="P14" s="64">
        <v>13</v>
      </c>
      <c r="Q14" s="71" t="s">
        <v>94</v>
      </c>
      <c r="R14" s="67" t="s">
        <v>95</v>
      </c>
    </row>
    <row r="15" spans="1:20" x14ac:dyDescent="0.2">
      <c r="C15" s="64" t="s">
        <v>96</v>
      </c>
      <c r="E15" s="128">
        <v>14</v>
      </c>
      <c r="F15" s="129"/>
      <c r="J15" s="123"/>
      <c r="K15" s="122" t="s">
        <v>566</v>
      </c>
      <c r="L15" s="65">
        <v>8</v>
      </c>
      <c r="M15" s="64" t="s">
        <v>629</v>
      </c>
      <c r="N15" s="66" t="s">
        <v>543</v>
      </c>
      <c r="P15" s="64">
        <v>14</v>
      </c>
      <c r="Q15" s="71" t="s">
        <v>97</v>
      </c>
      <c r="R15" s="67" t="s">
        <v>98</v>
      </c>
    </row>
    <row r="16" spans="1:20" x14ac:dyDescent="0.2">
      <c r="C16" s="64" t="s">
        <v>99</v>
      </c>
      <c r="E16" s="128">
        <v>15</v>
      </c>
      <c r="F16" s="129"/>
      <c r="J16" s="123"/>
      <c r="K16" s="73" t="s">
        <v>596</v>
      </c>
      <c r="L16" s="65">
        <v>12</v>
      </c>
      <c r="M16" s="64" t="s">
        <v>630</v>
      </c>
      <c r="N16" s="66" t="s">
        <v>543</v>
      </c>
      <c r="P16" s="64">
        <v>15</v>
      </c>
      <c r="Q16" s="71" t="s">
        <v>100</v>
      </c>
      <c r="R16" s="67" t="s">
        <v>101</v>
      </c>
    </row>
    <row r="17" spans="3:18" x14ac:dyDescent="0.2">
      <c r="C17" s="64" t="s">
        <v>102</v>
      </c>
      <c r="E17" s="131">
        <v>16</v>
      </c>
      <c r="F17" s="129"/>
      <c r="J17" s="123"/>
      <c r="K17" s="73" t="s">
        <v>569</v>
      </c>
      <c r="L17" s="65">
        <v>10</v>
      </c>
      <c r="M17" s="64" t="s">
        <v>631</v>
      </c>
      <c r="N17" s="66" t="s">
        <v>543</v>
      </c>
      <c r="P17" s="64">
        <v>16</v>
      </c>
      <c r="Q17" s="71" t="s">
        <v>103</v>
      </c>
      <c r="R17" s="67" t="s">
        <v>104</v>
      </c>
    </row>
    <row r="18" spans="3:18" x14ac:dyDescent="0.2">
      <c r="C18" s="64" t="s">
        <v>105</v>
      </c>
      <c r="F18" s="129"/>
      <c r="J18" s="123" t="s">
        <v>106</v>
      </c>
      <c r="K18" s="73" t="s">
        <v>614</v>
      </c>
      <c r="L18" s="65">
        <v>14</v>
      </c>
      <c r="M18" s="64" t="s">
        <v>632</v>
      </c>
      <c r="N18" s="66" t="s">
        <v>543</v>
      </c>
      <c r="P18" s="64">
        <v>17</v>
      </c>
      <c r="Q18" s="71" t="s">
        <v>107</v>
      </c>
      <c r="R18" s="67" t="s">
        <v>108</v>
      </c>
    </row>
    <row r="19" spans="3:18" x14ac:dyDescent="0.2">
      <c r="C19" s="64" t="s">
        <v>109</v>
      </c>
      <c r="E19" s="132" t="s">
        <v>110</v>
      </c>
      <c r="F19" s="129"/>
      <c r="J19" s="123"/>
      <c r="K19" s="73" t="s">
        <v>605</v>
      </c>
      <c r="L19" s="65">
        <v>7</v>
      </c>
      <c r="M19" s="64" t="s">
        <v>633</v>
      </c>
      <c r="N19" s="66" t="s">
        <v>543</v>
      </c>
      <c r="P19" s="64">
        <v>18</v>
      </c>
      <c r="Q19" s="71" t="s">
        <v>111</v>
      </c>
      <c r="R19" s="67" t="s">
        <v>112</v>
      </c>
    </row>
    <row r="20" spans="3:18" x14ac:dyDescent="0.2">
      <c r="C20" s="64" t="s">
        <v>113</v>
      </c>
      <c r="E20" s="132" t="s">
        <v>110</v>
      </c>
      <c r="F20" s="129"/>
      <c r="J20" s="123"/>
      <c r="K20" s="73" t="s">
        <v>568</v>
      </c>
      <c r="L20" s="65">
        <v>10</v>
      </c>
      <c r="M20" s="64" t="s">
        <v>634</v>
      </c>
      <c r="N20" s="66" t="s">
        <v>543</v>
      </c>
      <c r="P20" s="64">
        <v>19</v>
      </c>
      <c r="Q20" s="70" t="s">
        <v>114</v>
      </c>
      <c r="R20" s="70" t="s">
        <v>115</v>
      </c>
    </row>
    <row r="21" spans="3:18" x14ac:dyDescent="0.2">
      <c r="C21" s="64" t="s">
        <v>116</v>
      </c>
      <c r="K21" s="73" t="s">
        <v>602</v>
      </c>
      <c r="L21" s="65">
        <v>3</v>
      </c>
      <c r="M21" s="64" t="s">
        <v>635</v>
      </c>
      <c r="N21" s="66" t="s">
        <v>543</v>
      </c>
      <c r="P21" s="64">
        <v>20</v>
      </c>
      <c r="Q21" s="71" t="s">
        <v>117</v>
      </c>
      <c r="R21" s="67" t="s">
        <v>98</v>
      </c>
    </row>
    <row r="22" spans="3:18" x14ac:dyDescent="0.2">
      <c r="C22" s="64" t="s">
        <v>118</v>
      </c>
      <c r="K22" s="73" t="s">
        <v>580</v>
      </c>
      <c r="L22" s="65">
        <v>13</v>
      </c>
      <c r="M22" s="64" t="s">
        <v>636</v>
      </c>
      <c r="N22" s="66" t="s">
        <v>543</v>
      </c>
      <c r="P22" s="64">
        <v>21</v>
      </c>
      <c r="Q22" s="70" t="s">
        <v>119</v>
      </c>
      <c r="R22" s="70" t="s">
        <v>120</v>
      </c>
    </row>
    <row r="23" spans="3:18" x14ac:dyDescent="0.2">
      <c r="C23" s="64" t="s">
        <v>121</v>
      </c>
      <c r="K23" s="73" t="s">
        <v>593</v>
      </c>
      <c r="L23" s="65">
        <v>11</v>
      </c>
      <c r="M23" s="64" t="s">
        <v>637</v>
      </c>
      <c r="N23" s="66" t="s">
        <v>543</v>
      </c>
      <c r="P23" s="64">
        <v>22</v>
      </c>
      <c r="Q23" s="67" t="s">
        <v>122</v>
      </c>
      <c r="R23" s="67" t="s">
        <v>65</v>
      </c>
    </row>
    <row r="24" spans="3:18" x14ac:dyDescent="0.2">
      <c r="C24" s="64" t="s">
        <v>123</v>
      </c>
      <c r="K24" s="73" t="s">
        <v>600</v>
      </c>
      <c r="L24" s="65">
        <v>3</v>
      </c>
      <c r="M24" s="64" t="s">
        <v>638</v>
      </c>
      <c r="N24" s="66" t="s">
        <v>543</v>
      </c>
      <c r="P24" s="64">
        <v>23</v>
      </c>
      <c r="Q24" s="71" t="s">
        <v>124</v>
      </c>
      <c r="R24" s="67" t="s">
        <v>34</v>
      </c>
    </row>
    <row r="25" spans="3:18" x14ac:dyDescent="0.2">
      <c r="C25" s="64" t="s">
        <v>125</v>
      </c>
      <c r="K25" s="73" t="s">
        <v>597</v>
      </c>
      <c r="L25" s="65">
        <v>17</v>
      </c>
      <c r="M25" s="64" t="s">
        <v>639</v>
      </c>
      <c r="N25" s="66" t="s">
        <v>543</v>
      </c>
      <c r="P25" s="64">
        <v>24</v>
      </c>
      <c r="Q25" s="74" t="s">
        <v>126</v>
      </c>
      <c r="R25" s="74" t="s">
        <v>127</v>
      </c>
    </row>
    <row r="26" spans="3:18" x14ac:dyDescent="0.2">
      <c r="C26" s="64" t="s">
        <v>128</v>
      </c>
      <c r="K26" s="73" t="s">
        <v>565</v>
      </c>
      <c r="L26" s="65">
        <v>8</v>
      </c>
      <c r="M26" s="64" t="s">
        <v>640</v>
      </c>
      <c r="N26" s="66" t="s">
        <v>543</v>
      </c>
      <c r="P26" s="64">
        <v>25</v>
      </c>
      <c r="Q26" s="72" t="s">
        <v>129</v>
      </c>
      <c r="R26" s="70" t="s">
        <v>130</v>
      </c>
    </row>
    <row r="27" spans="3:18" x14ac:dyDescent="0.2">
      <c r="C27" s="64" t="s">
        <v>131</v>
      </c>
      <c r="K27" s="73" t="s">
        <v>601</v>
      </c>
      <c r="L27" s="65">
        <v>3</v>
      </c>
      <c r="M27" s="64" t="s">
        <v>641</v>
      </c>
      <c r="N27" s="66" t="s">
        <v>543</v>
      </c>
      <c r="P27" s="64">
        <v>26</v>
      </c>
      <c r="Q27" s="71" t="s">
        <v>132</v>
      </c>
      <c r="R27" s="67" t="s">
        <v>133</v>
      </c>
    </row>
    <row r="28" spans="3:18" x14ac:dyDescent="0.2">
      <c r="C28" s="64" t="s">
        <v>134</v>
      </c>
      <c r="K28" s="73" t="s">
        <v>591</v>
      </c>
      <c r="L28" s="65">
        <v>11</v>
      </c>
      <c r="M28" s="64" t="s">
        <v>642</v>
      </c>
      <c r="N28" s="66" t="s">
        <v>543</v>
      </c>
      <c r="P28" s="64">
        <v>27</v>
      </c>
      <c r="Q28" s="71" t="s">
        <v>135</v>
      </c>
      <c r="R28" s="67" t="s">
        <v>136</v>
      </c>
    </row>
    <row r="29" spans="3:18" x14ac:dyDescent="0.2">
      <c r="C29" s="64" t="s">
        <v>137</v>
      </c>
      <c r="K29" s="73" t="s">
        <v>574</v>
      </c>
      <c r="L29" s="65">
        <v>15</v>
      </c>
      <c r="M29" s="64" t="s">
        <v>643</v>
      </c>
      <c r="N29" s="66" t="s">
        <v>543</v>
      </c>
      <c r="P29" s="64">
        <v>28</v>
      </c>
      <c r="Q29" s="71" t="s">
        <v>138</v>
      </c>
      <c r="R29" s="67" t="s">
        <v>139</v>
      </c>
    </row>
    <row r="30" spans="3:18" x14ac:dyDescent="0.2">
      <c r="C30" s="64" t="s">
        <v>140</v>
      </c>
      <c r="K30" s="73" t="s">
        <v>567</v>
      </c>
      <c r="L30" s="65">
        <v>10</v>
      </c>
      <c r="M30" s="64" t="s">
        <v>644</v>
      </c>
      <c r="N30" s="66" t="s">
        <v>543</v>
      </c>
      <c r="P30" s="64">
        <v>29</v>
      </c>
      <c r="Q30" s="71" t="s">
        <v>141</v>
      </c>
      <c r="R30" s="70" t="s">
        <v>142</v>
      </c>
    </row>
    <row r="31" spans="3:18" x14ac:dyDescent="0.2">
      <c r="C31" s="64" t="s">
        <v>143</v>
      </c>
      <c r="K31" s="73" t="s">
        <v>612</v>
      </c>
      <c r="L31" s="65">
        <v>14</v>
      </c>
      <c r="M31" s="64" t="s">
        <v>645</v>
      </c>
      <c r="N31" s="66" t="s">
        <v>543</v>
      </c>
      <c r="P31" s="64">
        <v>30</v>
      </c>
      <c r="Q31" s="71" t="s">
        <v>144</v>
      </c>
      <c r="R31" s="67" t="s">
        <v>145</v>
      </c>
    </row>
    <row r="32" spans="3:18" x14ac:dyDescent="0.2">
      <c r="C32" s="64" t="s">
        <v>146</v>
      </c>
      <c r="K32" s="73" t="s">
        <v>607</v>
      </c>
      <c r="L32" s="65">
        <v>16</v>
      </c>
      <c r="M32" s="64" t="s">
        <v>646</v>
      </c>
      <c r="N32" s="66" t="s">
        <v>543</v>
      </c>
      <c r="P32" s="64">
        <v>31</v>
      </c>
      <c r="Q32" s="67" t="s">
        <v>147</v>
      </c>
      <c r="R32" s="67" t="s">
        <v>142</v>
      </c>
    </row>
    <row r="33" spans="3:18" x14ac:dyDescent="0.2">
      <c r="C33" s="64" t="s">
        <v>148</v>
      </c>
      <c r="K33" s="73" t="s">
        <v>572</v>
      </c>
      <c r="L33" s="65">
        <v>6</v>
      </c>
      <c r="M33" s="64" t="s">
        <v>647</v>
      </c>
      <c r="N33" s="66" t="s">
        <v>543</v>
      </c>
      <c r="P33" s="64">
        <v>32</v>
      </c>
      <c r="Q33" s="75" t="s">
        <v>149</v>
      </c>
      <c r="R33" s="67" t="s">
        <v>71</v>
      </c>
    </row>
    <row r="34" spans="3:18" x14ac:dyDescent="0.2">
      <c r="C34" s="64" t="s">
        <v>150</v>
      </c>
      <c r="K34" s="73" t="s">
        <v>594</v>
      </c>
      <c r="L34" s="65">
        <v>12</v>
      </c>
      <c r="M34" s="64" t="s">
        <v>648</v>
      </c>
      <c r="N34" s="66" t="s">
        <v>543</v>
      </c>
      <c r="P34" s="64">
        <v>33</v>
      </c>
      <c r="Q34" s="71" t="s">
        <v>151</v>
      </c>
      <c r="R34" s="67" t="s">
        <v>152</v>
      </c>
    </row>
    <row r="35" spans="3:18" x14ac:dyDescent="0.2">
      <c r="C35" s="64" t="s">
        <v>153</v>
      </c>
      <c r="K35" s="73" t="s">
        <v>589</v>
      </c>
      <c r="L35" s="65">
        <v>9</v>
      </c>
      <c r="M35" s="64" t="s">
        <v>649</v>
      </c>
      <c r="N35" s="66" t="s">
        <v>543</v>
      </c>
      <c r="P35" s="64">
        <v>34</v>
      </c>
      <c r="Q35" s="70" t="s">
        <v>154</v>
      </c>
      <c r="R35" s="70" t="s">
        <v>155</v>
      </c>
    </row>
    <row r="36" spans="3:18" x14ac:dyDescent="0.2">
      <c r="C36" s="64" t="s">
        <v>156</v>
      </c>
      <c r="K36" s="73" t="s">
        <v>610</v>
      </c>
      <c r="L36" s="65">
        <v>4</v>
      </c>
      <c r="M36" s="64" t="s">
        <v>650</v>
      </c>
      <c r="N36" s="66" t="s">
        <v>543</v>
      </c>
      <c r="P36" s="64">
        <v>35</v>
      </c>
      <c r="Q36" s="71" t="s">
        <v>157</v>
      </c>
      <c r="R36" s="67" t="s">
        <v>158</v>
      </c>
    </row>
    <row r="37" spans="3:18" x14ac:dyDescent="0.2">
      <c r="C37" s="64" t="s">
        <v>159</v>
      </c>
      <c r="K37" s="73" t="s">
        <v>570</v>
      </c>
      <c r="L37" s="65">
        <v>6</v>
      </c>
      <c r="M37" s="64" t="s">
        <v>651</v>
      </c>
      <c r="N37" s="66" t="s">
        <v>543</v>
      </c>
      <c r="P37" s="64">
        <v>36</v>
      </c>
      <c r="Q37" s="70" t="s">
        <v>160</v>
      </c>
      <c r="R37" s="67" t="s">
        <v>161</v>
      </c>
    </row>
    <row r="38" spans="3:18" x14ac:dyDescent="0.2">
      <c r="C38" s="64" t="s">
        <v>162</v>
      </c>
      <c r="K38" s="73" t="s">
        <v>613</v>
      </c>
      <c r="L38" s="65">
        <v>14</v>
      </c>
      <c r="M38" s="64" t="s">
        <v>652</v>
      </c>
      <c r="N38" s="66" t="s">
        <v>543</v>
      </c>
      <c r="P38" s="64">
        <v>37</v>
      </c>
      <c r="Q38" s="71" t="s">
        <v>163</v>
      </c>
      <c r="R38" s="67" t="s">
        <v>164</v>
      </c>
    </row>
    <row r="39" spans="3:18" x14ac:dyDescent="0.2">
      <c r="C39" s="64" t="s">
        <v>165</v>
      </c>
      <c r="K39" s="73" t="s">
        <v>576</v>
      </c>
      <c r="L39" s="65">
        <v>2</v>
      </c>
      <c r="M39" s="64" t="s">
        <v>653</v>
      </c>
      <c r="N39" s="66" t="s">
        <v>543</v>
      </c>
      <c r="P39" s="64">
        <v>38</v>
      </c>
      <c r="Q39" s="70" t="s">
        <v>166</v>
      </c>
      <c r="R39" s="70" t="s">
        <v>167</v>
      </c>
    </row>
    <row r="40" spans="3:18" x14ac:dyDescent="0.2">
      <c r="C40" s="64" t="s">
        <v>168</v>
      </c>
      <c r="K40" s="73" t="s">
        <v>579</v>
      </c>
      <c r="L40" s="65">
        <v>13</v>
      </c>
      <c r="M40" s="64" t="s">
        <v>654</v>
      </c>
      <c r="N40" s="66" t="s">
        <v>543</v>
      </c>
      <c r="P40" s="64">
        <v>39</v>
      </c>
      <c r="Q40" s="71" t="s">
        <v>169</v>
      </c>
      <c r="R40" s="67" t="s">
        <v>170</v>
      </c>
    </row>
    <row r="41" spans="3:18" x14ac:dyDescent="0.2">
      <c r="C41" s="64" t="s">
        <v>171</v>
      </c>
      <c r="K41" s="73" t="s">
        <v>585</v>
      </c>
      <c r="L41" s="65">
        <v>1</v>
      </c>
      <c r="M41" s="64" t="s">
        <v>655</v>
      </c>
      <c r="N41" s="66" t="s">
        <v>543</v>
      </c>
      <c r="P41" s="64">
        <v>40</v>
      </c>
      <c r="Q41" s="71" t="s">
        <v>172</v>
      </c>
      <c r="R41" s="67" t="s">
        <v>173</v>
      </c>
    </row>
    <row r="42" spans="3:18" x14ac:dyDescent="0.2">
      <c r="C42" s="64" t="s">
        <v>174</v>
      </c>
      <c r="K42" s="73" t="s">
        <v>571</v>
      </c>
      <c r="L42" s="65">
        <v>6</v>
      </c>
      <c r="M42" s="64" t="s">
        <v>656</v>
      </c>
      <c r="N42" s="66" t="s">
        <v>543</v>
      </c>
      <c r="P42" s="64">
        <v>41</v>
      </c>
      <c r="Q42" s="71" t="s">
        <v>175</v>
      </c>
      <c r="R42" s="67" t="s">
        <v>176</v>
      </c>
    </row>
    <row r="43" spans="3:18" x14ac:dyDescent="0.2">
      <c r="C43" s="64" t="s">
        <v>177</v>
      </c>
      <c r="K43" s="73" t="s">
        <v>581</v>
      </c>
      <c r="L43" s="65">
        <v>13</v>
      </c>
      <c r="M43" s="64" t="s">
        <v>657</v>
      </c>
      <c r="N43" s="66" t="s">
        <v>543</v>
      </c>
      <c r="P43" s="64">
        <v>42</v>
      </c>
      <c r="Q43" s="71" t="s">
        <v>178</v>
      </c>
      <c r="R43" s="75" t="s">
        <v>179</v>
      </c>
    </row>
    <row r="44" spans="3:18" x14ac:dyDescent="0.2">
      <c r="C44" s="64" t="s">
        <v>180</v>
      </c>
      <c r="K44" s="73" t="s">
        <v>564</v>
      </c>
      <c r="L44" s="65">
        <v>8</v>
      </c>
      <c r="M44" s="64" t="s">
        <v>658</v>
      </c>
      <c r="N44" s="66" t="s">
        <v>543</v>
      </c>
      <c r="P44" s="64">
        <v>43</v>
      </c>
      <c r="Q44" s="71" t="s">
        <v>181</v>
      </c>
      <c r="R44" s="67" t="s">
        <v>182</v>
      </c>
    </row>
    <row r="45" spans="3:18" x14ac:dyDescent="0.2">
      <c r="C45" s="64" t="s">
        <v>183</v>
      </c>
      <c r="K45" s="73" t="s">
        <v>595</v>
      </c>
      <c r="L45" s="65">
        <v>12</v>
      </c>
      <c r="M45" s="64" t="s">
        <v>659</v>
      </c>
      <c r="N45" s="66" t="s">
        <v>543</v>
      </c>
      <c r="P45" s="64">
        <v>44</v>
      </c>
      <c r="Q45" s="75" t="s">
        <v>184</v>
      </c>
      <c r="R45" s="67" t="s">
        <v>71</v>
      </c>
    </row>
    <row r="46" spans="3:18" x14ac:dyDescent="0.2">
      <c r="C46" s="64" t="s">
        <v>185</v>
      </c>
      <c r="K46" s="73" t="s">
        <v>587</v>
      </c>
      <c r="L46" s="65">
        <v>1</v>
      </c>
      <c r="M46" s="64" t="s">
        <v>660</v>
      </c>
      <c r="N46" s="66" t="s">
        <v>543</v>
      </c>
      <c r="P46" s="64">
        <v>45</v>
      </c>
      <c r="Q46" s="70" t="s">
        <v>186</v>
      </c>
      <c r="R46" s="70" t="s">
        <v>187</v>
      </c>
    </row>
    <row r="47" spans="3:18" x14ac:dyDescent="0.2">
      <c r="C47" s="64" t="s">
        <v>188</v>
      </c>
      <c r="K47" s="73" t="s">
        <v>608</v>
      </c>
      <c r="L47" s="65">
        <v>16</v>
      </c>
      <c r="M47" s="64" t="s">
        <v>661</v>
      </c>
      <c r="N47" s="66" t="s">
        <v>543</v>
      </c>
      <c r="P47" s="64">
        <v>46</v>
      </c>
      <c r="Q47" s="71" t="s">
        <v>189</v>
      </c>
      <c r="R47" s="67" t="s">
        <v>190</v>
      </c>
    </row>
    <row r="48" spans="3:18" x14ac:dyDescent="0.2">
      <c r="C48" s="64" t="s">
        <v>191</v>
      </c>
      <c r="K48" s="73" t="s">
        <v>599</v>
      </c>
      <c r="L48" s="65">
        <v>17</v>
      </c>
      <c r="M48" s="64" t="s">
        <v>662</v>
      </c>
      <c r="N48" s="66" t="s">
        <v>543</v>
      </c>
      <c r="P48" s="64">
        <v>47</v>
      </c>
      <c r="Q48" s="70" t="s">
        <v>192</v>
      </c>
      <c r="R48" s="67" t="s">
        <v>193</v>
      </c>
    </row>
    <row r="49" spans="3:18" x14ac:dyDescent="0.2">
      <c r="C49" s="64" t="s">
        <v>194</v>
      </c>
      <c r="K49" s="73" t="s">
        <v>609</v>
      </c>
      <c r="L49" s="65">
        <v>4</v>
      </c>
      <c r="M49" s="64" t="s">
        <v>663</v>
      </c>
      <c r="N49" s="66" t="s">
        <v>543</v>
      </c>
      <c r="P49" s="64">
        <v>48</v>
      </c>
      <c r="Q49" s="71" t="s">
        <v>195</v>
      </c>
      <c r="R49" s="67" t="s">
        <v>68</v>
      </c>
    </row>
    <row r="50" spans="3:18" x14ac:dyDescent="0.2">
      <c r="C50" s="64" t="s">
        <v>196</v>
      </c>
      <c r="K50" s="73" t="s">
        <v>588</v>
      </c>
      <c r="L50" s="65">
        <v>9</v>
      </c>
      <c r="M50" s="64" t="s">
        <v>664</v>
      </c>
      <c r="N50" s="66" t="s">
        <v>543</v>
      </c>
      <c r="P50" s="64">
        <v>49</v>
      </c>
      <c r="Q50" s="71" t="s">
        <v>197</v>
      </c>
      <c r="R50" s="67" t="s">
        <v>142</v>
      </c>
    </row>
    <row r="51" spans="3:18" x14ac:dyDescent="0.2">
      <c r="C51" s="64" t="s">
        <v>198</v>
      </c>
      <c r="K51" s="73" t="s">
        <v>606</v>
      </c>
      <c r="L51" s="65">
        <v>16</v>
      </c>
      <c r="M51" s="64" t="s">
        <v>665</v>
      </c>
      <c r="N51" s="66" t="s">
        <v>543</v>
      </c>
      <c r="P51" s="64">
        <v>50</v>
      </c>
      <c r="Q51" s="71" t="s">
        <v>199</v>
      </c>
      <c r="R51" s="67" t="s">
        <v>136</v>
      </c>
    </row>
    <row r="52" spans="3:18" x14ac:dyDescent="0.2">
      <c r="C52" s="64" t="s">
        <v>200</v>
      </c>
      <c r="K52" s="73" t="s">
        <v>573</v>
      </c>
      <c r="L52" s="65">
        <v>15</v>
      </c>
      <c r="M52" s="64" t="s">
        <v>666</v>
      </c>
      <c r="N52" s="66" t="s">
        <v>543</v>
      </c>
      <c r="P52" s="64">
        <v>51</v>
      </c>
      <c r="Q52" s="70" t="s">
        <v>201</v>
      </c>
      <c r="R52" s="67" t="s">
        <v>202</v>
      </c>
    </row>
    <row r="53" spans="3:18" x14ac:dyDescent="0.2">
      <c r="C53" s="64" t="s">
        <v>203</v>
      </c>
      <c r="K53" s="73" t="s">
        <v>584</v>
      </c>
      <c r="L53" s="65">
        <v>5</v>
      </c>
      <c r="M53" s="64" t="s">
        <v>667</v>
      </c>
      <c r="N53" s="66" t="s">
        <v>543</v>
      </c>
      <c r="P53" s="64">
        <v>52</v>
      </c>
      <c r="Q53" s="71" t="s">
        <v>204</v>
      </c>
      <c r="R53" s="67" t="s">
        <v>205</v>
      </c>
    </row>
    <row r="54" spans="3:18" x14ac:dyDescent="0.2">
      <c r="C54" s="64" t="s">
        <v>206</v>
      </c>
      <c r="L54" s="65"/>
      <c r="M54" s="64"/>
      <c r="N54" s="66"/>
      <c r="P54" s="64">
        <v>53</v>
      </c>
      <c r="Q54" s="70" t="s">
        <v>207</v>
      </c>
      <c r="R54" s="70" t="s">
        <v>208</v>
      </c>
    </row>
    <row r="55" spans="3:18" x14ac:dyDescent="0.2">
      <c r="C55" s="64" t="s">
        <v>209</v>
      </c>
      <c r="L55" s="65"/>
      <c r="M55" s="64"/>
      <c r="N55" s="66"/>
      <c r="P55" s="64">
        <v>54</v>
      </c>
      <c r="Q55" s="71" t="s">
        <v>210</v>
      </c>
      <c r="R55" s="67" t="s">
        <v>112</v>
      </c>
    </row>
    <row r="56" spans="3:18" x14ac:dyDescent="0.2">
      <c r="C56" s="64" t="s">
        <v>211</v>
      </c>
      <c r="L56" s="65"/>
      <c r="M56" s="64"/>
      <c r="N56" s="66"/>
      <c r="P56" s="64">
        <v>55</v>
      </c>
      <c r="Q56" s="71" t="s">
        <v>212</v>
      </c>
      <c r="R56" s="70" t="s">
        <v>213</v>
      </c>
    </row>
    <row r="57" spans="3:18" x14ac:dyDescent="0.2">
      <c r="C57" s="64" t="s">
        <v>214</v>
      </c>
      <c r="L57" s="65"/>
      <c r="M57" s="64"/>
      <c r="N57" s="66"/>
      <c r="P57" s="64">
        <v>56</v>
      </c>
      <c r="Q57" s="71" t="s">
        <v>215</v>
      </c>
      <c r="R57" s="67" t="s">
        <v>216</v>
      </c>
    </row>
    <row r="58" spans="3:18" x14ac:dyDescent="0.2">
      <c r="C58" s="64" t="s">
        <v>217</v>
      </c>
      <c r="L58" s="65"/>
      <c r="M58" s="64"/>
      <c r="N58" s="66"/>
      <c r="P58" s="64">
        <v>57</v>
      </c>
      <c r="Q58" s="71" t="s">
        <v>218</v>
      </c>
      <c r="R58" s="70" t="s">
        <v>158</v>
      </c>
    </row>
    <row r="59" spans="3:18" x14ac:dyDescent="0.2">
      <c r="C59" s="64" t="s">
        <v>219</v>
      </c>
      <c r="L59" s="65"/>
      <c r="M59" s="64"/>
      <c r="N59" s="66"/>
      <c r="P59" s="64">
        <v>58</v>
      </c>
      <c r="Q59" s="70" t="s">
        <v>220</v>
      </c>
      <c r="R59" s="70" t="s">
        <v>221</v>
      </c>
    </row>
    <row r="60" spans="3:18" x14ac:dyDescent="0.2">
      <c r="C60" s="64" t="s">
        <v>222</v>
      </c>
      <c r="L60" s="65"/>
      <c r="M60" s="64"/>
      <c r="N60" s="66"/>
      <c r="P60" s="64">
        <v>59</v>
      </c>
      <c r="Q60" s="71" t="s">
        <v>223</v>
      </c>
      <c r="R60" s="67" t="s">
        <v>224</v>
      </c>
    </row>
    <row r="61" spans="3:18" x14ac:dyDescent="0.2">
      <c r="C61" s="64" t="s">
        <v>225</v>
      </c>
      <c r="L61" s="65"/>
      <c r="M61" s="64"/>
      <c r="N61" s="66"/>
      <c r="P61" s="64">
        <v>60</v>
      </c>
      <c r="Q61" s="71" t="s">
        <v>226</v>
      </c>
      <c r="R61" s="67" t="s">
        <v>227</v>
      </c>
    </row>
    <row r="62" spans="3:18" x14ac:dyDescent="0.2">
      <c r="C62" s="64" t="s">
        <v>228</v>
      </c>
      <c r="L62" s="65"/>
      <c r="M62" s="64"/>
      <c r="N62" s="66"/>
      <c r="P62" s="64">
        <v>61</v>
      </c>
      <c r="Q62" s="74" t="s">
        <v>126</v>
      </c>
      <c r="R62" s="67" t="s">
        <v>71</v>
      </c>
    </row>
    <row r="63" spans="3:18" x14ac:dyDescent="0.2">
      <c r="C63" s="64" t="s">
        <v>229</v>
      </c>
      <c r="L63" s="65"/>
      <c r="M63" s="64"/>
      <c r="N63" s="66"/>
      <c r="P63" s="64">
        <v>62</v>
      </c>
      <c r="Q63" s="75" t="s">
        <v>230</v>
      </c>
      <c r="R63" s="67" t="s">
        <v>158</v>
      </c>
    </row>
    <row r="64" spans="3:18" x14ac:dyDescent="0.2">
      <c r="C64" s="64" t="s">
        <v>231</v>
      </c>
      <c r="L64" s="65"/>
      <c r="M64" s="64"/>
      <c r="N64" s="66"/>
      <c r="P64" s="64">
        <v>63</v>
      </c>
      <c r="Q64" s="75" t="s">
        <v>232</v>
      </c>
      <c r="R64" s="67" t="s">
        <v>71</v>
      </c>
    </row>
    <row r="65" spans="3:18" x14ac:dyDescent="0.2">
      <c r="C65" s="64" t="s">
        <v>233</v>
      </c>
      <c r="L65" s="65"/>
      <c r="M65" s="64"/>
      <c r="N65" s="66"/>
      <c r="P65" s="64">
        <v>64</v>
      </c>
      <c r="Q65" s="70" t="s">
        <v>234</v>
      </c>
      <c r="R65" s="70" t="s">
        <v>235</v>
      </c>
    </row>
    <row r="66" spans="3:18" x14ac:dyDescent="0.2">
      <c r="C66" s="64" t="s">
        <v>236</v>
      </c>
      <c r="L66" s="65"/>
      <c r="M66" s="64"/>
      <c r="N66" s="66"/>
      <c r="P66" s="64">
        <v>65</v>
      </c>
      <c r="Q66" s="68" t="s">
        <v>237</v>
      </c>
      <c r="R66" s="69" t="s">
        <v>238</v>
      </c>
    </row>
    <row r="67" spans="3:18" x14ac:dyDescent="0.2">
      <c r="C67" s="64" t="s">
        <v>239</v>
      </c>
      <c r="L67" s="65"/>
      <c r="M67" s="64"/>
      <c r="N67" s="66"/>
      <c r="P67" s="64">
        <v>66</v>
      </c>
      <c r="Q67" s="71" t="s">
        <v>91</v>
      </c>
      <c r="R67" s="67" t="s">
        <v>170</v>
      </c>
    </row>
    <row r="68" spans="3:18" x14ac:dyDescent="0.2">
      <c r="C68" s="64" t="s">
        <v>240</v>
      </c>
      <c r="L68" s="65"/>
      <c r="M68" s="64"/>
      <c r="N68" s="66"/>
      <c r="P68" s="64">
        <v>67</v>
      </c>
      <c r="Q68" s="71" t="s">
        <v>241</v>
      </c>
      <c r="R68" s="67" t="s">
        <v>242</v>
      </c>
    </row>
    <row r="69" spans="3:18" x14ac:dyDescent="0.2">
      <c r="C69" s="64" t="s">
        <v>243</v>
      </c>
      <c r="L69" s="65"/>
      <c r="M69" s="64"/>
      <c r="N69" s="66"/>
      <c r="P69" s="64">
        <v>68</v>
      </c>
      <c r="Q69" s="71" t="s">
        <v>244</v>
      </c>
      <c r="R69" s="67" t="s">
        <v>245</v>
      </c>
    </row>
    <row r="70" spans="3:18" x14ac:dyDescent="0.2">
      <c r="C70" s="64" t="s">
        <v>246</v>
      </c>
      <c r="L70" s="65"/>
      <c r="M70" s="64"/>
      <c r="N70" s="66"/>
      <c r="P70" s="64">
        <v>69</v>
      </c>
      <c r="Q70" s="71" t="s">
        <v>247</v>
      </c>
      <c r="R70" s="67" t="s">
        <v>248</v>
      </c>
    </row>
    <row r="71" spans="3:18" x14ac:dyDescent="0.2">
      <c r="C71" s="64" t="s">
        <v>249</v>
      </c>
      <c r="L71" s="65"/>
      <c r="M71" s="64"/>
      <c r="N71" s="66"/>
      <c r="P71" s="64">
        <v>70</v>
      </c>
      <c r="Q71" s="70" t="s">
        <v>250</v>
      </c>
      <c r="R71" s="67" t="s">
        <v>251</v>
      </c>
    </row>
    <row r="72" spans="3:18" x14ac:dyDescent="0.2">
      <c r="C72" s="64" t="s">
        <v>252</v>
      </c>
      <c r="L72" s="65"/>
      <c r="M72" s="64"/>
      <c r="N72" s="66"/>
      <c r="P72" s="64">
        <v>71</v>
      </c>
      <c r="Q72" s="70" t="s">
        <v>253</v>
      </c>
      <c r="R72" s="70" t="s">
        <v>254</v>
      </c>
    </row>
    <row r="73" spans="3:18" x14ac:dyDescent="0.2">
      <c r="C73" s="64" t="s">
        <v>255</v>
      </c>
      <c r="L73" s="65"/>
      <c r="M73" s="64"/>
      <c r="N73" s="66"/>
      <c r="P73" s="64">
        <v>72</v>
      </c>
      <c r="Q73" s="71" t="s">
        <v>256</v>
      </c>
      <c r="R73" s="67" t="s">
        <v>213</v>
      </c>
    </row>
    <row r="74" spans="3:18" x14ac:dyDescent="0.2">
      <c r="C74" s="64" t="s">
        <v>257</v>
      </c>
      <c r="L74" s="65"/>
      <c r="M74" s="64"/>
      <c r="N74" s="66"/>
      <c r="P74" s="64">
        <v>73</v>
      </c>
      <c r="Q74" s="71" t="s">
        <v>258</v>
      </c>
      <c r="R74" s="67" t="s">
        <v>142</v>
      </c>
    </row>
    <row r="75" spans="3:18" x14ac:dyDescent="0.2">
      <c r="C75" s="64" t="s">
        <v>259</v>
      </c>
      <c r="L75" s="65"/>
      <c r="M75" s="64"/>
      <c r="N75" s="66"/>
      <c r="P75" s="64">
        <v>74</v>
      </c>
      <c r="Q75" s="71" t="s">
        <v>260</v>
      </c>
      <c r="R75" s="67" t="s">
        <v>261</v>
      </c>
    </row>
    <row r="76" spans="3:18" x14ac:dyDescent="0.2">
      <c r="C76" s="64" t="s">
        <v>262</v>
      </c>
      <c r="L76" s="65"/>
      <c r="M76" s="64"/>
      <c r="N76" s="66"/>
      <c r="P76" s="64">
        <v>75</v>
      </c>
      <c r="Q76" s="71" t="s">
        <v>263</v>
      </c>
      <c r="R76" s="67" t="s">
        <v>142</v>
      </c>
    </row>
    <row r="77" spans="3:18" x14ac:dyDescent="0.2">
      <c r="C77" s="64" t="s">
        <v>264</v>
      </c>
      <c r="L77" s="65"/>
      <c r="M77" s="64"/>
      <c r="N77" s="66"/>
      <c r="P77" s="64">
        <v>76</v>
      </c>
      <c r="Q77" s="71" t="s">
        <v>265</v>
      </c>
      <c r="R77" s="67" t="s">
        <v>266</v>
      </c>
    </row>
    <row r="78" spans="3:18" x14ac:dyDescent="0.2">
      <c r="C78" s="64" t="s">
        <v>267</v>
      </c>
      <c r="L78" s="65"/>
      <c r="M78" s="64"/>
      <c r="N78" s="66"/>
      <c r="P78" s="64">
        <v>77</v>
      </c>
      <c r="Q78" s="70" t="s">
        <v>268</v>
      </c>
      <c r="R78" s="70" t="s">
        <v>269</v>
      </c>
    </row>
    <row r="79" spans="3:18" x14ac:dyDescent="0.2">
      <c r="C79" s="64" t="s">
        <v>270</v>
      </c>
      <c r="L79" s="65"/>
      <c r="M79" s="64"/>
      <c r="N79" s="66"/>
      <c r="P79" s="64">
        <v>78</v>
      </c>
      <c r="Q79" s="71" t="s">
        <v>271</v>
      </c>
      <c r="R79" s="67" t="s">
        <v>98</v>
      </c>
    </row>
    <row r="80" spans="3:18" x14ac:dyDescent="0.2">
      <c r="C80" s="64" t="s">
        <v>272</v>
      </c>
      <c r="L80" s="65"/>
      <c r="M80" s="64"/>
      <c r="N80" s="66"/>
      <c r="P80" s="64">
        <v>79</v>
      </c>
      <c r="Q80" s="70" t="s">
        <v>273</v>
      </c>
      <c r="R80" s="70" t="s">
        <v>274</v>
      </c>
    </row>
    <row r="81" spans="3:18" x14ac:dyDescent="0.2">
      <c r="C81" s="64" t="s">
        <v>275</v>
      </c>
      <c r="L81" s="65"/>
      <c r="M81" s="64"/>
      <c r="N81" s="66"/>
      <c r="P81" s="64">
        <v>80</v>
      </c>
      <c r="Q81" s="70" t="s">
        <v>276</v>
      </c>
      <c r="R81" s="70" t="s">
        <v>68</v>
      </c>
    </row>
    <row r="82" spans="3:18" x14ac:dyDescent="0.2">
      <c r="C82" s="64" t="s">
        <v>277</v>
      </c>
      <c r="L82" s="65"/>
      <c r="M82" s="64"/>
      <c r="N82" s="66"/>
      <c r="P82" s="64">
        <v>81</v>
      </c>
      <c r="Q82" s="71" t="s">
        <v>278</v>
      </c>
      <c r="R82" s="72" t="s">
        <v>279</v>
      </c>
    </row>
    <row r="83" spans="3:18" x14ac:dyDescent="0.2">
      <c r="C83" s="64" t="s">
        <v>280</v>
      </c>
      <c r="L83" s="65"/>
      <c r="M83" s="64"/>
      <c r="N83" s="66"/>
      <c r="P83" s="64">
        <v>82</v>
      </c>
      <c r="Q83" s="67" t="s">
        <v>281</v>
      </c>
      <c r="R83" s="67" t="s">
        <v>282</v>
      </c>
    </row>
    <row r="84" spans="3:18" x14ac:dyDescent="0.2">
      <c r="C84" s="64" t="s">
        <v>283</v>
      </c>
      <c r="L84" s="65"/>
      <c r="M84" s="64"/>
      <c r="N84" s="66"/>
      <c r="P84" s="64">
        <v>83</v>
      </c>
      <c r="Q84" s="71" t="s">
        <v>284</v>
      </c>
      <c r="R84" s="67" t="s">
        <v>285</v>
      </c>
    </row>
    <row r="85" spans="3:18" x14ac:dyDescent="0.2">
      <c r="C85" s="64" t="s">
        <v>286</v>
      </c>
      <c r="L85" s="65"/>
      <c r="M85" s="64"/>
      <c r="N85" s="66"/>
      <c r="P85" s="64">
        <v>84</v>
      </c>
      <c r="Q85" s="70" t="s">
        <v>287</v>
      </c>
      <c r="R85" s="70" t="s">
        <v>288</v>
      </c>
    </row>
    <row r="86" spans="3:18" x14ac:dyDescent="0.2">
      <c r="C86" s="64" t="s">
        <v>289</v>
      </c>
      <c r="L86" s="65"/>
      <c r="M86" s="64"/>
      <c r="N86" s="66"/>
      <c r="P86" s="64">
        <v>85</v>
      </c>
      <c r="Q86" s="71" t="s">
        <v>141</v>
      </c>
      <c r="R86" s="70" t="s">
        <v>290</v>
      </c>
    </row>
    <row r="87" spans="3:18" x14ac:dyDescent="0.2">
      <c r="C87" s="64" t="s">
        <v>291</v>
      </c>
      <c r="L87" s="65"/>
      <c r="M87" s="64"/>
      <c r="N87" s="66"/>
      <c r="P87" s="64">
        <v>86</v>
      </c>
      <c r="Q87" s="71" t="s">
        <v>292</v>
      </c>
      <c r="R87" s="67" t="s">
        <v>266</v>
      </c>
    </row>
    <row r="88" spans="3:18" x14ac:dyDescent="0.2">
      <c r="C88" s="64" t="s">
        <v>293</v>
      </c>
      <c r="L88" s="65"/>
      <c r="M88" s="64"/>
      <c r="N88" s="66"/>
      <c r="P88" s="64">
        <v>87</v>
      </c>
      <c r="Q88" s="71" t="s">
        <v>294</v>
      </c>
      <c r="R88" s="67" t="s">
        <v>295</v>
      </c>
    </row>
    <row r="89" spans="3:18" x14ac:dyDescent="0.2">
      <c r="C89" s="64" t="s">
        <v>296</v>
      </c>
      <c r="L89" s="65"/>
      <c r="M89" s="64"/>
      <c r="N89" s="66"/>
      <c r="P89" s="64">
        <v>88</v>
      </c>
      <c r="Q89" s="71" t="s">
        <v>297</v>
      </c>
      <c r="R89" s="67" t="s">
        <v>298</v>
      </c>
    </row>
    <row r="90" spans="3:18" x14ac:dyDescent="0.2">
      <c r="C90" s="64" t="s">
        <v>299</v>
      </c>
      <c r="L90" s="65"/>
      <c r="M90" s="64"/>
      <c r="N90" s="66"/>
      <c r="P90" s="64">
        <v>89</v>
      </c>
      <c r="Q90" s="71" t="s">
        <v>117</v>
      </c>
      <c r="R90" s="70" t="s">
        <v>142</v>
      </c>
    </row>
    <row r="91" spans="3:18" x14ac:dyDescent="0.2">
      <c r="C91" s="64" t="s">
        <v>300</v>
      </c>
      <c r="L91" s="65"/>
      <c r="M91" s="64"/>
      <c r="N91" s="66"/>
      <c r="P91" s="64">
        <v>90</v>
      </c>
      <c r="Q91" s="71" t="s">
        <v>301</v>
      </c>
      <c r="R91" s="67" t="s">
        <v>302</v>
      </c>
    </row>
    <row r="92" spans="3:18" x14ac:dyDescent="0.2">
      <c r="C92" s="64" t="s">
        <v>303</v>
      </c>
      <c r="L92" s="65"/>
      <c r="M92" s="64"/>
      <c r="N92" s="66"/>
      <c r="P92" s="64">
        <v>91</v>
      </c>
      <c r="Q92" s="71" t="s">
        <v>304</v>
      </c>
      <c r="R92" s="67" t="s">
        <v>279</v>
      </c>
    </row>
    <row r="93" spans="3:18" x14ac:dyDescent="0.2">
      <c r="C93" s="64" t="s">
        <v>305</v>
      </c>
      <c r="L93" s="65"/>
      <c r="M93" s="64"/>
      <c r="N93" s="66"/>
      <c r="P93" s="64">
        <v>92</v>
      </c>
      <c r="Q93" s="70" t="s">
        <v>306</v>
      </c>
      <c r="R93" s="70" t="s">
        <v>307</v>
      </c>
    </row>
    <row r="94" spans="3:18" x14ac:dyDescent="0.2">
      <c r="C94" s="64" t="s">
        <v>308</v>
      </c>
      <c r="L94" s="65"/>
      <c r="M94" s="64"/>
      <c r="N94" s="66"/>
      <c r="P94" s="64">
        <v>93</v>
      </c>
      <c r="Q94" s="71" t="s">
        <v>309</v>
      </c>
      <c r="R94" s="70" t="s">
        <v>310</v>
      </c>
    </row>
    <row r="95" spans="3:18" x14ac:dyDescent="0.2">
      <c r="C95" s="64" t="s">
        <v>311</v>
      </c>
      <c r="L95" s="65"/>
      <c r="M95" s="64"/>
      <c r="N95" s="66"/>
      <c r="P95" s="64">
        <v>94</v>
      </c>
      <c r="Q95" s="70" t="s">
        <v>312</v>
      </c>
      <c r="R95" s="70" t="s">
        <v>313</v>
      </c>
    </row>
    <row r="96" spans="3:18" x14ac:dyDescent="0.2">
      <c r="C96" s="64" t="s">
        <v>314</v>
      </c>
      <c r="L96" s="65"/>
      <c r="M96" s="64"/>
      <c r="N96" s="66"/>
      <c r="P96" s="64">
        <v>95</v>
      </c>
      <c r="Q96" s="72" t="s">
        <v>315</v>
      </c>
      <c r="R96" s="70" t="s">
        <v>316</v>
      </c>
    </row>
    <row r="97" spans="3:18" x14ac:dyDescent="0.2">
      <c r="C97" s="64" t="s">
        <v>317</v>
      </c>
      <c r="L97" s="65"/>
      <c r="M97" s="64"/>
      <c r="N97" s="66"/>
      <c r="P97" s="64">
        <v>96</v>
      </c>
      <c r="Q97" s="71" t="s">
        <v>318</v>
      </c>
      <c r="R97" s="67" t="s">
        <v>319</v>
      </c>
    </row>
    <row r="98" spans="3:18" x14ac:dyDescent="0.2">
      <c r="C98" s="64" t="s">
        <v>320</v>
      </c>
      <c r="L98" s="65"/>
      <c r="M98" s="64"/>
      <c r="N98" s="66"/>
      <c r="P98" s="64">
        <v>97</v>
      </c>
      <c r="Q98" s="71" t="s">
        <v>321</v>
      </c>
      <c r="R98" s="67" t="s">
        <v>322</v>
      </c>
    </row>
    <row r="99" spans="3:18" x14ac:dyDescent="0.2">
      <c r="C99" s="64" t="s">
        <v>323</v>
      </c>
      <c r="L99" s="65"/>
      <c r="M99" s="64"/>
      <c r="N99" s="66"/>
      <c r="P99" s="64">
        <v>98</v>
      </c>
      <c r="Q99" s="71" t="s">
        <v>324</v>
      </c>
      <c r="R99" s="67" t="s">
        <v>325</v>
      </c>
    </row>
    <row r="100" spans="3:18" x14ac:dyDescent="0.2">
      <c r="C100" s="64" t="s">
        <v>326</v>
      </c>
      <c r="L100" s="65"/>
      <c r="M100" s="64"/>
      <c r="N100" s="66"/>
      <c r="P100" s="64">
        <v>99</v>
      </c>
      <c r="Q100" s="71" t="s">
        <v>327</v>
      </c>
      <c r="R100" s="67" t="s">
        <v>328</v>
      </c>
    </row>
    <row r="101" spans="3:18" x14ac:dyDescent="0.2">
      <c r="C101" s="64" t="s">
        <v>329</v>
      </c>
      <c r="L101" s="65"/>
      <c r="M101" s="64"/>
      <c r="N101" s="66"/>
      <c r="P101" s="64">
        <v>100</v>
      </c>
      <c r="Q101" s="71" t="s">
        <v>330</v>
      </c>
      <c r="R101" s="67" t="s">
        <v>331</v>
      </c>
    </row>
    <row r="102" spans="3:18" x14ac:dyDescent="0.2">
      <c r="C102" s="64" t="s">
        <v>332</v>
      </c>
      <c r="L102" s="65"/>
      <c r="M102" s="64"/>
      <c r="N102" s="66"/>
      <c r="P102" s="64">
        <v>101</v>
      </c>
      <c r="Q102" s="72" t="s">
        <v>333</v>
      </c>
      <c r="R102" s="70" t="s">
        <v>334</v>
      </c>
    </row>
    <row r="103" spans="3:18" x14ac:dyDescent="0.2">
      <c r="C103" s="64" t="s">
        <v>335</v>
      </c>
      <c r="L103" s="65"/>
      <c r="M103" s="64"/>
      <c r="N103" s="66"/>
      <c r="P103" s="64">
        <v>102</v>
      </c>
      <c r="Q103" s="71" t="s">
        <v>336</v>
      </c>
      <c r="R103" s="67" t="s">
        <v>337</v>
      </c>
    </row>
    <row r="104" spans="3:18" x14ac:dyDescent="0.2">
      <c r="C104" s="64" t="s">
        <v>338</v>
      </c>
      <c r="L104" s="65"/>
      <c r="M104" s="64"/>
      <c r="N104" s="66"/>
      <c r="P104" s="64">
        <v>103</v>
      </c>
      <c r="Q104" s="70" t="s">
        <v>339</v>
      </c>
      <c r="R104" s="67" t="s">
        <v>340</v>
      </c>
    </row>
    <row r="105" spans="3:18" x14ac:dyDescent="0.2">
      <c r="C105" s="64" t="s">
        <v>341</v>
      </c>
      <c r="L105" s="65"/>
      <c r="M105" s="64"/>
      <c r="N105" s="66"/>
      <c r="P105" s="64">
        <v>104</v>
      </c>
      <c r="Q105" s="71" t="s">
        <v>342</v>
      </c>
      <c r="R105" s="67" t="s">
        <v>202</v>
      </c>
    </row>
    <row r="106" spans="3:18" x14ac:dyDescent="0.2">
      <c r="C106" s="64" t="s">
        <v>343</v>
      </c>
      <c r="L106" s="65"/>
      <c r="M106" s="64"/>
      <c r="N106" s="66"/>
      <c r="P106" s="64">
        <v>105</v>
      </c>
      <c r="Q106" s="71" t="s">
        <v>344</v>
      </c>
      <c r="R106" s="67" t="s">
        <v>345</v>
      </c>
    </row>
    <row r="107" spans="3:18" x14ac:dyDescent="0.2">
      <c r="C107" s="64" t="s">
        <v>346</v>
      </c>
      <c r="L107" s="65"/>
      <c r="M107" s="64"/>
      <c r="N107" s="66"/>
      <c r="P107" s="64">
        <v>106</v>
      </c>
      <c r="Q107" s="70" t="s">
        <v>347</v>
      </c>
      <c r="R107" s="67" t="s">
        <v>348</v>
      </c>
    </row>
    <row r="108" spans="3:18" x14ac:dyDescent="0.2">
      <c r="C108" s="64" t="s">
        <v>349</v>
      </c>
      <c r="L108" s="65"/>
      <c r="M108" s="64"/>
      <c r="N108" s="66"/>
      <c r="P108" s="64">
        <v>107</v>
      </c>
      <c r="Q108" s="75" t="s">
        <v>350</v>
      </c>
      <c r="R108" s="67" t="s">
        <v>351</v>
      </c>
    </row>
    <row r="109" spans="3:18" x14ac:dyDescent="0.2">
      <c r="C109" s="64" t="s">
        <v>352</v>
      </c>
      <c r="L109" s="65"/>
      <c r="M109" s="64"/>
      <c r="N109" s="66"/>
      <c r="P109" s="64">
        <v>108</v>
      </c>
      <c r="Q109" s="72" t="s">
        <v>353</v>
      </c>
      <c r="R109" s="70" t="s">
        <v>310</v>
      </c>
    </row>
    <row r="110" spans="3:18" x14ac:dyDescent="0.2">
      <c r="C110" s="64" t="s">
        <v>354</v>
      </c>
      <c r="L110" s="65"/>
      <c r="M110" s="64"/>
      <c r="N110" s="66"/>
      <c r="P110" s="64">
        <v>109</v>
      </c>
      <c r="Q110" s="71" t="s">
        <v>97</v>
      </c>
      <c r="R110" s="67" t="s">
        <v>355</v>
      </c>
    </row>
    <row r="111" spans="3:18" x14ac:dyDescent="0.2">
      <c r="C111" s="64" t="s">
        <v>356</v>
      </c>
      <c r="L111" s="65"/>
      <c r="M111" s="64"/>
      <c r="N111" s="66"/>
      <c r="P111" s="64">
        <v>110</v>
      </c>
      <c r="Q111" s="71" t="s">
        <v>357</v>
      </c>
      <c r="R111" s="67" t="s">
        <v>358</v>
      </c>
    </row>
    <row r="112" spans="3:18" x14ac:dyDescent="0.2">
      <c r="C112" s="64" t="s">
        <v>359</v>
      </c>
      <c r="L112" s="65"/>
      <c r="M112" s="64"/>
      <c r="N112" s="66"/>
      <c r="P112" s="64">
        <v>111</v>
      </c>
      <c r="Q112" s="71" t="s">
        <v>360</v>
      </c>
      <c r="R112" s="67" t="s">
        <v>361</v>
      </c>
    </row>
    <row r="113" spans="3:18" x14ac:dyDescent="0.2">
      <c r="C113" s="64" t="s">
        <v>362</v>
      </c>
      <c r="L113" s="65"/>
      <c r="M113" s="64"/>
      <c r="N113" s="66"/>
      <c r="P113" s="64">
        <v>112</v>
      </c>
      <c r="Q113" s="70" t="s">
        <v>363</v>
      </c>
      <c r="R113" s="67" t="s">
        <v>364</v>
      </c>
    </row>
    <row r="114" spans="3:18" x14ac:dyDescent="0.2">
      <c r="C114" s="64" t="s">
        <v>365</v>
      </c>
      <c r="L114" s="65"/>
      <c r="M114" s="64"/>
      <c r="N114" s="66"/>
      <c r="P114" s="64">
        <v>113</v>
      </c>
      <c r="Q114" s="71" t="s">
        <v>366</v>
      </c>
      <c r="R114" s="67" t="s">
        <v>367</v>
      </c>
    </row>
    <row r="115" spans="3:18" x14ac:dyDescent="0.2">
      <c r="C115" s="64" t="s">
        <v>368</v>
      </c>
      <c r="L115" s="65"/>
      <c r="M115" s="64"/>
      <c r="N115" s="66"/>
      <c r="P115" s="64">
        <v>114</v>
      </c>
      <c r="Q115" s="67" t="s">
        <v>369</v>
      </c>
      <c r="R115" s="67" t="s">
        <v>216</v>
      </c>
    </row>
    <row r="116" spans="3:18" x14ac:dyDescent="0.2">
      <c r="C116" s="64" t="s">
        <v>370</v>
      </c>
      <c r="L116" s="65"/>
      <c r="M116" s="64"/>
      <c r="N116" s="66"/>
      <c r="P116" s="64">
        <v>115</v>
      </c>
      <c r="Q116" s="67" t="s">
        <v>371</v>
      </c>
      <c r="R116" s="67" t="s">
        <v>372</v>
      </c>
    </row>
    <row r="117" spans="3:18" x14ac:dyDescent="0.2">
      <c r="C117" s="64" t="s">
        <v>373</v>
      </c>
      <c r="L117" s="65"/>
      <c r="M117" s="64"/>
      <c r="N117" s="66"/>
      <c r="P117" s="64">
        <v>116</v>
      </c>
      <c r="Q117" s="76" t="s">
        <v>374</v>
      </c>
      <c r="R117" s="70" t="s">
        <v>375</v>
      </c>
    </row>
    <row r="118" spans="3:18" x14ac:dyDescent="0.2">
      <c r="C118" s="64" t="s">
        <v>376</v>
      </c>
      <c r="L118" s="65"/>
      <c r="M118" s="64"/>
      <c r="N118" s="66"/>
      <c r="P118" s="64">
        <v>117</v>
      </c>
      <c r="Q118" s="71" t="s">
        <v>377</v>
      </c>
      <c r="R118" s="67" t="s">
        <v>164</v>
      </c>
    </row>
    <row r="119" spans="3:18" x14ac:dyDescent="0.2">
      <c r="C119" s="64" t="s">
        <v>378</v>
      </c>
      <c r="L119" s="65"/>
      <c r="M119" s="64"/>
      <c r="N119" s="66"/>
      <c r="P119" s="64">
        <v>118</v>
      </c>
      <c r="Q119" s="70" t="s">
        <v>379</v>
      </c>
      <c r="R119" s="70" t="s">
        <v>380</v>
      </c>
    </row>
    <row r="120" spans="3:18" x14ac:dyDescent="0.2">
      <c r="C120" s="64" t="s">
        <v>381</v>
      </c>
      <c r="L120" s="65"/>
      <c r="M120" s="64"/>
      <c r="N120" s="66"/>
      <c r="P120" s="64">
        <v>119</v>
      </c>
      <c r="Q120" s="71" t="s">
        <v>292</v>
      </c>
      <c r="R120" s="67" t="s">
        <v>142</v>
      </c>
    </row>
    <row r="121" spans="3:18" x14ac:dyDescent="0.2">
      <c r="C121" s="64" t="s">
        <v>382</v>
      </c>
      <c r="L121" s="65"/>
      <c r="M121" s="64"/>
      <c r="N121" s="66"/>
      <c r="P121" s="64">
        <v>120</v>
      </c>
      <c r="Q121" s="71" t="s">
        <v>383</v>
      </c>
      <c r="R121" s="67" t="s">
        <v>68</v>
      </c>
    </row>
    <row r="122" spans="3:18" x14ac:dyDescent="0.2">
      <c r="C122" s="64" t="s">
        <v>384</v>
      </c>
      <c r="L122" s="65"/>
      <c r="M122" s="64"/>
      <c r="N122" s="66"/>
      <c r="P122" s="64">
        <v>121</v>
      </c>
      <c r="Q122" s="70" t="s">
        <v>385</v>
      </c>
      <c r="R122" s="70" t="s">
        <v>316</v>
      </c>
    </row>
    <row r="123" spans="3:18" x14ac:dyDescent="0.2">
      <c r="C123" s="64" t="s">
        <v>386</v>
      </c>
      <c r="L123" s="65"/>
      <c r="M123" s="64"/>
      <c r="N123" s="66"/>
      <c r="P123" s="64">
        <v>122</v>
      </c>
      <c r="Q123" s="71" t="s">
        <v>387</v>
      </c>
      <c r="R123" s="67" t="s">
        <v>388</v>
      </c>
    </row>
    <row r="124" spans="3:18" x14ac:dyDescent="0.2">
      <c r="C124" s="64" t="s">
        <v>389</v>
      </c>
      <c r="L124" s="65"/>
      <c r="M124" s="64"/>
      <c r="N124" s="66"/>
      <c r="P124" s="64">
        <v>123</v>
      </c>
      <c r="Q124" s="71" t="s">
        <v>278</v>
      </c>
      <c r="R124" s="67" t="s">
        <v>390</v>
      </c>
    </row>
    <row r="125" spans="3:18" x14ac:dyDescent="0.2">
      <c r="C125" s="64" t="s">
        <v>391</v>
      </c>
      <c r="L125" s="65"/>
      <c r="M125" s="64"/>
      <c r="N125" s="66"/>
      <c r="P125" s="64">
        <v>124</v>
      </c>
      <c r="Q125" s="71" t="s">
        <v>392</v>
      </c>
      <c r="R125" s="67" t="s">
        <v>68</v>
      </c>
    </row>
    <row r="126" spans="3:18" x14ac:dyDescent="0.2">
      <c r="C126" s="64" t="s">
        <v>393</v>
      </c>
      <c r="L126" s="65"/>
      <c r="M126" s="64"/>
      <c r="N126" s="66"/>
      <c r="P126" s="64">
        <v>125</v>
      </c>
      <c r="Q126" s="70" t="s">
        <v>394</v>
      </c>
      <c r="R126" s="70" t="s">
        <v>27</v>
      </c>
    </row>
    <row r="127" spans="3:18" x14ac:dyDescent="0.2">
      <c r="C127" s="64" t="s">
        <v>395</v>
      </c>
      <c r="L127" s="65"/>
      <c r="M127" s="64"/>
      <c r="N127" s="66"/>
      <c r="P127" s="64">
        <v>126</v>
      </c>
      <c r="Q127" s="75" t="s">
        <v>396</v>
      </c>
      <c r="R127" s="67" t="s">
        <v>397</v>
      </c>
    </row>
    <row r="128" spans="3:18" x14ac:dyDescent="0.2">
      <c r="C128" s="64" t="s">
        <v>398</v>
      </c>
      <c r="L128" s="65"/>
      <c r="M128" s="64"/>
      <c r="N128" s="66"/>
      <c r="P128" s="64">
        <v>127</v>
      </c>
      <c r="Q128" s="71" t="s">
        <v>399</v>
      </c>
      <c r="R128" s="67" t="s">
        <v>400</v>
      </c>
    </row>
    <row r="129" spans="3:19" x14ac:dyDescent="0.2">
      <c r="C129" s="64" t="s">
        <v>401</v>
      </c>
      <c r="L129" s="65"/>
      <c r="M129" s="64"/>
      <c r="N129" s="66"/>
      <c r="P129" s="64">
        <v>128</v>
      </c>
      <c r="Q129" s="70" t="s">
        <v>402</v>
      </c>
      <c r="R129" s="70" t="s">
        <v>248</v>
      </c>
    </row>
    <row r="130" spans="3:19" x14ac:dyDescent="0.2">
      <c r="C130" s="64" t="s">
        <v>403</v>
      </c>
      <c r="L130" s="65"/>
      <c r="M130" s="64"/>
      <c r="N130" s="66"/>
      <c r="P130" s="64">
        <v>129</v>
      </c>
      <c r="Q130" s="70" t="s">
        <v>404</v>
      </c>
      <c r="R130" s="70" t="s">
        <v>405</v>
      </c>
    </row>
    <row r="131" spans="3:19" x14ac:dyDescent="0.2">
      <c r="C131" s="64" t="s">
        <v>406</v>
      </c>
      <c r="L131" s="65"/>
      <c r="M131" s="64"/>
      <c r="N131" s="66"/>
      <c r="P131" s="64">
        <v>130</v>
      </c>
      <c r="Q131" s="71" t="s">
        <v>407</v>
      </c>
      <c r="R131" s="67" t="s">
        <v>408</v>
      </c>
      <c r="S131" s="70"/>
    </row>
    <row r="132" spans="3:19" x14ac:dyDescent="0.2">
      <c r="C132" s="64" t="s">
        <v>409</v>
      </c>
      <c r="L132" s="65"/>
      <c r="M132" s="64"/>
      <c r="N132" s="66"/>
      <c r="P132" s="64">
        <v>131</v>
      </c>
      <c r="Q132" s="71" t="s">
        <v>97</v>
      </c>
      <c r="R132" s="67" t="s">
        <v>410</v>
      </c>
    </row>
    <row r="133" spans="3:19" x14ac:dyDescent="0.2">
      <c r="C133" s="64" t="s">
        <v>411</v>
      </c>
      <c r="L133" s="65"/>
      <c r="M133" s="64"/>
      <c r="N133" s="66"/>
      <c r="P133" s="64">
        <v>132</v>
      </c>
      <c r="Q133" s="71" t="s">
        <v>412</v>
      </c>
      <c r="R133" s="67" t="s">
        <v>413</v>
      </c>
    </row>
    <row r="134" spans="3:19" x14ac:dyDescent="0.2">
      <c r="C134" s="64" t="s">
        <v>414</v>
      </c>
      <c r="L134" s="65"/>
      <c r="M134" s="64"/>
      <c r="N134" s="66"/>
      <c r="P134" s="64">
        <v>133</v>
      </c>
      <c r="Q134" s="71" t="s">
        <v>380</v>
      </c>
      <c r="R134" s="67" t="s">
        <v>32</v>
      </c>
    </row>
    <row r="135" spans="3:19" x14ac:dyDescent="0.2">
      <c r="C135" s="64" t="s">
        <v>415</v>
      </c>
      <c r="L135" s="65"/>
      <c r="M135" s="64"/>
      <c r="N135" s="66"/>
      <c r="P135" s="64">
        <v>134</v>
      </c>
      <c r="Q135" s="71" t="s">
        <v>416</v>
      </c>
      <c r="R135" s="67" t="s">
        <v>417</v>
      </c>
    </row>
    <row r="136" spans="3:19" x14ac:dyDescent="0.2">
      <c r="C136" s="64" t="s">
        <v>418</v>
      </c>
      <c r="L136" s="65"/>
      <c r="M136" s="64"/>
      <c r="N136" s="66"/>
      <c r="P136" s="64">
        <v>135</v>
      </c>
      <c r="Q136" s="67" t="s">
        <v>419</v>
      </c>
      <c r="R136" s="67" t="s">
        <v>112</v>
      </c>
    </row>
    <row r="137" spans="3:19" x14ac:dyDescent="0.2">
      <c r="C137" s="64" t="s">
        <v>420</v>
      </c>
      <c r="L137" s="65"/>
      <c r="M137" s="64"/>
      <c r="N137" s="66"/>
      <c r="P137" s="64">
        <v>136</v>
      </c>
      <c r="Q137" s="67" t="s">
        <v>421</v>
      </c>
      <c r="R137" s="67" t="s">
        <v>422</v>
      </c>
    </row>
    <row r="138" spans="3:19" x14ac:dyDescent="0.2">
      <c r="C138" s="64" t="s">
        <v>423</v>
      </c>
      <c r="L138" s="65"/>
      <c r="M138" s="64"/>
      <c r="N138" s="66"/>
      <c r="P138" s="64">
        <v>137</v>
      </c>
      <c r="Q138" s="70" t="s">
        <v>424</v>
      </c>
      <c r="R138" s="70" t="s">
        <v>425</v>
      </c>
    </row>
    <row r="139" spans="3:19" x14ac:dyDescent="0.2">
      <c r="C139" s="64" t="s">
        <v>426</v>
      </c>
      <c r="L139" s="65"/>
      <c r="M139" s="64"/>
      <c r="N139" s="66"/>
      <c r="P139" s="64">
        <v>138</v>
      </c>
      <c r="Q139" s="71" t="s">
        <v>427</v>
      </c>
      <c r="R139" s="67" t="s">
        <v>98</v>
      </c>
    </row>
    <row r="140" spans="3:19" x14ac:dyDescent="0.2">
      <c r="C140" s="64" t="s">
        <v>428</v>
      </c>
      <c r="L140" s="65"/>
      <c r="M140" s="64"/>
      <c r="N140" s="66"/>
      <c r="P140" s="64">
        <v>139</v>
      </c>
      <c r="Q140" s="75" t="s">
        <v>429</v>
      </c>
      <c r="R140" s="67" t="s">
        <v>32</v>
      </c>
    </row>
    <row r="141" spans="3:19" x14ac:dyDescent="0.2">
      <c r="C141" s="64" t="s">
        <v>430</v>
      </c>
      <c r="L141" s="65"/>
      <c r="M141" s="64"/>
      <c r="N141" s="66"/>
      <c r="P141" s="64">
        <v>140</v>
      </c>
      <c r="Q141" s="70" t="s">
        <v>431</v>
      </c>
      <c r="R141" s="70" t="s">
        <v>345</v>
      </c>
    </row>
    <row r="142" spans="3:19" x14ac:dyDescent="0.2">
      <c r="C142" s="64" t="s">
        <v>432</v>
      </c>
      <c r="L142" s="65"/>
      <c r="M142" s="64"/>
      <c r="N142" s="66"/>
      <c r="P142" s="64">
        <v>141</v>
      </c>
      <c r="Q142" s="71" t="s">
        <v>433</v>
      </c>
      <c r="R142" s="70" t="s">
        <v>101</v>
      </c>
    </row>
    <row r="143" spans="3:19" x14ac:dyDescent="0.2">
      <c r="C143" s="64" t="s">
        <v>434</v>
      </c>
      <c r="L143" s="65"/>
      <c r="M143" s="64"/>
      <c r="N143" s="66"/>
      <c r="P143" s="64">
        <v>142</v>
      </c>
      <c r="Q143" s="71" t="s">
        <v>435</v>
      </c>
      <c r="R143" s="75" t="s">
        <v>436</v>
      </c>
    </row>
    <row r="144" spans="3:19" x14ac:dyDescent="0.2">
      <c r="C144" s="64" t="s">
        <v>437</v>
      </c>
      <c r="L144" s="65"/>
      <c r="M144" s="64"/>
      <c r="N144" s="66"/>
      <c r="P144" s="64">
        <v>143</v>
      </c>
      <c r="Q144" s="70" t="s">
        <v>438</v>
      </c>
      <c r="R144" s="70" t="s">
        <v>439</v>
      </c>
    </row>
    <row r="145" spans="3:18" x14ac:dyDescent="0.2">
      <c r="C145" s="64" t="s">
        <v>440</v>
      </c>
      <c r="L145" s="65"/>
      <c r="M145" s="64"/>
      <c r="N145" s="66"/>
      <c r="P145" s="64">
        <v>144</v>
      </c>
      <c r="Q145" s="71" t="s">
        <v>441</v>
      </c>
      <c r="R145" s="67" t="s">
        <v>442</v>
      </c>
    </row>
    <row r="146" spans="3:18" x14ac:dyDescent="0.2">
      <c r="C146" s="64" t="s">
        <v>443</v>
      </c>
      <c r="L146" s="65"/>
      <c r="M146" s="64"/>
      <c r="N146" s="66"/>
      <c r="P146" s="64">
        <v>145</v>
      </c>
      <c r="Q146" s="71" t="s">
        <v>126</v>
      </c>
      <c r="R146" s="67" t="s">
        <v>92</v>
      </c>
    </row>
    <row r="147" spans="3:18" x14ac:dyDescent="0.2">
      <c r="C147" s="64" t="s">
        <v>444</v>
      </c>
      <c r="L147" s="65"/>
      <c r="M147" s="64"/>
      <c r="N147" s="66"/>
      <c r="P147" s="64">
        <v>146</v>
      </c>
      <c r="Q147" s="71" t="s">
        <v>445</v>
      </c>
      <c r="R147" s="67" t="s">
        <v>266</v>
      </c>
    </row>
    <row r="148" spans="3:18" x14ac:dyDescent="0.2">
      <c r="C148" s="64" t="s">
        <v>446</v>
      </c>
      <c r="L148" s="65"/>
      <c r="M148" s="64"/>
      <c r="N148" s="66"/>
      <c r="P148" s="64">
        <v>147</v>
      </c>
      <c r="Q148" s="71" t="s">
        <v>447</v>
      </c>
      <c r="R148" s="67" t="s">
        <v>448</v>
      </c>
    </row>
    <row r="149" spans="3:18" x14ac:dyDescent="0.2">
      <c r="C149" s="64" t="s">
        <v>449</v>
      </c>
      <c r="L149" s="65"/>
      <c r="M149" s="64"/>
      <c r="N149" s="66"/>
      <c r="P149" s="64">
        <v>148</v>
      </c>
      <c r="Q149" s="70" t="s">
        <v>26</v>
      </c>
      <c r="R149" s="70" t="s">
        <v>27</v>
      </c>
    </row>
    <row r="150" spans="3:18" x14ac:dyDescent="0.2">
      <c r="C150" s="64" t="s">
        <v>450</v>
      </c>
      <c r="L150" s="65"/>
      <c r="M150" s="64"/>
      <c r="N150" s="66"/>
      <c r="P150" s="64">
        <v>149</v>
      </c>
      <c r="Q150" s="71" t="s">
        <v>31</v>
      </c>
      <c r="R150" s="75" t="s">
        <v>32</v>
      </c>
    </row>
    <row r="151" spans="3:18" x14ac:dyDescent="0.2">
      <c r="C151" s="64" t="s">
        <v>451</v>
      </c>
      <c r="L151" s="65"/>
      <c r="M151" s="64"/>
      <c r="N151" s="66"/>
      <c r="P151" s="64">
        <v>150</v>
      </c>
      <c r="Q151" s="71" t="s">
        <v>33</v>
      </c>
      <c r="R151" s="67" t="s">
        <v>34</v>
      </c>
    </row>
    <row r="152" spans="3:18" x14ac:dyDescent="0.2">
      <c r="C152" s="64" t="s">
        <v>452</v>
      </c>
      <c r="L152" s="65"/>
      <c r="M152" s="64"/>
      <c r="N152" s="66"/>
      <c r="P152" s="64">
        <v>151</v>
      </c>
      <c r="Q152" s="71" t="s">
        <v>453</v>
      </c>
      <c r="R152" s="67" t="s">
        <v>372</v>
      </c>
    </row>
    <row r="153" spans="3:18" x14ac:dyDescent="0.2">
      <c r="C153" s="64" t="s">
        <v>454</v>
      </c>
      <c r="L153" s="65"/>
      <c r="M153" s="64"/>
      <c r="N153" s="66"/>
      <c r="P153" s="64">
        <v>152</v>
      </c>
      <c r="Q153" s="71" t="s">
        <v>455</v>
      </c>
      <c r="R153" s="67" t="s">
        <v>456</v>
      </c>
    </row>
    <row r="154" spans="3:18" x14ac:dyDescent="0.2">
      <c r="C154" s="64" t="s">
        <v>457</v>
      </c>
      <c r="L154" s="65"/>
      <c r="M154" s="64"/>
      <c r="N154" s="66"/>
      <c r="P154" s="64">
        <v>153</v>
      </c>
      <c r="Q154" s="70" t="s">
        <v>458</v>
      </c>
      <c r="R154" s="70" t="s">
        <v>459</v>
      </c>
    </row>
    <row r="155" spans="3:18" x14ac:dyDescent="0.2">
      <c r="C155" s="64" t="s">
        <v>460</v>
      </c>
      <c r="L155" s="65"/>
      <c r="M155" s="64"/>
      <c r="N155" s="66"/>
      <c r="P155" s="64">
        <v>154</v>
      </c>
      <c r="Q155" s="71" t="s">
        <v>461</v>
      </c>
      <c r="R155" s="67" t="s">
        <v>462</v>
      </c>
    </row>
    <row r="156" spans="3:18" x14ac:dyDescent="0.2">
      <c r="C156" s="64" t="s">
        <v>463</v>
      </c>
      <c r="L156" s="65"/>
      <c r="M156" s="64"/>
      <c r="N156" s="66"/>
      <c r="P156" s="64">
        <v>155</v>
      </c>
      <c r="Q156" s="71" t="s">
        <v>464</v>
      </c>
      <c r="R156" s="67" t="s">
        <v>130</v>
      </c>
    </row>
    <row r="157" spans="3:18" x14ac:dyDescent="0.2">
      <c r="C157" s="64" t="s">
        <v>465</v>
      </c>
      <c r="L157" s="65"/>
      <c r="M157" s="64"/>
      <c r="N157" s="66"/>
      <c r="P157" s="64">
        <v>156</v>
      </c>
      <c r="Q157" s="71" t="s">
        <v>466</v>
      </c>
      <c r="R157" s="67" t="s">
        <v>164</v>
      </c>
    </row>
    <row r="158" spans="3:18" x14ac:dyDescent="0.2">
      <c r="C158" s="64" t="s">
        <v>467</v>
      </c>
      <c r="L158" s="65"/>
      <c r="M158" s="64"/>
      <c r="N158" s="66"/>
      <c r="P158" s="64">
        <v>157</v>
      </c>
      <c r="Q158" s="70" t="s">
        <v>468</v>
      </c>
      <c r="R158" s="70" t="s">
        <v>310</v>
      </c>
    </row>
    <row r="159" spans="3:18" x14ac:dyDescent="0.2">
      <c r="C159" s="64" t="s">
        <v>469</v>
      </c>
      <c r="L159" s="65"/>
      <c r="M159" s="64"/>
      <c r="N159" s="66"/>
      <c r="P159" s="64">
        <v>158</v>
      </c>
      <c r="Q159" s="71" t="s">
        <v>470</v>
      </c>
      <c r="R159" s="67" t="s">
        <v>471</v>
      </c>
    </row>
    <row r="160" spans="3:18" x14ac:dyDescent="0.2">
      <c r="C160" s="64" t="s">
        <v>472</v>
      </c>
      <c r="L160" s="65"/>
      <c r="M160" s="64"/>
      <c r="N160" s="66"/>
      <c r="P160" s="64">
        <v>159</v>
      </c>
      <c r="Q160" s="74" t="s">
        <v>473</v>
      </c>
      <c r="R160" s="74" t="s">
        <v>474</v>
      </c>
    </row>
    <row r="161" spans="3:18" x14ac:dyDescent="0.2">
      <c r="C161" s="64" t="s">
        <v>475</v>
      </c>
      <c r="L161" s="65"/>
      <c r="M161" s="64"/>
      <c r="N161" s="66"/>
      <c r="P161" s="64">
        <v>160</v>
      </c>
      <c r="Q161" s="71" t="s">
        <v>476</v>
      </c>
      <c r="R161" s="67" t="s">
        <v>345</v>
      </c>
    </row>
    <row r="162" spans="3:18" x14ac:dyDescent="0.2">
      <c r="C162" s="64" t="s">
        <v>477</v>
      </c>
      <c r="L162" s="65"/>
      <c r="M162" s="64"/>
      <c r="N162" s="66"/>
      <c r="P162" s="64">
        <v>161</v>
      </c>
      <c r="Q162" s="71" t="s">
        <v>478</v>
      </c>
      <c r="R162" s="67" t="s">
        <v>68</v>
      </c>
    </row>
    <row r="163" spans="3:18" x14ac:dyDescent="0.2">
      <c r="C163" s="64" t="s">
        <v>479</v>
      </c>
      <c r="L163" s="65"/>
      <c r="M163" s="64"/>
      <c r="N163" s="66"/>
      <c r="P163" s="64">
        <v>162</v>
      </c>
      <c r="Q163" s="71" t="s">
        <v>480</v>
      </c>
      <c r="R163" s="67" t="s">
        <v>481</v>
      </c>
    </row>
    <row r="164" spans="3:18" x14ac:dyDescent="0.2">
      <c r="C164" s="64" t="s">
        <v>482</v>
      </c>
      <c r="L164" s="65"/>
      <c r="M164" s="64"/>
      <c r="N164" s="66"/>
      <c r="P164" s="64">
        <v>163</v>
      </c>
      <c r="Q164" s="71" t="s">
        <v>483</v>
      </c>
      <c r="R164" s="67" t="s">
        <v>484</v>
      </c>
    </row>
    <row r="165" spans="3:18" x14ac:dyDescent="0.2">
      <c r="C165" s="64" t="s">
        <v>485</v>
      </c>
      <c r="L165" s="65"/>
      <c r="M165" s="64"/>
      <c r="N165" s="66"/>
      <c r="P165" s="64">
        <v>164</v>
      </c>
      <c r="Q165" s="70" t="s">
        <v>486</v>
      </c>
      <c r="R165" s="70" t="s">
        <v>190</v>
      </c>
    </row>
    <row r="166" spans="3:18" x14ac:dyDescent="0.2">
      <c r="C166" s="64" t="s">
        <v>487</v>
      </c>
      <c r="L166" s="65"/>
      <c r="M166" s="64"/>
      <c r="N166" s="66"/>
      <c r="P166" s="64">
        <v>165</v>
      </c>
      <c r="Q166" s="71" t="s">
        <v>488</v>
      </c>
      <c r="R166" s="67" t="s">
        <v>489</v>
      </c>
    </row>
    <row r="167" spans="3:18" x14ac:dyDescent="0.2">
      <c r="C167" s="64" t="s">
        <v>490</v>
      </c>
      <c r="L167" s="65"/>
      <c r="M167" s="64"/>
      <c r="N167" s="66"/>
      <c r="P167" s="64">
        <v>166</v>
      </c>
      <c r="Q167" s="67" t="s">
        <v>491</v>
      </c>
      <c r="R167" s="67" t="s">
        <v>345</v>
      </c>
    </row>
    <row r="168" spans="3:18" x14ac:dyDescent="0.2">
      <c r="C168" s="64" t="s">
        <v>492</v>
      </c>
      <c r="L168" s="65"/>
      <c r="M168" s="64"/>
      <c r="N168" s="66"/>
      <c r="P168" s="64">
        <v>167</v>
      </c>
      <c r="Q168" s="75" t="s">
        <v>493</v>
      </c>
      <c r="R168" s="70" t="s">
        <v>494</v>
      </c>
    </row>
    <row r="169" spans="3:18" x14ac:dyDescent="0.2">
      <c r="C169" s="64" t="s">
        <v>495</v>
      </c>
      <c r="L169" s="65"/>
      <c r="M169" s="64"/>
      <c r="N169" s="66"/>
      <c r="P169" s="64">
        <v>168</v>
      </c>
      <c r="Q169" s="70" t="s">
        <v>496</v>
      </c>
      <c r="R169" s="67" t="s">
        <v>497</v>
      </c>
    </row>
    <row r="170" spans="3:18" x14ac:dyDescent="0.2">
      <c r="C170" s="64" t="s">
        <v>498</v>
      </c>
      <c r="L170" s="65"/>
      <c r="M170" s="64"/>
      <c r="N170" s="66"/>
      <c r="P170" s="64">
        <v>169</v>
      </c>
      <c r="Q170" s="70" t="s">
        <v>499</v>
      </c>
      <c r="R170" s="70" t="s">
        <v>500</v>
      </c>
    </row>
    <row r="171" spans="3:18" x14ac:dyDescent="0.2">
      <c r="C171" s="64" t="s">
        <v>501</v>
      </c>
      <c r="L171" s="65"/>
      <c r="M171" s="64"/>
      <c r="N171" s="66"/>
      <c r="P171" s="64">
        <v>170</v>
      </c>
      <c r="Q171" s="78" t="s">
        <v>502</v>
      </c>
      <c r="R171" s="69" t="s">
        <v>503</v>
      </c>
    </row>
    <row r="172" spans="3:18" x14ac:dyDescent="0.2">
      <c r="C172" s="64" t="s">
        <v>504</v>
      </c>
      <c r="L172" s="65"/>
      <c r="M172" s="64"/>
      <c r="N172" s="66"/>
      <c r="P172" s="64">
        <v>171</v>
      </c>
      <c r="Q172" s="71" t="s">
        <v>505</v>
      </c>
      <c r="R172" s="67" t="s">
        <v>164</v>
      </c>
    </row>
    <row r="173" spans="3:18" x14ac:dyDescent="0.2">
      <c r="C173" s="64" t="s">
        <v>506</v>
      </c>
      <c r="L173" s="65"/>
      <c r="M173" s="64"/>
      <c r="N173" s="66"/>
      <c r="P173" s="64">
        <v>172</v>
      </c>
      <c r="Q173" s="71" t="s">
        <v>507</v>
      </c>
      <c r="R173" s="72" t="s">
        <v>508</v>
      </c>
    </row>
    <row r="174" spans="3:18" x14ac:dyDescent="0.2">
      <c r="C174" s="64" t="s">
        <v>509</v>
      </c>
      <c r="L174" s="65"/>
      <c r="M174" s="64"/>
      <c r="N174" s="66"/>
      <c r="P174" s="64">
        <v>173</v>
      </c>
      <c r="Q174" s="71" t="s">
        <v>510</v>
      </c>
      <c r="R174" s="67" t="s">
        <v>511</v>
      </c>
    </row>
    <row r="175" spans="3:18" x14ac:dyDescent="0.2">
      <c r="C175" s="64" t="s">
        <v>512</v>
      </c>
      <c r="L175" s="65"/>
      <c r="M175" s="64"/>
      <c r="N175" s="66"/>
      <c r="P175" s="64">
        <v>174</v>
      </c>
      <c r="Q175" s="71" t="s">
        <v>513</v>
      </c>
      <c r="R175" s="70" t="s">
        <v>514</v>
      </c>
    </row>
    <row r="176" spans="3:18" x14ac:dyDescent="0.2">
      <c r="C176" s="64" t="s">
        <v>515</v>
      </c>
      <c r="L176" s="65"/>
      <c r="M176" s="64"/>
      <c r="N176" s="66"/>
      <c r="P176" s="64">
        <v>175</v>
      </c>
      <c r="Q176" s="70" t="s">
        <v>516</v>
      </c>
      <c r="R176" s="67" t="s">
        <v>130</v>
      </c>
    </row>
    <row r="177" spans="3:18" x14ac:dyDescent="0.2">
      <c r="C177" s="64" t="s">
        <v>517</v>
      </c>
      <c r="L177" s="65"/>
      <c r="M177" s="64"/>
      <c r="N177" s="66"/>
      <c r="P177" s="64">
        <v>176</v>
      </c>
      <c r="Q177" s="71" t="s">
        <v>518</v>
      </c>
      <c r="R177" s="67" t="s">
        <v>68</v>
      </c>
    </row>
    <row r="178" spans="3:18" x14ac:dyDescent="0.2">
      <c r="C178" s="64" t="s">
        <v>519</v>
      </c>
      <c r="L178" s="65"/>
      <c r="M178" s="64"/>
      <c r="N178" s="66"/>
      <c r="P178" s="64">
        <v>177</v>
      </c>
      <c r="Q178" s="71" t="s">
        <v>520</v>
      </c>
      <c r="R178" s="67" t="s">
        <v>213</v>
      </c>
    </row>
    <row r="179" spans="3:18" x14ac:dyDescent="0.2">
      <c r="C179" s="64" t="s">
        <v>521</v>
      </c>
      <c r="L179" s="65"/>
      <c r="M179" s="64"/>
      <c r="N179" s="66"/>
      <c r="P179" s="64">
        <v>178</v>
      </c>
      <c r="Q179" s="70" t="s">
        <v>522</v>
      </c>
      <c r="R179" s="70" t="s">
        <v>68</v>
      </c>
    </row>
    <row r="180" spans="3:18" x14ac:dyDescent="0.2">
      <c r="C180" s="64" t="s">
        <v>523</v>
      </c>
      <c r="L180" s="65"/>
      <c r="M180" s="64"/>
      <c r="N180" s="66"/>
      <c r="P180" s="64">
        <v>179</v>
      </c>
      <c r="Q180" s="71" t="s">
        <v>524</v>
      </c>
      <c r="R180" s="67" t="s">
        <v>481</v>
      </c>
    </row>
    <row r="181" spans="3:18" x14ac:dyDescent="0.2">
      <c r="C181" s="64" t="s">
        <v>525</v>
      </c>
      <c r="L181" s="65"/>
      <c r="M181" s="64"/>
      <c r="N181" s="66"/>
      <c r="P181" s="64">
        <v>180</v>
      </c>
      <c r="Q181" s="71" t="s">
        <v>526</v>
      </c>
      <c r="R181" s="67" t="s">
        <v>527</v>
      </c>
    </row>
    <row r="182" spans="3:18" x14ac:dyDescent="0.2">
      <c r="C182" s="64" t="s">
        <v>528</v>
      </c>
      <c r="L182" s="65"/>
      <c r="M182" s="64"/>
      <c r="N182" s="66"/>
      <c r="P182" s="64">
        <v>181</v>
      </c>
      <c r="Q182" s="70" t="s">
        <v>529</v>
      </c>
      <c r="R182" s="70" t="s">
        <v>279</v>
      </c>
    </row>
    <row r="183" spans="3:18" x14ac:dyDescent="0.2">
      <c r="C183" s="64" t="s">
        <v>530</v>
      </c>
      <c r="L183" s="77"/>
      <c r="M183" s="64"/>
      <c r="N183" s="66"/>
      <c r="P183" s="64">
        <v>182</v>
      </c>
      <c r="Q183" s="70" t="s">
        <v>531</v>
      </c>
      <c r="R183" s="70" t="s">
        <v>417</v>
      </c>
    </row>
    <row r="184" spans="3:18" x14ac:dyDescent="0.2">
      <c r="C184" s="64" t="s">
        <v>532</v>
      </c>
      <c r="L184" s="77"/>
      <c r="M184" s="64"/>
      <c r="N184" s="66"/>
      <c r="P184" s="64">
        <v>183</v>
      </c>
      <c r="Q184" s="78" t="s">
        <v>533</v>
      </c>
      <c r="R184" s="69" t="s">
        <v>534</v>
      </c>
    </row>
    <row r="185" spans="3:18" x14ac:dyDescent="0.2">
      <c r="C185" s="64" t="s">
        <v>535</v>
      </c>
      <c r="L185" s="77"/>
      <c r="M185" s="64"/>
      <c r="N185" s="66"/>
      <c r="P185" s="64">
        <v>184</v>
      </c>
      <c r="Q185" s="71" t="s">
        <v>536</v>
      </c>
      <c r="R185" s="67" t="s">
        <v>32</v>
      </c>
    </row>
    <row r="186" spans="3:18" x14ac:dyDescent="0.2">
      <c r="C186" s="64" t="s">
        <v>537</v>
      </c>
      <c r="L186" s="77"/>
      <c r="M186" s="64"/>
      <c r="N186" s="66"/>
      <c r="P186" s="64">
        <v>185</v>
      </c>
      <c r="Q186" s="75" t="s">
        <v>538</v>
      </c>
      <c r="R186" s="67" t="s">
        <v>265</v>
      </c>
    </row>
    <row r="187" spans="3:18" x14ac:dyDescent="0.2">
      <c r="L187" s="77"/>
      <c r="M187" s="64"/>
      <c r="N187" s="66"/>
      <c r="P187" s="64">
        <v>186</v>
      </c>
      <c r="Q187" s="71" t="s">
        <v>539</v>
      </c>
      <c r="R187" s="67" t="s">
        <v>202</v>
      </c>
    </row>
    <row r="188" spans="3:18" x14ac:dyDescent="0.2">
      <c r="L188" s="77"/>
      <c r="M188" s="64"/>
      <c r="N188" s="66"/>
    </row>
    <row r="189" spans="3:18" x14ac:dyDescent="0.2">
      <c r="L189" s="77"/>
      <c r="M189" s="64"/>
      <c r="N189" s="66"/>
    </row>
    <row r="190" spans="3:18" x14ac:dyDescent="0.2">
      <c r="L190" s="77"/>
      <c r="M190" s="64"/>
      <c r="N190" s="66"/>
    </row>
    <row r="191" spans="3:18" x14ac:dyDescent="0.2">
      <c r="L191" s="77"/>
      <c r="M191" s="64"/>
      <c r="N191" s="66"/>
    </row>
    <row r="192" spans="3:18" x14ac:dyDescent="0.2">
      <c r="L192" s="77"/>
      <c r="M192" s="64"/>
      <c r="N192" s="66"/>
    </row>
    <row r="193" spans="12:18" x14ac:dyDescent="0.2">
      <c r="L193" s="77"/>
      <c r="M193" s="64"/>
      <c r="N193" s="66"/>
    </row>
    <row r="194" spans="12:18" x14ac:dyDescent="0.2">
      <c r="L194" s="77"/>
      <c r="M194" s="64"/>
      <c r="N194" s="66"/>
    </row>
    <row r="195" spans="12:18" x14ac:dyDescent="0.2">
      <c r="L195" s="77"/>
      <c r="M195" s="64"/>
      <c r="N195" s="66"/>
    </row>
    <row r="196" spans="12:18" x14ac:dyDescent="0.2">
      <c r="L196" s="77"/>
      <c r="M196" s="64"/>
      <c r="N196" s="66"/>
    </row>
    <row r="197" spans="12:18" x14ac:dyDescent="0.2">
      <c r="L197" s="77"/>
      <c r="M197" s="64"/>
      <c r="N197" s="66"/>
    </row>
    <row r="198" spans="12:18" x14ac:dyDescent="0.2">
      <c r="L198" s="77"/>
      <c r="M198" s="64"/>
      <c r="N198" s="66"/>
    </row>
    <row r="199" spans="12:18" x14ac:dyDescent="0.2">
      <c r="L199" s="77"/>
      <c r="M199" s="64"/>
      <c r="N199" s="66"/>
      <c r="Q199" s="75"/>
      <c r="R199" s="67"/>
    </row>
    <row r="200" spans="12:18" x14ac:dyDescent="0.2">
      <c r="L200" s="77"/>
      <c r="M200" s="64"/>
      <c r="N200" s="66"/>
      <c r="Q200" s="75"/>
      <c r="R200" s="67"/>
    </row>
    <row r="201" spans="12:18" x14ac:dyDescent="0.2">
      <c r="L201" s="77"/>
      <c r="M201" s="64"/>
      <c r="N201" s="66"/>
    </row>
    <row r="202" spans="12:18" x14ac:dyDescent="0.2">
      <c r="L202" s="77"/>
      <c r="M202" s="64"/>
      <c r="N202" s="66"/>
    </row>
    <row r="203" spans="12:18" x14ac:dyDescent="0.2">
      <c r="L203" s="77"/>
      <c r="M203" s="64"/>
      <c r="N203" s="66"/>
    </row>
    <row r="204" spans="12:18" x14ac:dyDescent="0.2">
      <c r="L204" s="77"/>
      <c r="M204" s="64"/>
      <c r="N204" s="66"/>
    </row>
    <row r="205" spans="12:18" x14ac:dyDescent="0.2">
      <c r="L205" s="77"/>
      <c r="M205" s="64"/>
      <c r="N205" s="66"/>
    </row>
    <row r="206" spans="12:18" x14ac:dyDescent="0.2">
      <c r="L206" s="77"/>
      <c r="M206" s="64"/>
      <c r="N206" s="66"/>
    </row>
  </sheetData>
  <pageMargins left="0.7" right="0.7" top="0.75" bottom="0.75" header="0.3" footer="0.3"/>
  <pageSetup paperSize="9" orientation="portrait" horizontalDpi="360" verticalDpi="36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A27"/>
  <sheetViews>
    <sheetView showRowColHeaders="0" workbookViewId="0">
      <pane ySplit="12" topLeftCell="A13" activePane="bottomLeft" state="frozen"/>
      <selection pane="bottomLeft" activeCell="M4" sqref="M4"/>
    </sheetView>
  </sheetViews>
  <sheetFormatPr baseColWidth="10" defaultColWidth="11.375" defaultRowHeight="12.9" x14ac:dyDescent="0.2"/>
  <cols>
    <col min="1" max="1" width="6.625" style="83" customWidth="1"/>
    <col min="2" max="2" width="8.375" style="83" customWidth="1"/>
    <col min="3" max="3" width="13.25" style="83" customWidth="1"/>
    <col min="4" max="4" width="11.375" style="83"/>
    <col min="5" max="5" width="4.625" style="83" bestFit="1" customWidth="1"/>
    <col min="6" max="10" width="3.25" style="85" customWidth="1"/>
    <col min="11" max="11" width="5.375" style="85" customWidth="1"/>
    <col min="12" max="14" width="9" style="85" customWidth="1"/>
    <col min="15" max="16" width="3.25" style="83" customWidth="1"/>
    <col min="17" max="17" width="11.375" style="86" customWidth="1"/>
    <col min="18" max="18" width="6.125" style="86" customWidth="1"/>
    <col min="19" max="19" width="11.375" style="86" customWidth="1"/>
    <col min="20" max="20" width="6.375" style="83" customWidth="1"/>
    <col min="21" max="26" width="11" style="83" hidden="1" customWidth="1"/>
    <col min="27" max="16384" width="11.375" style="83"/>
  </cols>
  <sheetData>
    <row r="1" spans="1:27" x14ac:dyDescent="0.2">
      <c r="A1" s="120" t="s">
        <v>19</v>
      </c>
      <c r="E1" s="103" t="s">
        <v>546</v>
      </c>
      <c r="F1" s="84"/>
      <c r="G1" s="84"/>
      <c r="H1" s="84"/>
      <c r="I1" s="84"/>
      <c r="J1" s="84"/>
      <c r="K1" s="84"/>
      <c r="L1" s="83"/>
      <c r="M1" s="83"/>
      <c r="N1" s="83"/>
    </row>
    <row r="2" spans="1:27" ht="14.3" x14ac:dyDescent="0.25">
      <c r="B2" s="111">
        <v>1</v>
      </c>
      <c r="C2" s="108" t="str">
        <f ca="1">OFFSET(INDEX(NomsTest!K2:K200,B2),,1)</f>
        <v>Remplaçants</v>
      </c>
      <c r="D2" s="92" t="str">
        <f ca="1">Total_équipes&amp; " équipes"</f>
        <v>17 équipes</v>
      </c>
      <c r="E2" s="93" t="s">
        <v>0</v>
      </c>
      <c r="F2" s="93">
        <v>1</v>
      </c>
      <c r="G2" s="93">
        <v>2</v>
      </c>
      <c r="H2" s="93">
        <v>3</v>
      </c>
      <c r="I2" s="93">
        <v>4</v>
      </c>
      <c r="J2" s="93">
        <v>5</v>
      </c>
      <c r="K2" s="87"/>
      <c r="L2" s="96" t="s">
        <v>541</v>
      </c>
      <c r="M2" s="88"/>
      <c r="N2" s="88"/>
      <c r="Q2" s="97" t="s">
        <v>547</v>
      </c>
      <c r="R2" s="99">
        <v>2</v>
      </c>
      <c r="S2" s="98" t="s">
        <v>545</v>
      </c>
    </row>
    <row r="3" spans="1:27" ht="14.3" thickBot="1" x14ac:dyDescent="0.3">
      <c r="D3" s="102">
        <v>1</v>
      </c>
      <c r="E3" s="101">
        <f>SUM(F3:J3)</f>
        <v>39</v>
      </c>
      <c r="F3" s="82">
        <v>20</v>
      </c>
      <c r="G3" s="82">
        <v>19</v>
      </c>
      <c r="H3" s="82"/>
      <c r="I3" s="82"/>
      <c r="J3" s="82"/>
      <c r="K3" s="89"/>
      <c r="L3" s="86"/>
      <c r="M3" s="94" t="s">
        <v>540</v>
      </c>
      <c r="N3" s="95" t="s">
        <v>16</v>
      </c>
      <c r="Q3" s="90">
        <v>2</v>
      </c>
      <c r="R3" s="91" t="s">
        <v>544</v>
      </c>
      <c r="S3" s="90" t="s">
        <v>616</v>
      </c>
    </row>
    <row r="4" spans="1:27" ht="14.95" thickTop="1" thickBot="1" x14ac:dyDescent="0.3">
      <c r="D4" s="90">
        <v>2</v>
      </c>
      <c r="E4" s="101">
        <f>SUM(F4:J4)</f>
        <v>43</v>
      </c>
      <c r="F4" s="82">
        <v>23</v>
      </c>
      <c r="G4" s="82">
        <v>20</v>
      </c>
      <c r="H4" s="82"/>
      <c r="I4" s="82"/>
      <c r="J4" s="82"/>
      <c r="K4" s="89"/>
      <c r="L4" s="86"/>
      <c r="M4" s="109"/>
      <c r="N4" s="109"/>
      <c r="Q4" s="90">
        <v>3</v>
      </c>
      <c r="R4" s="91" t="s">
        <v>544</v>
      </c>
      <c r="S4" s="90">
        <v>17</v>
      </c>
    </row>
    <row r="5" spans="1:27" ht="15.8" customHeight="1" thickTop="1" x14ac:dyDescent="0.25">
      <c r="D5" s="102">
        <v>3</v>
      </c>
      <c r="E5" s="101">
        <f t="shared" ref="E5:E19" si="0">SUM(F5:J5)</f>
        <v>11</v>
      </c>
      <c r="F5" s="82">
        <v>11</v>
      </c>
      <c r="G5" s="82"/>
      <c r="H5" s="82"/>
      <c r="I5" s="82"/>
      <c r="J5" s="82"/>
      <c r="K5" s="89"/>
      <c r="L5" s="107" t="str">
        <f>IF($M$4="","",VLOOKUP($M$4,équipes,2))</f>
        <v/>
      </c>
      <c r="M5" s="86"/>
      <c r="N5" s="86"/>
      <c r="Q5" s="90">
        <v>4</v>
      </c>
      <c r="R5" s="91" t="s">
        <v>544</v>
      </c>
      <c r="S5" s="90">
        <v>16</v>
      </c>
    </row>
    <row r="6" spans="1:27" ht="13.6" x14ac:dyDescent="0.25">
      <c r="D6" s="90">
        <v>4</v>
      </c>
      <c r="E6" s="101">
        <f t="shared" si="0"/>
        <v>22</v>
      </c>
      <c r="F6" s="82">
        <v>22</v>
      </c>
      <c r="G6" s="82"/>
      <c r="H6" s="82"/>
      <c r="I6" s="82"/>
      <c r="J6" s="82"/>
      <c r="K6" s="89"/>
      <c r="L6" s="107" t="str">
        <f>IF($M$4="","",VLOOKUP($M$4,équipes,3))</f>
        <v/>
      </c>
      <c r="M6" s="84"/>
      <c r="N6" s="84"/>
      <c r="Q6" s="90">
        <v>5</v>
      </c>
      <c r="R6" s="91" t="s">
        <v>544</v>
      </c>
      <c r="S6" s="90">
        <v>15</v>
      </c>
    </row>
    <row r="7" spans="1:27" ht="13.6" x14ac:dyDescent="0.25">
      <c r="D7" s="102">
        <v>5</v>
      </c>
      <c r="E7" s="101">
        <f t="shared" si="0"/>
        <v>14</v>
      </c>
      <c r="F7" s="82">
        <v>2</v>
      </c>
      <c r="G7" s="82">
        <v>12</v>
      </c>
      <c r="H7" s="82"/>
      <c r="I7" s="82"/>
      <c r="J7" s="82"/>
      <c r="K7" s="89"/>
      <c r="L7" s="107" t="str">
        <f>IF($M$4="","",IF(Inscriptions!O4&lt;3,"",VLOOKUP($M$4,équipes,4)))</f>
        <v/>
      </c>
      <c r="M7" s="87"/>
      <c r="N7" s="87"/>
      <c r="Q7" s="90">
        <v>6</v>
      </c>
      <c r="R7" s="91" t="s">
        <v>544</v>
      </c>
      <c r="S7" s="90">
        <v>14</v>
      </c>
    </row>
    <row r="8" spans="1:27" ht="13.6" x14ac:dyDescent="0.25">
      <c r="D8" s="90">
        <v>6</v>
      </c>
      <c r="E8" s="101">
        <f t="shared" si="0"/>
        <v>49</v>
      </c>
      <c r="F8" s="82">
        <v>24</v>
      </c>
      <c r="G8" s="82">
        <v>25</v>
      </c>
      <c r="H8" s="82"/>
      <c r="I8" s="82"/>
      <c r="J8" s="82"/>
      <c r="K8" s="89"/>
      <c r="L8" s="87"/>
      <c r="M8" s="87"/>
      <c r="N8" s="87"/>
      <c r="Q8" s="90">
        <v>7</v>
      </c>
      <c r="R8" s="91" t="s">
        <v>544</v>
      </c>
      <c r="S8" s="90">
        <v>13</v>
      </c>
    </row>
    <row r="9" spans="1:27" ht="13.6" x14ac:dyDescent="0.25">
      <c r="D9" s="102">
        <v>7</v>
      </c>
      <c r="E9" s="101">
        <f t="shared" si="0"/>
        <v>4</v>
      </c>
      <c r="F9" s="82">
        <v>4</v>
      </c>
      <c r="G9" s="82"/>
      <c r="H9" s="82"/>
      <c r="I9" s="82"/>
      <c r="J9" s="82"/>
      <c r="K9" s="89"/>
      <c r="L9" s="87"/>
      <c r="M9" s="87"/>
      <c r="N9" s="87"/>
      <c r="Q9" s="90">
        <v>8</v>
      </c>
      <c r="R9" s="91" t="s">
        <v>544</v>
      </c>
      <c r="S9" s="90">
        <v>12</v>
      </c>
      <c r="U9" s="112"/>
      <c r="V9" s="112"/>
      <c r="W9" s="112"/>
      <c r="X9" s="112"/>
      <c r="Y9" s="112"/>
      <c r="Z9" s="112"/>
    </row>
    <row r="10" spans="1:27" ht="13.6" x14ac:dyDescent="0.25">
      <c r="D10" s="90">
        <v>8</v>
      </c>
      <c r="E10" s="101">
        <f t="shared" si="0"/>
        <v>42</v>
      </c>
      <c r="F10" s="82">
        <v>22</v>
      </c>
      <c r="G10" s="82">
        <v>20</v>
      </c>
      <c r="H10" s="82"/>
      <c r="I10" s="82"/>
      <c r="J10" s="82"/>
      <c r="K10" s="89"/>
      <c r="L10" s="105" t="s">
        <v>548</v>
      </c>
      <c r="M10" s="106"/>
      <c r="N10" s="106"/>
      <c r="Q10" s="90">
        <v>9</v>
      </c>
      <c r="R10" s="91" t="s">
        <v>544</v>
      </c>
      <c r="S10" s="90">
        <v>11</v>
      </c>
      <c r="U10" s="112"/>
      <c r="V10" s="112"/>
      <c r="W10" s="112"/>
      <c r="X10" s="112"/>
      <c r="Y10" s="112"/>
      <c r="Z10" s="112"/>
    </row>
    <row r="11" spans="1:27" ht="14.3" x14ac:dyDescent="0.3">
      <c r="D11" s="102">
        <v>9</v>
      </c>
      <c r="E11" s="101">
        <f t="shared" si="0"/>
        <v>2</v>
      </c>
      <c r="F11" s="82">
        <v>2</v>
      </c>
      <c r="G11" s="82"/>
      <c r="H11" s="82"/>
      <c r="I11" s="82"/>
      <c r="J11" s="82"/>
      <c r="K11" s="89"/>
      <c r="L11" s="104">
        <v>14</v>
      </c>
      <c r="M11" s="91" t="s">
        <v>544</v>
      </c>
      <c r="N11" s="104">
        <v>7</v>
      </c>
      <c r="Q11" s="90">
        <v>10</v>
      </c>
      <c r="R11" s="91" t="s">
        <v>544</v>
      </c>
      <c r="S11" s="90">
        <v>1</v>
      </c>
      <c r="U11" s="112"/>
      <c r="V11" s="112"/>
      <c r="W11" s="112"/>
      <c r="X11" s="112"/>
      <c r="Y11" s="112"/>
      <c r="Z11" s="112"/>
    </row>
    <row r="12" spans="1:27" ht="14.3" x14ac:dyDescent="0.3">
      <c r="D12" s="90">
        <v>10</v>
      </c>
      <c r="E12" s="101">
        <f t="shared" si="0"/>
        <v>41</v>
      </c>
      <c r="F12" s="82">
        <v>29</v>
      </c>
      <c r="G12" s="82">
        <v>12</v>
      </c>
      <c r="H12" s="82"/>
      <c r="I12" s="82"/>
      <c r="J12" s="82"/>
      <c r="L12" s="104">
        <v>6</v>
      </c>
      <c r="M12" s="91" t="s">
        <v>544</v>
      </c>
      <c r="N12" s="104">
        <v>15</v>
      </c>
      <c r="U12" s="112"/>
      <c r="V12" s="112"/>
      <c r="W12" s="112"/>
      <c r="X12" s="112"/>
      <c r="Y12" s="112"/>
      <c r="Z12" s="112"/>
    </row>
    <row r="13" spans="1:27" ht="13.6" x14ac:dyDescent="0.25">
      <c r="D13" s="102">
        <v>11</v>
      </c>
      <c r="E13" s="101">
        <f t="shared" si="0"/>
        <v>9</v>
      </c>
      <c r="F13" s="82">
        <v>9</v>
      </c>
      <c r="G13" s="82"/>
      <c r="H13" s="82"/>
      <c r="I13" s="82"/>
      <c r="J13" s="82"/>
      <c r="U13" s="112"/>
      <c r="V13" s="112"/>
      <c r="W13" s="112"/>
      <c r="X13" s="112"/>
      <c r="Y13" s="112"/>
      <c r="Z13" s="112"/>
    </row>
    <row r="14" spans="1:27" ht="13.6" x14ac:dyDescent="0.25">
      <c r="D14" s="90">
        <v>12</v>
      </c>
      <c r="E14" s="101">
        <f t="shared" si="0"/>
        <v>38</v>
      </c>
      <c r="F14" s="82">
        <v>27</v>
      </c>
      <c r="G14" s="82">
        <v>11</v>
      </c>
      <c r="H14" s="82"/>
      <c r="I14" s="82"/>
      <c r="J14" s="82"/>
      <c r="T14" s="113"/>
      <c r="U14" s="114"/>
      <c r="V14" s="114"/>
      <c r="W14" s="114"/>
      <c r="X14" s="114"/>
      <c r="Y14" s="114"/>
      <c r="Z14" s="114"/>
      <c r="AA14" s="113"/>
    </row>
    <row r="15" spans="1:27" ht="13.6" x14ac:dyDescent="0.25">
      <c r="D15" s="102">
        <v>13</v>
      </c>
      <c r="E15" s="101">
        <f t="shared" si="0"/>
        <v>7</v>
      </c>
      <c r="F15" s="82">
        <v>7</v>
      </c>
      <c r="G15" s="82"/>
      <c r="H15" s="82"/>
      <c r="I15" s="82"/>
      <c r="J15" s="82"/>
      <c r="T15" s="113"/>
      <c r="U15" s="115"/>
      <c r="V15" s="115"/>
      <c r="W15" s="114"/>
      <c r="X15" s="114"/>
      <c r="Y15" s="114"/>
      <c r="Z15" s="114"/>
      <c r="AA15" s="113"/>
    </row>
    <row r="16" spans="1:27" ht="13.6" x14ac:dyDescent="0.25">
      <c r="D16" s="90">
        <v>14</v>
      </c>
      <c r="E16" s="101">
        <f t="shared" si="0"/>
        <v>35</v>
      </c>
      <c r="F16" s="82">
        <v>29</v>
      </c>
      <c r="G16" s="82">
        <v>6</v>
      </c>
      <c r="H16" s="82"/>
      <c r="I16" s="82"/>
      <c r="J16" s="82"/>
      <c r="T16" s="113"/>
      <c r="U16" s="116" t="str">
        <f ca="1">VLOOKUP($D$3,équipes,2)</f>
        <v>RODIN  Auguste</v>
      </c>
      <c r="V16" s="115"/>
      <c r="W16" s="114"/>
      <c r="X16" s="114"/>
      <c r="Y16" s="114"/>
      <c r="Z16" s="114"/>
      <c r="AA16" s="113"/>
    </row>
    <row r="17" spans="4:27" ht="13.6" x14ac:dyDescent="0.25">
      <c r="D17" s="102">
        <v>15</v>
      </c>
      <c r="E17" s="101">
        <f t="shared" si="0"/>
        <v>28</v>
      </c>
      <c r="F17" s="82">
        <v>9</v>
      </c>
      <c r="G17" s="82">
        <v>19</v>
      </c>
      <c r="H17" s="82"/>
      <c r="I17" s="82"/>
      <c r="J17" s="82"/>
      <c r="T17" s="113"/>
      <c r="U17" s="116" t="str">
        <f ca="1">VLOOKUP($D$3,équipes,3)</f>
        <v>CHOPIN  Frédéric</v>
      </c>
      <c r="V17" s="115"/>
      <c r="W17" s="115"/>
      <c r="X17" s="115"/>
      <c r="Y17" s="114"/>
      <c r="Z17" s="114"/>
      <c r="AA17" s="113"/>
    </row>
    <row r="18" spans="4:27" ht="13.6" x14ac:dyDescent="0.25">
      <c r="D18" s="90">
        <v>16</v>
      </c>
      <c r="E18" s="101">
        <f t="shared" si="0"/>
        <v>20</v>
      </c>
      <c r="F18" s="82">
        <v>20</v>
      </c>
      <c r="G18" s="82"/>
      <c r="H18" s="82"/>
      <c r="I18" s="82"/>
      <c r="J18" s="82"/>
      <c r="T18" s="113"/>
      <c r="U18" s="116" t="str">
        <f ca="1">IF(Inscriptions!$O$4&lt;3,"",VLOOKUP($D$3,équipes,4))</f>
        <v>STRAUSS  Richard</v>
      </c>
      <c r="V18" s="115"/>
      <c r="W18" s="116" t="str">
        <f ca="1">VLOOKUP($D$4,équipes,2)</f>
        <v>RIMBAUD  Arthur</v>
      </c>
      <c r="X18" s="115"/>
      <c r="Y18" s="114"/>
      <c r="Z18" s="114"/>
      <c r="AA18" s="113"/>
    </row>
    <row r="19" spans="4:27" ht="13.6" x14ac:dyDescent="0.25">
      <c r="D19" s="102">
        <v>17</v>
      </c>
      <c r="E19" s="101">
        <f t="shared" si="0"/>
        <v>8</v>
      </c>
      <c r="F19" s="82">
        <v>8</v>
      </c>
      <c r="G19" s="82"/>
      <c r="H19" s="82"/>
      <c r="I19" s="82"/>
      <c r="J19" s="82"/>
      <c r="T19" s="113"/>
      <c r="U19" s="115"/>
      <c r="V19" s="115"/>
      <c r="W19" s="116" t="str">
        <f ca="1">VLOOKUP($D$4,équipes,3)</f>
        <v>CHEVALIER  Maurice</v>
      </c>
      <c r="X19" s="115"/>
      <c r="Y19" s="115"/>
      <c r="Z19" s="115"/>
      <c r="AA19" s="113"/>
    </row>
    <row r="20" spans="4:27" x14ac:dyDescent="0.2">
      <c r="T20" s="113"/>
      <c r="U20" s="115"/>
      <c r="V20" s="115"/>
      <c r="W20" s="116" t="str">
        <f ca="1">IF(Inscriptions!$O$4&lt;3,"",VLOOKUP($D$4,équipes,4))</f>
        <v>COLUCHE  Michel</v>
      </c>
      <c r="X20" s="115"/>
      <c r="Y20" s="116" t="str">
        <f ca="1">VLOOKUP($D$5,équipes,2)</f>
        <v>FLON  Suzanne</v>
      </c>
      <c r="Z20" s="115"/>
      <c r="AA20" s="113"/>
    </row>
    <row r="21" spans="4:27" x14ac:dyDescent="0.2">
      <c r="T21" s="113"/>
      <c r="U21" s="115"/>
      <c r="V21" s="115"/>
      <c r="W21" s="115"/>
      <c r="X21" s="115"/>
      <c r="Y21" s="116" t="str">
        <f ca="1">VLOOKUP($D$5,équipes,3)</f>
        <v>GARNIER  Simone</v>
      </c>
      <c r="Z21" s="115"/>
      <c r="AA21" s="113"/>
    </row>
    <row r="22" spans="4:27" x14ac:dyDescent="0.2">
      <c r="U22" s="115"/>
      <c r="V22" s="115"/>
      <c r="W22" s="115"/>
      <c r="X22" s="115"/>
      <c r="Y22" s="116" t="str">
        <f ca="1">IF(Inscriptions!$O$4&lt;3,"",VLOOKUP($D$5,équipes,4))</f>
        <v>DUBOSC  Franck</v>
      </c>
      <c r="Z22" s="115"/>
    </row>
    <row r="23" spans="4:27" x14ac:dyDescent="0.2">
      <c r="U23" s="115"/>
      <c r="V23" s="115"/>
      <c r="W23" s="115"/>
      <c r="X23" s="115"/>
      <c r="Y23" s="115"/>
      <c r="Z23" s="115"/>
    </row>
    <row r="26" spans="4:27" ht="13.6" x14ac:dyDescent="0.2">
      <c r="X26" s="117"/>
    </row>
    <row r="27" spans="4:27" ht="13.6" x14ac:dyDescent="0.2">
      <c r="W27" s="117"/>
      <c r="X27" s="117"/>
    </row>
  </sheetData>
  <sheetProtection password="CB23" sheet="1" objects="1" scenarios="1" selectLockedCells="1"/>
  <conditionalFormatting sqref="L11:L12 N11:N12 G3:G19 D2:D19 S3:S11 Q3:Q11">
    <cfRule type="expression" dxfId="1" priority="9" stopIfTrue="1">
      <formula>AND($A$3&lt;&gt;"",D2=$A$3)</formula>
    </cfRule>
  </conditionalFormatting>
  <conditionalFormatting sqref="F2:J2">
    <cfRule type="cellIs" dxfId="0" priority="1" stopIfTrue="1" operator="equal">
      <formula>$R$2</formula>
    </cfRule>
  </conditionalFormatting>
  <dataValidations count="1">
    <dataValidation type="list" allowBlank="1" showInputMessage="1" showErrorMessage="1" sqref="R2">
      <formula1>"1,2,3,4,5"</formula1>
    </dataValidation>
  </dataValidation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866" r:id="rId4" name="Drop Down 218">
              <controlPr defaultSize="0" autoLine="0" autoPict="0" macro="[0]!TrouveEquipe">
                <anchor moveWithCells="1">
                  <from>
                    <xdr:col>0</xdr:col>
                    <xdr:colOff>43132</xdr:colOff>
                    <xdr:row>1</xdr:row>
                    <xdr:rowOff>17253</xdr:rowOff>
                  </from>
                  <to>
                    <xdr:col>2</xdr:col>
                    <xdr:colOff>862642</xdr:colOff>
                    <xdr:row>2</xdr:row>
                    <xdr:rowOff>34506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Inscriptions</vt:lpstr>
      <vt:lpstr>Réglement</vt:lpstr>
      <vt:lpstr>Temp</vt:lpstr>
      <vt:lpstr>NomsTest</vt:lpstr>
      <vt:lpstr>Concours</vt:lpstr>
      <vt:lpstr>Fanny</vt:lpstr>
      <vt:lpstr>ListeAttente</vt:lpstr>
      <vt:lpstr>Total_équipes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Amadéus</dc:creator>
  <cp:lastModifiedBy>Pierrot</cp:lastModifiedBy>
  <cp:lastPrinted>2010-09-25T09:12:02Z</cp:lastPrinted>
  <dcterms:created xsi:type="dcterms:W3CDTF">2006-10-12T17:02:47Z</dcterms:created>
  <dcterms:modified xsi:type="dcterms:W3CDTF">2014-03-23T17:20:28Z</dcterms:modified>
</cp:coreProperties>
</file>