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defaultThemeVersion="124226"/>
  <bookViews>
    <workbookView xWindow="120" yWindow="30" windowWidth="10515" windowHeight="7230" activeTab="1"/>
  </bookViews>
  <sheets>
    <sheet name="Listes des articles" sheetId="2" r:id="rId1"/>
    <sheet name="Devis" sheetId="1" r:id="rId2"/>
  </sheets>
  <definedNames>
    <definedName name="_xlnm.Print_Titles" localSheetId="1">Devis!$1:$20</definedName>
    <definedName name="liste_Inventaire">Inventaire[Designation]</definedName>
    <definedName name="liste_Prix">Inventaire[Prix unitaire]</definedName>
  </definedNames>
  <calcPr calcId="124519"/>
</workbook>
</file>

<file path=xl/calcChain.xml><?xml version="1.0" encoding="utf-8"?>
<calcChain xmlns="http://schemas.openxmlformats.org/spreadsheetml/2006/main">
  <c r="D35" i="1"/>
  <c r="E35" s="1"/>
  <c r="D34"/>
  <c r="E34" s="1"/>
  <c r="D33"/>
  <c r="E33" s="1"/>
  <c r="D32"/>
  <c r="E32" s="1"/>
  <c r="D31"/>
  <c r="E31" s="1"/>
  <c r="D30"/>
  <c r="E30" s="1"/>
  <c r="E29"/>
  <c r="D28"/>
  <c r="E28" s="1"/>
  <c r="D27"/>
  <c r="E27" s="1"/>
  <c r="D26"/>
  <c r="E26" s="1"/>
  <c r="D25"/>
  <c r="E25" s="1"/>
  <c r="D24"/>
  <c r="E24" s="1"/>
  <c r="D23"/>
  <c r="E23" s="1"/>
  <c r="D22"/>
  <c r="E22" s="1"/>
  <c r="E1"/>
  <c r="E39" l="1"/>
</calcChain>
</file>

<file path=xl/sharedStrings.xml><?xml version="1.0" encoding="utf-8"?>
<sst xmlns="http://schemas.openxmlformats.org/spreadsheetml/2006/main" count="71" uniqueCount="56">
  <si>
    <t xml:space="preserve">ELECTRICITE GENERALE </t>
  </si>
  <si>
    <t>27260 Epaignes</t>
  </si>
  <si>
    <t xml:space="preserve">N° siret : </t>
  </si>
  <si>
    <t xml:space="preserve">Devis n° : </t>
  </si>
  <si>
    <t>Designation</t>
  </si>
  <si>
    <t>Quantité(s)</t>
  </si>
  <si>
    <t>Unité(s)</t>
  </si>
  <si>
    <t>Prix unitaire</t>
  </si>
  <si>
    <t xml:space="preserve">Total </t>
  </si>
  <si>
    <t xml:space="preserve">Appareillage ODACE de chez Schneider Electric </t>
  </si>
  <si>
    <t xml:space="preserve">Tableau de distribution en disjoncteurs Schneider Electric </t>
  </si>
  <si>
    <t>Un va et vient un centre</t>
  </si>
  <si>
    <t>Un interrupteur une applique sur évier</t>
  </si>
  <si>
    <t>Prise 10/16 A BI+T</t>
  </si>
  <si>
    <t>Prise 16A BI+T Lave vaisselle</t>
  </si>
  <si>
    <t>Prise 20A BI+T four</t>
  </si>
  <si>
    <t>Sortie 32A plaques</t>
  </si>
  <si>
    <t>Prise RJ 45</t>
  </si>
  <si>
    <t>Prise télévision</t>
  </si>
  <si>
    <t>Un interrupteur un centre</t>
  </si>
  <si>
    <t>Un interrupteur une applique sur lavabo</t>
  </si>
  <si>
    <t>Mise à la terre sanitaire</t>
  </si>
  <si>
    <t>Alimentation chauffe eau T FLOW HYGRO</t>
  </si>
  <si>
    <t>Alimentation VMC double flux</t>
  </si>
  <si>
    <t>Prise 16A BI+T lave linge</t>
  </si>
  <si>
    <t>Alimentation porte de garage</t>
  </si>
  <si>
    <t>Un interrupteur une applique</t>
  </si>
  <si>
    <t>Réalisation d' un circuit de terre</t>
  </si>
  <si>
    <t>Mise à la terre sanitaire arrivée d'eau</t>
  </si>
  <si>
    <t>Fourniture et pose d'un contrôleur d'énergie WISSEUR</t>
  </si>
  <si>
    <t>Fourniture et câblage d'un tableau de communication</t>
  </si>
  <si>
    <t>Forfait de mise en route et déquilibrage</t>
  </si>
  <si>
    <t>Alimentation volet électrique</t>
  </si>
  <si>
    <t>Passage d'une gaine de 20 vide pour le future interphone</t>
  </si>
  <si>
    <t>Passage d'une gaine de 20 vide pour le future store extérieur</t>
  </si>
  <si>
    <t>Christophe GONOT</t>
  </si>
  <si>
    <t>Alimentation sèche serviette</t>
  </si>
  <si>
    <t>Prise 16A BI+T sèche linge 1</t>
  </si>
  <si>
    <t>A l'intention de M.GALBON</t>
  </si>
  <si>
    <t>Référence chantier : M ou Mme LEMMONIER</t>
  </si>
  <si>
    <t xml:space="preserve">Devis valable 3 mois </t>
  </si>
  <si>
    <t xml:space="preserve">Condition de règlement : 40% à la commande, 40% en cour de travaux et 20% à la réception </t>
  </si>
  <si>
    <t xml:space="preserve">Signature et bon pour accord, </t>
  </si>
  <si>
    <t xml:space="preserve">Le client </t>
  </si>
  <si>
    <t xml:space="preserve">L'artisan </t>
  </si>
  <si>
    <t>Montant H.T</t>
  </si>
  <si>
    <t>Montant T.T.C</t>
  </si>
  <si>
    <t xml:space="preserve">God michet deluxe edition </t>
  </si>
  <si>
    <t xml:space="preserve">TVA </t>
  </si>
  <si>
    <t xml:space="preserve">Tel : 02 32 </t>
  </si>
  <si>
    <t xml:space="preserve">ou : 06 82 </t>
  </si>
  <si>
    <t xml:space="preserve">20 Rue de </t>
  </si>
  <si>
    <t>12 route</t>
  </si>
  <si>
    <t xml:space="preserve">Tel client : 06 26 </t>
  </si>
  <si>
    <t>J'ignore quelles lignes vous voulez définir ?</t>
  </si>
  <si>
    <t>Voir dessin ci-contre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</si>
</sst>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#,##0.00\ &quot;€&quot;"/>
  </numFmts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2" borderId="14">
      <alignment wrapText="1"/>
    </xf>
    <xf numFmtId="0" fontId="4" fillId="0" borderId="0"/>
    <xf numFmtId="164" fontId="4" fillId="0" borderId="0" applyFont="0" applyFill="0" applyBorder="0" applyAlignment="0" applyProtection="0"/>
    <xf numFmtId="0" fontId="6" fillId="0" borderId="0"/>
    <xf numFmtId="164" fontId="6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top"/>
    </xf>
    <xf numFmtId="0" fontId="0" fillId="0" borderId="0" xfId="0" applyFill="1" applyBorder="1" applyAlignment="1">
      <alignment horizontal="left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164" fontId="0" fillId="0" borderId="1" xfId="0" applyNumberFormat="1" applyBorder="1"/>
    <xf numFmtId="0" fontId="0" fillId="2" borderId="5" xfId="0" applyFill="1" applyBorder="1" applyAlignment="1">
      <alignment wrapText="1"/>
    </xf>
    <xf numFmtId="0" fontId="0" fillId="2" borderId="7" xfId="0" applyFill="1" applyBorder="1" applyAlignment="1">
      <alignment wrapText="1"/>
    </xf>
    <xf numFmtId="0" fontId="0" fillId="2" borderId="1" xfId="0" applyFill="1" applyBorder="1" applyAlignment="1">
      <alignment horizontal="right" vertical="center"/>
    </xf>
    <xf numFmtId="164" fontId="0" fillId="2" borderId="1" xfId="0" applyNumberFormat="1" applyFill="1" applyBorder="1" applyAlignment="1">
      <alignment horizontal="right" vertical="center"/>
    </xf>
    <xf numFmtId="0" fontId="0" fillId="2" borderId="8" xfId="0" applyFill="1" applyBorder="1" applyAlignment="1">
      <alignment horizontal="right" vertical="center"/>
    </xf>
    <xf numFmtId="164" fontId="0" fillId="2" borderId="8" xfId="0" applyNumberFormat="1" applyFill="1" applyBorder="1" applyAlignment="1">
      <alignment horizontal="right" vertical="center"/>
    </xf>
    <xf numFmtId="165" fontId="0" fillId="2" borderId="9" xfId="0" applyNumberFormat="1" applyFill="1" applyBorder="1" applyAlignment="1">
      <alignment horizontal="right" vertical="center"/>
    </xf>
    <xf numFmtId="164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vertical="center" wrapText="1"/>
    </xf>
    <xf numFmtId="0" fontId="0" fillId="0" borderId="14" xfId="0" applyBorder="1"/>
    <xf numFmtId="0" fontId="3" fillId="0" borderId="8" xfId="0" applyFont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right" vertical="center"/>
    </xf>
    <xf numFmtId="0" fontId="0" fillId="0" borderId="0" xfId="0" applyFill="1"/>
    <xf numFmtId="0" fontId="0" fillId="0" borderId="1" xfId="0" applyFill="1" applyBorder="1"/>
    <xf numFmtId="165" fontId="0" fillId="0" borderId="1" xfId="0" applyNumberFormat="1" applyFill="1" applyBorder="1"/>
    <xf numFmtId="165" fontId="5" fillId="2" borderId="7" xfId="2" applyNumberFormat="1" applyFont="1" applyFill="1" applyBorder="1" applyAlignment="1">
      <alignment wrapText="1"/>
    </xf>
    <xf numFmtId="0" fontId="0" fillId="0" borderId="0" xfId="0"/>
    <xf numFmtId="0" fontId="0" fillId="0" borderId="5" xfId="0" applyBorder="1"/>
    <xf numFmtId="0" fontId="0" fillId="0" borderId="6" xfId="0" applyBorder="1" applyAlignment="1">
      <alignment horizontal="left"/>
    </xf>
    <xf numFmtId="9" fontId="0" fillId="0" borderId="5" xfId="0" applyNumberFormat="1" applyBorder="1"/>
    <xf numFmtId="0" fontId="0" fillId="0" borderId="6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7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6" xfId="0" applyBorder="1" applyAlignment="1">
      <alignment horizontal="center" vertical="center" shrinkToFit="1"/>
    </xf>
    <xf numFmtId="0" fontId="0" fillId="0" borderId="15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4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5" xfId="0" applyFill="1" applyBorder="1"/>
    <xf numFmtId="0" fontId="0" fillId="0" borderId="0" xfId="0"/>
    <xf numFmtId="0" fontId="0" fillId="0" borderId="0" xfId="0" applyAlignment="1">
      <alignment horizontal="center"/>
    </xf>
  </cellXfs>
  <cellStyles count="6">
    <cellStyle name="Monétaire 2" xfId="3"/>
    <cellStyle name="Monétaire 3" xfId="5"/>
    <cellStyle name="Normal" xfId="0" builtinId="0"/>
    <cellStyle name="Normal 2" xfId="2"/>
    <cellStyle name="Normal 3" xfId="4"/>
    <cellStyle name="tableau" xfId="1"/>
  </cellStyles>
  <dxfs count="11">
    <dxf>
      <numFmt numFmtId="165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bottom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auto="1"/>
      </font>
    </dxf>
  </dxfs>
  <tableStyles count="1" defaultTableStyle="TableStyleMedium2" defaultPivotStyle="PivotStyleLight16">
    <tableStyle name="Style de tableau 1" pivot="0" count="1">
      <tableStyleElement type="wholeTable" dxfId="1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514350</xdr:colOff>
      <xdr:row>3</xdr:row>
      <xdr:rowOff>257175</xdr:rowOff>
    </xdr:from>
    <xdr:to>
      <xdr:col>12</xdr:col>
      <xdr:colOff>153094</xdr:colOff>
      <xdr:row>25</xdr:row>
      <xdr:rowOff>86340</xdr:rowOff>
    </xdr:to>
    <xdr:pic>
      <xdr:nvPicPr>
        <xdr:cNvPr id="2" name="Image 1" descr="En-tête2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34125" y="981075"/>
          <a:ext cx="4972744" cy="440116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Inventaire" displayName="Inventaire" ref="A1:B27" totalsRowShown="0">
  <autoFilter ref="A1:B27"/>
  <sortState ref="A2:B27">
    <sortCondition ref="A1:A27"/>
  </sortState>
  <tableColumns count="2">
    <tableColumn id="1" name="Designation" dataDxfId="9"/>
    <tableColumn id="2" name="Prix unitair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1:E35" totalsRowShown="0" headerRowDxfId="7" headerRowBorderDxfId="6" totalsRowBorderDxfId="5">
  <autoFilter ref="A21:E35"/>
  <tableColumns count="5">
    <tableColumn id="1" name="Designation" dataDxfId="4"/>
    <tableColumn id="2" name="Quantité(s)" dataDxfId="3"/>
    <tableColumn id="3" name="Unité(s)" dataDxfId="2"/>
    <tableColumn id="4" name="Prix unitaire" dataDxfId="1">
      <calculatedColumnFormula>VLOOKUP(A22,Inventaire[],2)</calculatedColumnFormula>
    </tableColumn>
    <tableColumn id="5" name="Total " dataDxfId="0">
      <calculatedColumnFormula>SUM(B22*D22)</calculatedColumnFormula>
    </tableColumn>
  </tableColumns>
  <tableStyleInfo name="TableStyleMedium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7"/>
  <sheetViews>
    <sheetView workbookViewId="0">
      <selection activeCell="A30" sqref="A30"/>
    </sheetView>
  </sheetViews>
  <sheetFormatPr baseColWidth="10" defaultRowHeight="15"/>
  <cols>
    <col min="1" max="1" width="64.7109375" customWidth="1"/>
    <col min="2" max="2" width="14.85546875" customWidth="1"/>
  </cols>
  <sheetData>
    <row r="1" spans="1:2">
      <c r="A1" t="s">
        <v>4</v>
      </c>
      <c r="B1" s="22" t="s">
        <v>7</v>
      </c>
    </row>
    <row r="2" spans="1:2">
      <c r="A2" s="6" t="s">
        <v>22</v>
      </c>
      <c r="B2" s="14">
        <v>69.88</v>
      </c>
    </row>
    <row r="3" spans="1:2">
      <c r="A3" s="6" t="s">
        <v>25</v>
      </c>
      <c r="B3" s="14">
        <v>69.88</v>
      </c>
    </row>
    <row r="4" spans="1:2">
      <c r="A4" s="6" t="s">
        <v>36</v>
      </c>
      <c r="B4" s="14">
        <v>69.88</v>
      </c>
    </row>
    <row r="5" spans="1:2">
      <c r="A5" s="6" t="s">
        <v>23</v>
      </c>
      <c r="B5" s="14">
        <v>69.88</v>
      </c>
    </row>
    <row r="6" spans="1:2">
      <c r="A6" s="6" t="s">
        <v>32</v>
      </c>
      <c r="B6" s="14">
        <v>59.42</v>
      </c>
    </row>
    <row r="7" spans="1:2">
      <c r="A7" s="6" t="s">
        <v>31</v>
      </c>
      <c r="B7" s="14">
        <v>450</v>
      </c>
    </row>
    <row r="8" spans="1:2">
      <c r="A8" s="6" t="s">
        <v>30</v>
      </c>
      <c r="B8" s="14">
        <v>189.5</v>
      </c>
    </row>
    <row r="9" spans="1:2">
      <c r="A9" s="6" t="s">
        <v>29</v>
      </c>
      <c r="B9" s="14">
        <v>418</v>
      </c>
    </row>
    <row r="10" spans="1:2">
      <c r="A10" s="6" t="s">
        <v>21</v>
      </c>
      <c r="B10" s="14">
        <v>49.04</v>
      </c>
    </row>
    <row r="11" spans="1:2">
      <c r="A11" s="6" t="s">
        <v>28</v>
      </c>
      <c r="B11" s="14">
        <v>49.04</v>
      </c>
    </row>
    <row r="12" spans="1:2">
      <c r="A12" s="6" t="s">
        <v>33</v>
      </c>
      <c r="B12" s="14">
        <v>18.5</v>
      </c>
    </row>
    <row r="13" spans="1:2">
      <c r="A13" s="6" t="s">
        <v>34</v>
      </c>
      <c r="B13" s="14">
        <v>18.5</v>
      </c>
    </row>
    <row r="14" spans="1:2">
      <c r="A14" s="6" t="s">
        <v>13</v>
      </c>
      <c r="B14" s="14">
        <v>55.45</v>
      </c>
    </row>
    <row r="15" spans="1:2">
      <c r="A15" s="6" t="s">
        <v>24</v>
      </c>
      <c r="B15" s="14">
        <v>69.88</v>
      </c>
    </row>
    <row r="16" spans="1:2">
      <c r="A16" s="6" t="s">
        <v>14</v>
      </c>
      <c r="B16" s="14">
        <v>69.88</v>
      </c>
    </row>
    <row r="17" spans="1:2">
      <c r="A17" s="6" t="s">
        <v>37</v>
      </c>
      <c r="B17" s="14">
        <v>69.88</v>
      </c>
    </row>
    <row r="18" spans="1:2">
      <c r="A18" s="6" t="s">
        <v>15</v>
      </c>
      <c r="B18" s="14">
        <v>69.88</v>
      </c>
    </row>
    <row r="19" spans="1:2">
      <c r="A19" s="6" t="s">
        <v>17</v>
      </c>
      <c r="B19" s="14">
        <v>70.459999999999994</v>
      </c>
    </row>
    <row r="20" spans="1:2">
      <c r="A20" s="6" t="s">
        <v>18</v>
      </c>
      <c r="B20" s="14">
        <v>70.459999999999994</v>
      </c>
    </row>
    <row r="21" spans="1:2">
      <c r="A21" s="6" t="s">
        <v>27</v>
      </c>
      <c r="B21" s="14">
        <v>113.37</v>
      </c>
    </row>
    <row r="22" spans="1:2">
      <c r="A22" s="6" t="s">
        <v>16</v>
      </c>
      <c r="B22" s="14">
        <v>84.45</v>
      </c>
    </row>
    <row r="23" spans="1:2">
      <c r="A23" s="6" t="s">
        <v>19</v>
      </c>
      <c r="B23" s="14">
        <v>64.83</v>
      </c>
    </row>
    <row r="24" spans="1:2">
      <c r="A24" s="6" t="s">
        <v>26</v>
      </c>
      <c r="B24" s="14">
        <v>64.83</v>
      </c>
    </row>
    <row r="25" spans="1:2">
      <c r="A25" s="6" t="s">
        <v>12</v>
      </c>
      <c r="B25" s="14">
        <v>64.83</v>
      </c>
    </row>
    <row r="26" spans="1:2">
      <c r="A26" s="6" t="s">
        <v>20</v>
      </c>
      <c r="B26" s="14">
        <v>64.83</v>
      </c>
    </row>
    <row r="27" spans="1:2">
      <c r="A27" s="6" t="s">
        <v>11</v>
      </c>
      <c r="B27" s="14">
        <v>85.62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H53"/>
  <sheetViews>
    <sheetView tabSelected="1" workbookViewId="0">
      <selection activeCell="M5" sqref="M5"/>
    </sheetView>
  </sheetViews>
  <sheetFormatPr baseColWidth="10" defaultRowHeight="15"/>
  <cols>
    <col min="1" max="1" width="44.85546875" customWidth="1"/>
    <col min="2" max="2" width="10.42578125" customWidth="1"/>
    <col min="3" max="3" width="10.85546875" customWidth="1"/>
    <col min="4" max="5" width="10.5703125" customWidth="1"/>
  </cols>
  <sheetData>
    <row r="1" spans="1:8" ht="18.75" customHeight="1">
      <c r="A1" s="1" t="s">
        <v>0</v>
      </c>
      <c r="B1" s="1"/>
      <c r="E1" s="2">
        <f ca="1">TODAY()</f>
        <v>41900</v>
      </c>
    </row>
    <row r="2" spans="1:8" ht="19.5" customHeight="1">
      <c r="A2" s="1" t="s">
        <v>35</v>
      </c>
      <c r="B2" s="1"/>
      <c r="D2" s="37" t="s">
        <v>3</v>
      </c>
      <c r="E2" s="38"/>
      <c r="G2" s="33" t="s">
        <v>54</v>
      </c>
    </row>
    <row r="3" spans="1:8" ht="18.75" customHeight="1">
      <c r="A3" s="1" t="s">
        <v>51</v>
      </c>
      <c r="B3" s="1"/>
      <c r="G3" s="33" t="s">
        <v>55</v>
      </c>
    </row>
    <row r="4" spans="1:8" ht="21" customHeight="1">
      <c r="A4" s="1" t="s">
        <v>1</v>
      </c>
      <c r="B4" s="1"/>
    </row>
    <row r="5" spans="1:8" ht="20.25" customHeight="1">
      <c r="A5" s="1" t="s">
        <v>49</v>
      </c>
      <c r="B5" s="1"/>
    </row>
    <row r="6" spans="1:8" ht="19.5" customHeight="1">
      <c r="A6" s="1" t="s">
        <v>50</v>
      </c>
      <c r="B6" s="1"/>
    </row>
    <row r="7" spans="1:8" ht="18" customHeight="1">
      <c r="A7" s="39" t="s">
        <v>2</v>
      </c>
      <c r="B7" s="39"/>
      <c r="C7" s="39"/>
    </row>
    <row r="10" spans="1:8">
      <c r="A10" t="s">
        <v>53</v>
      </c>
      <c r="B10" s="40" t="s">
        <v>38</v>
      </c>
      <c r="C10" s="41"/>
      <c r="D10" s="41"/>
      <c r="E10" s="42"/>
      <c r="G10" s="23"/>
      <c r="H10" s="23"/>
    </row>
    <row r="11" spans="1:8">
      <c r="B11" s="43" t="s">
        <v>52</v>
      </c>
      <c r="C11" s="44"/>
      <c r="D11" s="44"/>
      <c r="E11" s="45"/>
      <c r="G11" s="23"/>
      <c r="H11" s="23"/>
    </row>
    <row r="12" spans="1:8">
      <c r="B12" s="43"/>
      <c r="C12" s="44"/>
      <c r="D12" s="44"/>
      <c r="E12" s="45"/>
      <c r="G12" s="23"/>
      <c r="H12" s="23"/>
    </row>
    <row r="13" spans="1:8">
      <c r="B13" s="43"/>
      <c r="C13" s="44"/>
      <c r="D13" s="44"/>
      <c r="E13" s="45"/>
      <c r="G13" s="3"/>
      <c r="H13" s="3"/>
    </row>
    <row r="14" spans="1:8">
      <c r="B14" s="46"/>
      <c r="C14" s="47"/>
      <c r="D14" s="47"/>
      <c r="E14" s="48"/>
    </row>
    <row r="15" spans="1:8">
      <c r="D15" s="3"/>
      <c r="E15" s="3"/>
    </row>
    <row r="16" spans="1:8">
      <c r="A16" s="59" t="s">
        <v>39</v>
      </c>
      <c r="B16" s="59"/>
      <c r="C16" s="59"/>
      <c r="D16" s="3"/>
      <c r="E16" s="3"/>
    </row>
    <row r="17" spans="1:5">
      <c r="A17" s="59" t="s">
        <v>9</v>
      </c>
      <c r="B17" s="59"/>
      <c r="C17" s="59"/>
      <c r="D17" s="3"/>
      <c r="E17" s="3"/>
    </row>
    <row r="18" spans="1:5">
      <c r="A18" s="59" t="s">
        <v>10</v>
      </c>
      <c r="B18" s="59"/>
      <c r="C18" s="59"/>
      <c r="D18" s="3"/>
      <c r="E18" s="3"/>
    </row>
    <row r="19" spans="1:5">
      <c r="D19" s="3"/>
      <c r="E19" s="3"/>
    </row>
    <row r="21" spans="1:5" ht="26.25" customHeight="1">
      <c r="A21" s="4" t="s">
        <v>4</v>
      </c>
      <c r="B21" s="5" t="s">
        <v>5</v>
      </c>
      <c r="C21" s="5" t="s">
        <v>6</v>
      </c>
      <c r="D21" s="5" t="s">
        <v>7</v>
      </c>
      <c r="E21" s="27" t="s">
        <v>8</v>
      </c>
    </row>
    <row r="22" spans="1:5">
      <c r="A22" s="16" t="s">
        <v>19</v>
      </c>
      <c r="B22" s="19">
        <v>6</v>
      </c>
      <c r="C22" s="19"/>
      <c r="D22" s="20">
        <f>VLOOKUP(A22,Inventaire[],2)</f>
        <v>64.83</v>
      </c>
      <c r="E22" s="21">
        <f t="shared" ref="E22:E35" si="0">SUM(B22*D22)</f>
        <v>388.98</v>
      </c>
    </row>
    <row r="23" spans="1:5">
      <c r="A23" s="16" t="s">
        <v>32</v>
      </c>
      <c r="B23" s="19">
        <v>3</v>
      </c>
      <c r="C23" s="19"/>
      <c r="D23" s="20">
        <f>VLOOKUP(A23,Inventaire[],2)</f>
        <v>59.42</v>
      </c>
      <c r="E23" s="21">
        <f t="shared" si="0"/>
        <v>178.26</v>
      </c>
    </row>
    <row r="24" spans="1:5">
      <c r="A24" s="16" t="s">
        <v>36</v>
      </c>
      <c r="B24" s="19">
        <v>2</v>
      </c>
      <c r="C24" s="19"/>
      <c r="D24" s="20">
        <f>VLOOKUP(A24,Inventaire[],2)</f>
        <v>69.88</v>
      </c>
      <c r="E24" s="21">
        <f t="shared" si="0"/>
        <v>139.76</v>
      </c>
    </row>
    <row r="25" spans="1:5">
      <c r="A25" s="16" t="s">
        <v>20</v>
      </c>
      <c r="B25" s="19">
        <v>5</v>
      </c>
      <c r="C25" s="19"/>
      <c r="D25" s="20">
        <f>VLOOKUP(A25,Inventaire[],2)</f>
        <v>64.83</v>
      </c>
      <c r="E25" s="21">
        <f t="shared" si="0"/>
        <v>324.14999999999998</v>
      </c>
    </row>
    <row r="26" spans="1:5">
      <c r="A26" s="16" t="s">
        <v>18</v>
      </c>
      <c r="B26" s="19">
        <v>6</v>
      </c>
      <c r="C26" s="19"/>
      <c r="D26" s="20">
        <f>VLOOKUP(A26,Inventaire[],2)</f>
        <v>70.459999999999994</v>
      </c>
      <c r="E26" s="21">
        <f t="shared" si="0"/>
        <v>422.76</v>
      </c>
    </row>
    <row r="27" spans="1:5" ht="30">
      <c r="A27" s="24" t="s">
        <v>29</v>
      </c>
      <c r="B27" s="19">
        <v>4</v>
      </c>
      <c r="C27" s="19"/>
      <c r="D27" s="20">
        <f>VLOOKUP(A27,Inventaire[],2)</f>
        <v>418</v>
      </c>
      <c r="E27" s="21">
        <f t="shared" si="0"/>
        <v>1672</v>
      </c>
    </row>
    <row r="28" spans="1:5">
      <c r="A28" s="15" t="s">
        <v>36</v>
      </c>
      <c r="B28" s="17">
        <v>5</v>
      </c>
      <c r="C28" s="17"/>
      <c r="D28" s="18">
        <f>VLOOKUP(A28,Inventaire[],2)</f>
        <v>69.88</v>
      </c>
      <c r="E28" s="28">
        <f t="shared" si="0"/>
        <v>349.4</v>
      </c>
    </row>
    <row r="29" spans="1:5">
      <c r="A29" s="15" t="s">
        <v>47</v>
      </c>
      <c r="B29" s="17">
        <v>1</v>
      </c>
      <c r="C29" s="17"/>
      <c r="D29" s="18">
        <v>108</v>
      </c>
      <c r="E29" s="28">
        <f t="shared" si="0"/>
        <v>108</v>
      </c>
    </row>
    <row r="30" spans="1:5">
      <c r="A30" s="15" t="s">
        <v>36</v>
      </c>
      <c r="B30" s="17">
        <v>4</v>
      </c>
      <c r="C30" s="17"/>
      <c r="D30" s="18">
        <f>VLOOKUP(A30,Inventaire[],2)</f>
        <v>69.88</v>
      </c>
      <c r="E30" s="28">
        <f t="shared" si="0"/>
        <v>279.52</v>
      </c>
    </row>
    <row r="31" spans="1:5">
      <c r="A31" s="15" t="s">
        <v>32</v>
      </c>
      <c r="B31" s="17">
        <v>6</v>
      </c>
      <c r="C31" s="17"/>
      <c r="D31" s="18">
        <f>VLOOKUP(A31,Inventaire[],2)</f>
        <v>59.42</v>
      </c>
      <c r="E31" s="28">
        <f t="shared" si="0"/>
        <v>356.52</v>
      </c>
    </row>
    <row r="32" spans="1:5">
      <c r="A32" s="16" t="s">
        <v>21</v>
      </c>
      <c r="B32" s="19">
        <v>5</v>
      </c>
      <c r="C32" s="19"/>
      <c r="D32" s="20">
        <f>VLOOKUP(A32,Inventaire[],2)</f>
        <v>49.04</v>
      </c>
      <c r="E32" s="21">
        <f t="shared" si="0"/>
        <v>245.2</v>
      </c>
    </row>
    <row r="33" spans="1:5">
      <c r="A33" s="16" t="s">
        <v>23</v>
      </c>
      <c r="B33" s="19">
        <v>2</v>
      </c>
      <c r="C33" s="19"/>
      <c r="D33" s="20">
        <f>VLOOKUP(A33,Inventaire[],2)</f>
        <v>69.88</v>
      </c>
      <c r="E33" s="21">
        <f t="shared" si="0"/>
        <v>139.76</v>
      </c>
    </row>
    <row r="34" spans="1:5" ht="15" customHeight="1">
      <c r="A34" s="32" t="s">
        <v>36</v>
      </c>
      <c r="B34" s="19">
        <v>2</v>
      </c>
      <c r="C34" s="19"/>
      <c r="D34" s="20">
        <f>VLOOKUP(A34,Inventaire[],2)</f>
        <v>69.88</v>
      </c>
      <c r="E34" s="21">
        <f t="shared" si="0"/>
        <v>139.76</v>
      </c>
    </row>
    <row r="35" spans="1:5">
      <c r="A35" s="16" t="s">
        <v>25</v>
      </c>
      <c r="B35" s="19">
        <v>3</v>
      </c>
      <c r="C35" s="19"/>
      <c r="D35" s="20">
        <f>VLOOKUP(A35,Inventaire[],2)</f>
        <v>69.88</v>
      </c>
      <c r="E35" s="21">
        <f t="shared" si="0"/>
        <v>209.64</v>
      </c>
    </row>
    <row r="36" spans="1:5">
      <c r="A36" s="29"/>
      <c r="B36" s="29"/>
      <c r="C36" s="60"/>
      <c r="D36" s="60"/>
    </row>
    <row r="37" spans="1:5">
      <c r="C37" s="35" t="s">
        <v>48</v>
      </c>
      <c r="D37" s="36">
        <v>0.2</v>
      </c>
      <c r="E37" s="34"/>
    </row>
    <row r="38" spans="1:5">
      <c r="C38" s="55" t="s">
        <v>45</v>
      </c>
      <c r="D38" s="56"/>
      <c r="E38" s="30"/>
    </row>
    <row r="39" spans="1:5">
      <c r="C39" s="57" t="s">
        <v>46</v>
      </c>
      <c r="D39" s="58"/>
      <c r="E39" s="31">
        <f>SUM(E22:E35)</f>
        <v>4953.7100000000009</v>
      </c>
    </row>
    <row r="46" spans="1:5">
      <c r="A46" t="s">
        <v>40</v>
      </c>
    </row>
    <row r="47" spans="1:5">
      <c r="A47" t="s">
        <v>41</v>
      </c>
    </row>
    <row r="49" spans="1:5">
      <c r="A49" s="49" t="s">
        <v>42</v>
      </c>
      <c r="B49" s="50"/>
      <c r="C49" s="50"/>
      <c r="D49" s="50"/>
      <c r="E49" s="51"/>
    </row>
    <row r="50" spans="1:5">
      <c r="A50" s="26" t="s">
        <v>43</v>
      </c>
      <c r="B50" s="52" t="s">
        <v>44</v>
      </c>
      <c r="C50" s="53"/>
      <c r="D50" s="53"/>
      <c r="E50" s="54"/>
    </row>
    <row r="51" spans="1:5">
      <c r="A51" s="25"/>
      <c r="B51" s="7"/>
      <c r="C51" s="12"/>
      <c r="D51" s="12"/>
      <c r="E51" s="8"/>
    </row>
    <row r="52" spans="1:5">
      <c r="A52" s="25"/>
      <c r="B52" s="7"/>
      <c r="C52" s="12"/>
      <c r="D52" s="12"/>
      <c r="E52" s="8"/>
    </row>
    <row r="53" spans="1:5">
      <c r="A53" s="13"/>
      <c r="B53" s="9"/>
      <c r="C53" s="10"/>
      <c r="D53" s="10"/>
      <c r="E53" s="11"/>
    </row>
  </sheetData>
  <mergeCells count="15">
    <mergeCell ref="B13:E13"/>
    <mergeCell ref="B14:E14"/>
    <mergeCell ref="A49:E49"/>
    <mergeCell ref="B50:E50"/>
    <mergeCell ref="C38:D38"/>
    <mergeCell ref="C39:D39"/>
    <mergeCell ref="A16:C16"/>
    <mergeCell ref="A17:C17"/>
    <mergeCell ref="A18:C18"/>
    <mergeCell ref="C36:D36"/>
    <mergeCell ref="D2:E2"/>
    <mergeCell ref="A7:C7"/>
    <mergeCell ref="B10:E10"/>
    <mergeCell ref="B11:E11"/>
    <mergeCell ref="B12:E12"/>
  </mergeCells>
  <dataValidations count="1">
    <dataValidation type="list" showInputMessage="1" sqref="A22:A35">
      <formula1>liste_Inventaire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Listes des articles</vt:lpstr>
      <vt:lpstr>Devis</vt:lpstr>
      <vt:lpstr>Devis!Impression_des_titres</vt:lpstr>
      <vt:lpstr>liste_Inventaire</vt:lpstr>
      <vt:lpstr>liste_Prix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Pierrot</cp:lastModifiedBy>
  <cp:lastPrinted>2014-09-18T14:45:05Z</cp:lastPrinted>
  <dcterms:created xsi:type="dcterms:W3CDTF">2014-09-18T08:18:41Z</dcterms:created>
  <dcterms:modified xsi:type="dcterms:W3CDTF">2014-09-18T14:46:21Z</dcterms:modified>
</cp:coreProperties>
</file>