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-245" yWindow="-41" windowWidth="8463" windowHeight="8830" tabRatio="717" activeTab="2"/>
  </bookViews>
  <sheets>
    <sheet name="Calendrier excel" sheetId="3" r:id="rId1"/>
    <sheet name="CALENDRIER BELGE" sheetId="1" r:id="rId2"/>
    <sheet name="DONNEES PERSONNELLES" sheetId="2" r:id="rId3"/>
    <sheet name="Feuil1" sheetId="4" r:id="rId4"/>
  </sheets>
  <calcPr calcId="145621"/>
</workbook>
</file>

<file path=xl/calcChain.xml><?xml version="1.0" encoding="utf-8"?>
<calcChain xmlns="http://schemas.openxmlformats.org/spreadsheetml/2006/main">
  <c r="G9" i="2" l="1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G31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2" i="4"/>
  <c r="F2" i="4" s="1"/>
  <c r="D2" i="4"/>
  <c r="C4" i="4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8" i="2"/>
  <c r="G7" i="2"/>
  <c r="G6" i="2"/>
  <c r="G5" i="2"/>
  <c r="K5" i="2"/>
  <c r="I5" i="2" s="1"/>
  <c r="F2" i="2"/>
  <c r="D5" i="2"/>
  <c r="D7" i="2"/>
  <c r="D6" i="2"/>
  <c r="G21" i="1"/>
  <c r="B4" i="1"/>
  <c r="D12" i="1"/>
  <c r="D20" i="1"/>
  <c r="D18" i="1"/>
  <c r="B13" i="1"/>
  <c r="F7" i="1"/>
  <c r="G7" i="1" s="1"/>
  <c r="B12" i="1"/>
  <c r="B11" i="1"/>
  <c r="B10" i="1"/>
  <c r="B9" i="1"/>
  <c r="G18" i="1"/>
  <c r="B6" i="1"/>
  <c r="G16" i="1"/>
  <c r="G15" i="1"/>
  <c r="D19" i="1"/>
  <c r="D21" i="1"/>
  <c r="D17" i="1"/>
  <c r="D16" i="1"/>
  <c r="D9" i="1"/>
  <c r="B5" i="1"/>
  <c r="F9" i="1" s="1"/>
  <c r="G9" i="1" s="1"/>
  <c r="D14" i="1"/>
  <c r="F2" i="1"/>
  <c r="G14" i="1"/>
  <c r="G13" i="1"/>
  <c r="F6" i="1"/>
  <c r="G6" i="1" s="1"/>
  <c r="D11" i="1"/>
  <c r="G5" i="1"/>
  <c r="F5" i="1"/>
  <c r="D4" i="1"/>
  <c r="G20" i="1"/>
  <c r="G19" i="1"/>
  <c r="D7" i="1"/>
  <c r="D10" i="1"/>
  <c r="B8" i="1" s="1"/>
  <c r="D5" i="1"/>
  <c r="D8" i="1"/>
  <c r="D15" i="1"/>
  <c r="D6" i="1"/>
  <c r="F8" i="1"/>
  <c r="G8" i="1" s="1"/>
  <c r="B7" i="1"/>
  <c r="F10" i="1"/>
  <c r="G10" i="1" s="1"/>
  <c r="E6" i="2" l="1"/>
  <c r="E5" i="2"/>
  <c r="E7" i="2"/>
  <c r="H2" i="4"/>
  <c r="E2" i="4"/>
</calcChain>
</file>

<file path=xl/sharedStrings.xml><?xml version="1.0" encoding="utf-8"?>
<sst xmlns="http://schemas.openxmlformats.org/spreadsheetml/2006/main" count="71" uniqueCount="66">
  <si>
    <t xml:space="preserve"> </t>
  </si>
  <si>
    <t>Carnaval</t>
  </si>
  <si>
    <t>Sint-Maarten</t>
  </si>
  <si>
    <t>Open Monumentendag Vlaanderen</t>
  </si>
  <si>
    <t>Open Bedrijvendag Vlaanderen</t>
  </si>
  <si>
    <t>Halloween</t>
  </si>
  <si>
    <r>
      <t xml:space="preserve">CALENDRIER BELGE
</t>
    </r>
    <r>
      <rPr>
        <sz val="10"/>
        <color indexed="9"/>
        <rFont val="Arial"/>
        <family val="2"/>
      </rPr>
      <t>Cliquez sur les flèches pour modifier l'année</t>
    </r>
  </si>
  <si>
    <t>AUJOURD'HUI</t>
  </si>
  <si>
    <t>LES 10 JOURS FERIES LEGAUX</t>
  </si>
  <si>
    <t>FETES RELIGIEUSES</t>
  </si>
  <si>
    <t>VACANCES SCOLAIRES</t>
  </si>
  <si>
    <t>Nouvel An</t>
  </si>
  <si>
    <t>Lundi de Pâques</t>
  </si>
  <si>
    <t>Fête du travail</t>
  </si>
  <si>
    <t>Lundi de Pentecôte</t>
  </si>
  <si>
    <t>Fête Nationale</t>
  </si>
  <si>
    <t>Assomption</t>
  </si>
  <si>
    <t>Toussaint</t>
  </si>
  <si>
    <t>Armistice</t>
  </si>
  <si>
    <t>Noël</t>
  </si>
  <si>
    <t>Les jours fériés en rouge tombent le weekend et sont récupérés un autre jour en accord avec l'employeur</t>
  </si>
  <si>
    <t>DIVERS</t>
  </si>
  <si>
    <t>Valentin</t>
  </si>
  <si>
    <t>Fête des mères</t>
  </si>
  <si>
    <t>Fête des pères</t>
  </si>
  <si>
    <t>Dynastie</t>
  </si>
  <si>
    <t>Saint Nicolas</t>
  </si>
  <si>
    <t>HEURE D'HIVER commence le</t>
  </si>
  <si>
    <t>JOURS DE FETE DES COMMUNAUTES</t>
  </si>
  <si>
    <t>commencent le</t>
  </si>
  <si>
    <t>se terminent le</t>
  </si>
  <si>
    <t>Eté</t>
  </si>
  <si>
    <t>Automne</t>
  </si>
  <si>
    <t>Pâques</t>
  </si>
  <si>
    <t>11 nov, 1 mai et lundi de Pentecôte sont aussi des jours de vacances, pour autant qu'ils ne tombent pas pendant une période de vacances.</t>
  </si>
  <si>
    <t>Bruxelles Capitale</t>
  </si>
  <si>
    <t>Flamande</t>
  </si>
  <si>
    <t>Française</t>
  </si>
  <si>
    <t>Allemande</t>
  </si>
  <si>
    <t>Mercredi des cendres</t>
  </si>
  <si>
    <t>Epiphanie</t>
  </si>
  <si>
    <t>Dimanche des rameaux</t>
  </si>
  <si>
    <t>Jeudi Saint</t>
  </si>
  <si>
    <t>Vendredi Saint</t>
  </si>
  <si>
    <t>Pentecôte</t>
  </si>
  <si>
    <t>Jour des morts</t>
  </si>
  <si>
    <t>Avent</t>
  </si>
  <si>
    <t>HEURE D'ETE commence le</t>
  </si>
  <si>
    <t>Ascension</t>
  </si>
  <si>
    <r>
      <t xml:space="preserve">CALENDRIER PERSONNEL
</t>
    </r>
    <r>
      <rPr>
        <sz val="10"/>
        <color indexed="9"/>
        <rFont val="Arial"/>
        <family val="2"/>
      </rPr>
      <t>Cliquer sur les flèches pour modifier l'année (1901-2099)</t>
    </r>
  </si>
  <si>
    <t>ANNIVERSAIRES</t>
  </si>
  <si>
    <t xml:space="preserve">IL Y A, AUJOURD'HUI, PRECISEMENT COMBIEN DE TEMPS? </t>
  </si>
  <si>
    <t>Benjamin</t>
  </si>
  <si>
    <t>Bertha</t>
  </si>
  <si>
    <t>Adrien</t>
  </si>
  <si>
    <t>Nicolas</t>
  </si>
  <si>
    <t>Aujourdhui</t>
  </si>
  <si>
    <t>Date anniv</t>
  </si>
  <si>
    <t>Différence</t>
  </si>
  <si>
    <t>Prénoms</t>
  </si>
  <si>
    <t>Date naiss.</t>
  </si>
  <si>
    <t>Age actuel</t>
  </si>
  <si>
    <t>Reste pour anniv.</t>
  </si>
  <si>
    <t>=DATE(ANNEE(A4)+B4,MOIS(A4),JOUR(A4))</t>
  </si>
  <si>
    <t>21/11/1991</t>
  </si>
  <si>
    <t>Date du futur anniversaire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</si>
</sst>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\ d\ mmm\ yyyy"/>
    <numFmt numFmtId="165" formatCode="#,##0\ &quot;ans&quot;"/>
    <numFmt numFmtId="166" formatCode="ddd\ d\-mmm\-yyyy"/>
    <numFmt numFmtId="167" formatCode="ddd\ d\ \-mmm\-yyyy"/>
    <numFmt numFmtId="168" formatCode="yy\ &quot;ans&quot;"/>
    <numFmt numFmtId="169" formatCode="#,##0\ &quot;jours&quot;"/>
    <numFmt numFmtId="170" formatCode="dd\ &quot;jours&quot;"/>
  </numFmts>
  <fonts count="15" x14ac:knownFonts="1">
    <font>
      <sz val="10"/>
      <name val="Arial"/>
    </font>
    <font>
      <sz val="10"/>
      <name val="Verdana"/>
      <family val="2"/>
    </font>
    <font>
      <b/>
      <sz val="10"/>
      <name val="Verdana"/>
      <family val="2"/>
    </font>
    <font>
      <u/>
      <sz val="10"/>
      <color indexed="12"/>
      <name val="Arial"/>
      <family val="2"/>
    </font>
    <font>
      <b/>
      <sz val="18"/>
      <color indexed="9"/>
      <name val="Arial"/>
      <family val="2"/>
    </font>
    <font>
      <b/>
      <sz val="11"/>
      <name val="Arial"/>
      <family val="2"/>
    </font>
    <font>
      <sz val="11"/>
      <name val="Verdana"/>
      <family val="2"/>
    </font>
    <font>
      <sz val="11"/>
      <name val="Arial"/>
      <family val="2"/>
    </font>
    <font>
      <u/>
      <sz val="11"/>
      <color indexed="12"/>
      <name val="Arial"/>
      <family val="2"/>
    </font>
    <font>
      <sz val="10"/>
      <color indexed="9"/>
      <name val="Arial"/>
      <family val="2"/>
    </font>
    <font>
      <b/>
      <sz val="18"/>
      <color indexed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3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3">
    <xf numFmtId="0" fontId="0" fillId="0" borderId="0" xfId="0"/>
    <xf numFmtId="0" fontId="0" fillId="0" borderId="0" xfId="0" applyAlignment="1">
      <alignment horizontal="left" indent="1"/>
    </xf>
    <xf numFmtId="0" fontId="2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1" applyFill="1" applyBorder="1" applyAlignment="1" applyProtection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5" fillId="0" borderId="0" xfId="0" applyFont="1"/>
    <xf numFmtId="0" fontId="7" fillId="0" borderId="0" xfId="0" applyFont="1"/>
    <xf numFmtId="0" fontId="8" fillId="0" borderId="0" xfId="1" applyFont="1" applyFill="1" applyBorder="1" applyAlignment="1" applyProtection="1">
      <alignment horizontal="center" vertical="top" wrapText="1"/>
    </xf>
    <xf numFmtId="0" fontId="0" fillId="0" borderId="0" xfId="0" applyBorder="1"/>
    <xf numFmtId="0" fontId="7" fillId="0" borderId="0" xfId="0" applyFont="1" applyBorder="1"/>
    <xf numFmtId="164" fontId="7" fillId="0" borderId="0" xfId="0" applyNumberFormat="1" applyFont="1" applyBorder="1"/>
    <xf numFmtId="0" fontId="12" fillId="0" borderId="1" xfId="0" applyFont="1" applyBorder="1"/>
    <xf numFmtId="164" fontId="12" fillId="0" borderId="2" xfId="0" applyNumberFormat="1" applyFont="1" applyBorder="1"/>
    <xf numFmtId="0" fontId="12" fillId="0" borderId="3" xfId="0" applyFont="1" applyBorder="1"/>
    <xf numFmtId="164" fontId="12" fillId="0" borderId="4" xfId="0" applyNumberFormat="1" applyFont="1" applyBorder="1"/>
    <xf numFmtId="0" fontId="12" fillId="0" borderId="5" xfId="0" applyFont="1" applyBorder="1"/>
    <xf numFmtId="164" fontId="12" fillId="0" borderId="6" xfId="0" applyNumberFormat="1" applyFont="1" applyBorder="1"/>
    <xf numFmtId="164" fontId="12" fillId="0" borderId="7" xfId="0" applyNumberFormat="1" applyFont="1" applyBorder="1"/>
    <xf numFmtId="164" fontId="12" fillId="0" borderId="8" xfId="0" applyNumberFormat="1" applyFont="1" applyBorder="1"/>
    <xf numFmtId="0" fontId="12" fillId="0" borderId="9" xfId="0" applyFont="1" applyBorder="1"/>
    <xf numFmtId="164" fontId="12" fillId="0" borderId="10" xfId="0" applyNumberFormat="1" applyFont="1" applyBorder="1"/>
    <xf numFmtId="164" fontId="12" fillId="0" borderId="11" xfId="0" applyNumberFormat="1" applyFont="1" applyBorder="1"/>
    <xf numFmtId="0" fontId="12" fillId="0" borderId="12" xfId="0" applyFont="1" applyBorder="1" applyAlignment="1">
      <alignment horizontal="right"/>
    </xf>
    <xf numFmtId="0" fontId="12" fillId="0" borderId="2" xfId="0" applyFont="1" applyBorder="1" applyAlignment="1">
      <alignment horizontal="right"/>
    </xf>
    <xf numFmtId="164" fontId="12" fillId="0" borderId="13" xfId="0" applyNumberFormat="1" applyFont="1" applyBorder="1"/>
    <xf numFmtId="0" fontId="12" fillId="0" borderId="14" xfId="0" applyFont="1" applyBorder="1"/>
    <xf numFmtId="164" fontId="12" fillId="0" borderId="15" xfId="0" applyNumberFormat="1" applyFont="1" applyBorder="1"/>
    <xf numFmtId="0" fontId="5" fillId="0" borderId="0" xfId="0" applyFont="1" applyFill="1" applyBorder="1" applyAlignment="1">
      <alignment horizontal="center"/>
    </xf>
    <xf numFmtId="0" fontId="12" fillId="0" borderId="16" xfId="0" applyFont="1" applyBorder="1"/>
    <xf numFmtId="0" fontId="12" fillId="0" borderId="17" xfId="0" applyFont="1" applyFill="1" applyBorder="1"/>
    <xf numFmtId="0" fontId="12" fillId="0" borderId="0" xfId="0" applyFont="1" applyBorder="1"/>
    <xf numFmtId="164" fontId="12" fillId="0" borderId="0" xfId="0" applyNumberFormat="1" applyFont="1" applyBorder="1"/>
    <xf numFmtId="0" fontId="5" fillId="0" borderId="18" xfId="0" applyFont="1" applyFill="1" applyBorder="1" applyAlignment="1">
      <alignment horizontal="center"/>
    </xf>
    <xf numFmtId="0" fontId="0" fillId="0" borderId="10" xfId="0" applyBorder="1"/>
    <xf numFmtId="0" fontId="10" fillId="0" borderId="0" xfId="0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170" fontId="0" fillId="0" borderId="0" xfId="0" applyNumberFormat="1" applyProtection="1">
      <protection locked="0" hidden="1"/>
    </xf>
    <xf numFmtId="1" fontId="12" fillId="0" borderId="0" xfId="0" applyNumberFormat="1" applyFont="1" applyFill="1" applyBorder="1" applyAlignment="1" applyProtection="1">
      <alignment horizontal="center"/>
      <protection locked="0" hidden="1"/>
    </xf>
    <xf numFmtId="1" fontId="0" fillId="0" borderId="13" xfId="0" applyNumberFormat="1" applyBorder="1" applyAlignment="1" applyProtection="1">
      <alignment horizontal="center"/>
      <protection locked="0" hidden="1"/>
    </xf>
    <xf numFmtId="164" fontId="10" fillId="0" borderId="0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Alignment="1" applyProtection="1">
      <alignment horizontal="center" vertical="top" wrapText="1"/>
      <protection locked="0" hidden="1"/>
    </xf>
    <xf numFmtId="0" fontId="5" fillId="0" borderId="0" xfId="0" applyFont="1" applyFill="1" applyBorder="1" applyAlignment="1" applyProtection="1">
      <alignment horizontal="center"/>
      <protection locked="0" hidden="1"/>
    </xf>
    <xf numFmtId="0" fontId="5" fillId="0" borderId="13" xfId="0" applyFont="1" applyFill="1" applyBorder="1" applyAlignment="1" applyProtection="1">
      <alignment horizontal="center"/>
      <protection locked="0" hidden="1"/>
    </xf>
    <xf numFmtId="0" fontId="0" fillId="0" borderId="0" xfId="0" applyFill="1" applyProtection="1">
      <protection locked="0" hidden="1"/>
    </xf>
    <xf numFmtId="0" fontId="12" fillId="0" borderId="0" xfId="0" applyFont="1" applyProtection="1">
      <protection locked="0" hidden="1"/>
    </xf>
    <xf numFmtId="1" fontId="0" fillId="0" borderId="0" xfId="0" applyNumberFormat="1" applyProtection="1">
      <protection locked="0" hidden="1"/>
    </xf>
    <xf numFmtId="14" fontId="12" fillId="0" borderId="0" xfId="0" applyNumberFormat="1" applyFont="1" applyFill="1" applyBorder="1" applyAlignment="1" applyProtection="1">
      <alignment horizontal="center"/>
      <protection locked="0" hidden="1"/>
    </xf>
    <xf numFmtId="0" fontId="0" fillId="0" borderId="0" xfId="0" applyAlignment="1" applyProtection="1">
      <alignment horizontal="right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0" fillId="0" borderId="0" xfId="0" quotePrefix="1" applyAlignment="1" applyProtection="1">
      <alignment horizontal="center"/>
      <protection locked="0" hidden="1"/>
    </xf>
    <xf numFmtId="14" fontId="0" fillId="0" borderId="0" xfId="0" applyNumberFormat="1" applyProtection="1">
      <protection locked="0" hidden="1"/>
    </xf>
    <xf numFmtId="14" fontId="0" fillId="0" borderId="0" xfId="0" quotePrefix="1" applyNumberFormat="1" applyAlignment="1" applyProtection="1">
      <alignment horizontal="left"/>
      <protection locked="0" hidden="1"/>
    </xf>
    <xf numFmtId="164" fontId="0" fillId="0" borderId="0" xfId="0" applyNumberFormat="1" applyAlignment="1" applyProtection="1">
      <alignment horizontal="center"/>
      <protection locked="0" hidden="1"/>
    </xf>
    <xf numFmtId="1" fontId="13" fillId="0" borderId="19" xfId="0" applyNumberFormat="1" applyFont="1" applyFill="1" applyBorder="1" applyAlignment="1" applyProtection="1">
      <alignment horizontal="center" vertical="center"/>
      <protection hidden="1"/>
    </xf>
    <xf numFmtId="168" fontId="12" fillId="2" borderId="13" xfId="0" applyNumberFormat="1" applyFont="1" applyFill="1" applyBorder="1" applyAlignment="1" applyProtection="1">
      <alignment horizontal="center"/>
      <protection hidden="1"/>
    </xf>
    <xf numFmtId="169" fontId="12" fillId="2" borderId="13" xfId="0" applyNumberFormat="1" applyFont="1" applyFill="1" applyBorder="1" applyAlignment="1" applyProtection="1">
      <alignment horizontal="center"/>
      <protection hidden="1"/>
    </xf>
    <xf numFmtId="168" fontId="12" fillId="2" borderId="20" xfId="0" applyNumberFormat="1" applyFont="1" applyFill="1" applyBorder="1" applyAlignment="1" applyProtection="1">
      <alignment horizontal="center"/>
      <protection hidden="1"/>
    </xf>
    <xf numFmtId="168" fontId="0" fillId="2" borderId="13" xfId="0" applyNumberFormat="1" applyFill="1" applyBorder="1" applyAlignment="1" applyProtection="1">
      <alignment horizontal="center"/>
      <protection hidden="1"/>
    </xf>
    <xf numFmtId="169" fontId="0" fillId="2" borderId="13" xfId="0" applyNumberFormat="1" applyFill="1" applyBorder="1" applyAlignment="1" applyProtection="1">
      <alignment horizontal="center"/>
      <protection hidden="1"/>
    </xf>
    <xf numFmtId="0" fontId="0" fillId="0" borderId="0" xfId="0" quotePrefix="1" applyAlignment="1">
      <alignment horizontal="left"/>
    </xf>
    <xf numFmtId="14" fontId="0" fillId="0" borderId="0" xfId="0" applyNumberFormat="1"/>
    <xf numFmtId="165" fontId="0" fillId="0" borderId="0" xfId="0" applyNumberFormat="1" applyProtection="1">
      <protection locked="0" hidden="1"/>
    </xf>
    <xf numFmtId="165" fontId="0" fillId="0" borderId="0" xfId="0" applyNumberFormat="1"/>
    <xf numFmtId="1" fontId="12" fillId="0" borderId="0" xfId="0" applyNumberFormat="1" applyFont="1" applyFill="1" applyBorder="1" applyAlignment="1" applyProtection="1">
      <alignment horizontal="center" vertical="center"/>
      <protection hidden="1"/>
    </xf>
    <xf numFmtId="167" fontId="0" fillId="0" borderId="0" xfId="0" applyNumberFormat="1" applyBorder="1" applyAlignment="1" applyProtection="1">
      <alignment horizontal="center"/>
      <protection locked="0" hidden="1"/>
    </xf>
    <xf numFmtId="168" fontId="12" fillId="2" borderId="0" xfId="0" applyNumberFormat="1" applyFont="1" applyFill="1" applyBorder="1" applyAlignment="1" applyProtection="1">
      <alignment horizontal="center"/>
      <protection hidden="1"/>
    </xf>
    <xf numFmtId="169" fontId="12" fillId="2" borderId="0" xfId="0" applyNumberFormat="1" applyFont="1" applyFill="1" applyBorder="1" applyAlignment="1" applyProtection="1">
      <alignment horizontal="center"/>
      <protection hidden="1"/>
    </xf>
    <xf numFmtId="166" fontId="12" fillId="0" borderId="0" xfId="0" applyNumberFormat="1" applyFont="1" applyFill="1" applyBorder="1" applyAlignment="1" applyProtection="1">
      <alignment horizontal="center"/>
      <protection locked="0" hidden="1"/>
    </xf>
    <xf numFmtId="0" fontId="5" fillId="0" borderId="0" xfId="0" applyFont="1" applyFill="1" applyBorder="1" applyAlignment="1" applyProtection="1">
      <alignment horizontal="center"/>
      <protection hidden="1"/>
    </xf>
    <xf numFmtId="167" fontId="10" fillId="3" borderId="21" xfId="0" applyNumberFormat="1" applyFont="1" applyFill="1" applyBorder="1" applyAlignment="1" applyProtection="1">
      <alignment horizontal="center" vertical="center"/>
      <protection locked="0" hidden="1"/>
    </xf>
    <xf numFmtId="167" fontId="10" fillId="3" borderId="20" xfId="0" applyNumberFormat="1" applyFont="1" applyFill="1" applyBorder="1" applyAlignment="1" applyProtection="1">
      <alignment horizontal="center" vertical="center"/>
      <protection locked="0" hidden="1"/>
    </xf>
    <xf numFmtId="167" fontId="5" fillId="0" borderId="13" xfId="0" applyNumberFormat="1" applyFont="1" applyFill="1" applyBorder="1" applyAlignment="1" applyProtection="1">
      <alignment horizontal="center"/>
      <protection locked="0" hidden="1"/>
    </xf>
    <xf numFmtId="167" fontId="0" fillId="0" borderId="0" xfId="0" applyNumberFormat="1" applyAlignment="1" applyProtection="1">
      <alignment horizontal="center"/>
      <protection locked="0" hidden="1"/>
    </xf>
    <xf numFmtId="167" fontId="12" fillId="0" borderId="8" xfId="0" applyNumberFormat="1" applyFont="1" applyFill="1" applyBorder="1" applyAlignment="1" applyProtection="1">
      <alignment horizontal="center"/>
      <protection locked="0"/>
    </xf>
    <xf numFmtId="164" fontId="0" fillId="0" borderId="8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167" fontId="0" fillId="0" borderId="13" xfId="0" applyNumberFormat="1" applyBorder="1" applyAlignment="1" applyProtection="1">
      <alignment horizontal="center"/>
      <protection locked="0"/>
    </xf>
    <xf numFmtId="0" fontId="0" fillId="0" borderId="13" xfId="0" quotePrefix="1" applyBorder="1" applyAlignment="1" applyProtection="1">
      <alignment horizontal="left"/>
      <protection locked="0"/>
    </xf>
    <xf numFmtId="0" fontId="5" fillId="0" borderId="8" xfId="0" applyFont="1" applyFill="1" applyBorder="1" applyAlignment="1" applyProtection="1">
      <alignment horizontal="center"/>
      <protection locked="0" hidden="1"/>
    </xf>
    <xf numFmtId="0" fontId="5" fillId="0" borderId="16" xfId="0" applyFont="1" applyFill="1" applyBorder="1" applyAlignment="1" applyProtection="1">
      <alignment horizontal="center"/>
      <protection locked="0" hidden="1"/>
    </xf>
    <xf numFmtId="0" fontId="0" fillId="0" borderId="13" xfId="0" applyBorder="1" applyAlignment="1" applyProtection="1">
      <protection locked="0"/>
    </xf>
    <xf numFmtId="0" fontId="0" fillId="0" borderId="35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0" xfId="0" applyAlignment="1" applyProtection="1">
      <protection locked="0" hidden="1"/>
    </xf>
    <xf numFmtId="0" fontId="5" fillId="5" borderId="25" xfId="0" applyFont="1" applyFill="1" applyBorder="1" applyAlignment="1">
      <alignment horizontal="center"/>
    </xf>
    <xf numFmtId="0" fontId="5" fillId="5" borderId="26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5" borderId="27" xfId="0" applyFont="1" applyFill="1" applyBorder="1" applyAlignment="1">
      <alignment horizontal="center"/>
    </xf>
    <xf numFmtId="0" fontId="5" fillId="5" borderId="28" xfId="0" applyFont="1" applyFill="1" applyBorder="1" applyAlignment="1">
      <alignment horizontal="center"/>
    </xf>
    <xf numFmtId="0" fontId="12" fillId="0" borderId="1" xfId="0" applyFont="1" applyBorder="1"/>
    <xf numFmtId="0" fontId="12" fillId="0" borderId="12" xfId="0" applyFont="1" applyBorder="1"/>
    <xf numFmtId="0" fontId="11" fillId="4" borderId="29" xfId="0" applyFont="1" applyFill="1" applyBorder="1" applyAlignment="1">
      <alignment vertical="center" wrapText="1"/>
    </xf>
    <xf numFmtId="0" fontId="11" fillId="4" borderId="0" xfId="0" applyFont="1" applyFill="1" applyBorder="1" applyAlignment="1">
      <alignment vertical="center" wrapText="1"/>
    </xf>
    <xf numFmtId="0" fontId="11" fillId="4" borderId="10" xfId="0" applyFont="1" applyFill="1" applyBorder="1" applyAlignment="1">
      <alignment vertical="center" wrapText="1"/>
    </xf>
    <xf numFmtId="0" fontId="11" fillId="4" borderId="22" xfId="0" applyFont="1" applyFill="1" applyBorder="1" applyAlignment="1">
      <alignment vertical="center" wrapText="1"/>
    </xf>
    <xf numFmtId="0" fontId="11" fillId="4" borderId="23" xfId="0" applyFont="1" applyFill="1" applyBorder="1" applyAlignment="1">
      <alignment vertical="center" wrapText="1"/>
    </xf>
    <xf numFmtId="0" fontId="11" fillId="4" borderId="24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right"/>
    </xf>
    <xf numFmtId="0" fontId="5" fillId="5" borderId="12" xfId="0" applyFont="1" applyFill="1" applyBorder="1" applyAlignment="1">
      <alignment horizontal="right"/>
    </xf>
    <xf numFmtId="0" fontId="5" fillId="5" borderId="9" xfId="0" applyFont="1" applyFill="1" applyBorder="1" applyAlignment="1">
      <alignment horizontal="right"/>
    </xf>
    <xf numFmtId="0" fontId="5" fillId="5" borderId="14" xfId="0" applyFont="1" applyFill="1" applyBorder="1" applyAlignment="1">
      <alignment horizontal="right"/>
    </xf>
    <xf numFmtId="0" fontId="11" fillId="2" borderId="3" xfId="0" applyFont="1" applyFill="1" applyBorder="1" applyAlignment="1">
      <alignment vertical="center" wrapText="1" shrinkToFit="1"/>
    </xf>
    <xf numFmtId="0" fontId="11" fillId="2" borderId="4" xfId="0" applyFont="1" applyFill="1" applyBorder="1" applyAlignment="1">
      <alignment vertical="center" wrapText="1" shrinkToFit="1"/>
    </xf>
    <xf numFmtId="0" fontId="11" fillId="2" borderId="9" xfId="0" applyFont="1" applyFill="1" applyBorder="1" applyAlignment="1">
      <alignment vertical="center" wrapText="1" shrinkToFit="1"/>
    </xf>
    <xf numFmtId="0" fontId="11" fillId="2" borderId="11" xfId="0" applyFont="1" applyFill="1" applyBorder="1" applyAlignment="1">
      <alignment vertical="center" wrapText="1" shrinkToFit="1"/>
    </xf>
    <xf numFmtId="164" fontId="10" fillId="3" borderId="22" xfId="0" applyNumberFormat="1" applyFont="1" applyFill="1" applyBorder="1" applyAlignment="1">
      <alignment horizontal="center" vertical="center"/>
    </xf>
    <xf numFmtId="164" fontId="10" fillId="3" borderId="24" xfId="0" applyNumberFormat="1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0" fillId="0" borderId="32" xfId="0" applyBorder="1"/>
    <xf numFmtId="0" fontId="0" fillId="0" borderId="31" xfId="0" applyBorder="1"/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2" fillId="0" borderId="3" xfId="0" applyFont="1" applyBorder="1"/>
    <xf numFmtId="0" fontId="12" fillId="0" borderId="13" xfId="0" applyFont="1" applyBorder="1"/>
    <xf numFmtId="0" fontId="12" fillId="0" borderId="9" xfId="0" applyFont="1" applyBorder="1"/>
    <xf numFmtId="0" fontId="12" fillId="0" borderId="14" xfId="0" applyFont="1" applyBorder="1"/>
    <xf numFmtId="0" fontId="10" fillId="3" borderId="13" xfId="0" applyFont="1" applyFill="1" applyBorder="1" applyAlignment="1" applyProtection="1">
      <alignment horizontal="center" vertical="center" wrapText="1"/>
      <protection locked="0" hidden="1"/>
    </xf>
    <xf numFmtId="0" fontId="4" fillId="3" borderId="13" xfId="0" applyFont="1" applyFill="1" applyBorder="1" applyAlignment="1" applyProtection="1">
      <alignment horizontal="center" vertical="center" wrapText="1"/>
      <protection locked="0" hidden="1"/>
    </xf>
    <xf numFmtId="0" fontId="4" fillId="3" borderId="21" xfId="0" applyFont="1" applyFill="1" applyBorder="1" applyAlignment="1" applyProtection="1">
      <alignment horizontal="center" vertical="center" wrapText="1"/>
      <protection locked="0" hidden="1"/>
    </xf>
    <xf numFmtId="0" fontId="5" fillId="5" borderId="13" xfId="0" applyFont="1" applyFill="1" applyBorder="1" applyAlignment="1" applyProtection="1">
      <alignment horizontal="center"/>
      <protection locked="0" hidden="1"/>
    </xf>
    <xf numFmtId="0" fontId="5" fillId="5" borderId="4" xfId="0" applyFont="1" applyFill="1" applyBorder="1" applyAlignment="1" applyProtection="1">
      <alignment horizontal="center"/>
      <protection locked="0" hidden="1"/>
    </xf>
    <xf numFmtId="0" fontId="5" fillId="5" borderId="16" xfId="0" applyFont="1" applyFill="1" applyBorder="1" applyAlignment="1" applyProtection="1">
      <alignment horizontal="center"/>
      <protection locked="0" hidden="1"/>
    </xf>
    <xf numFmtId="0" fontId="4" fillId="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0" xfId="0" applyBorder="1" applyProtection="1">
      <protection locked="0" hidden="1"/>
    </xf>
    <xf numFmtId="167" fontId="12" fillId="0" borderId="13" xfId="0" applyNumberFormat="1" applyFont="1" applyFill="1" applyBorder="1" applyAlignment="1" applyProtection="1">
      <alignment horizontal="center"/>
      <protection locked="0"/>
    </xf>
    <xf numFmtId="164" fontId="0" fillId="0" borderId="13" xfId="0" applyNumberFormat="1" applyBorder="1" applyAlignment="1" applyProtection="1">
      <alignment horizontal="center"/>
      <protection locked="0"/>
    </xf>
    <xf numFmtId="0" fontId="12" fillId="0" borderId="13" xfId="0" applyFont="1" applyFill="1" applyBorder="1" applyAlignment="1" applyProtection="1">
      <alignment horizontal="left"/>
      <protection locked="0"/>
    </xf>
    <xf numFmtId="166" fontId="0" fillId="0" borderId="13" xfId="0" applyNumberFormat="1" applyBorder="1" applyAlignment="1" applyProtection="1">
      <alignment horizontal="center"/>
      <protection locked="0"/>
    </xf>
    <xf numFmtId="167" fontId="12" fillId="0" borderId="13" xfId="0" quotePrefix="1" applyNumberFormat="1" applyFont="1" applyBorder="1" applyAlignment="1" applyProtection="1">
      <alignment horizontal="center"/>
      <protection locked="0"/>
    </xf>
    <xf numFmtId="167" fontId="12" fillId="0" borderId="13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StreamInit" r:id="rId1"/>
</file>

<file path=xl/ctrlProps/ctrlProp1.xml><?xml version="1.0" encoding="utf-8"?>
<formControlPr xmlns="http://schemas.microsoft.com/office/spreadsheetml/2009/9/main" objectType="Spin" dx="18" fmlaLink="$A$1" max="2099" min="1901" page="10" val="2011"/>
</file>

<file path=xl/ctrlProps/ctrlProp2.xml><?xml version="1.0" encoding="utf-8"?>
<formControlPr xmlns="http://schemas.microsoft.com/office/spreadsheetml/2009/9/main" objectType="Spin" dx="20" fmlaLink="$A$1" max="2099" min="2001" page="10" val="2014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120770</xdr:colOff>
          <xdr:row>0</xdr:row>
          <xdr:rowOff>60385</xdr:rowOff>
        </xdr:from>
        <xdr:to>
          <xdr:col>10</xdr:col>
          <xdr:colOff>370936</xdr:colOff>
          <xdr:row>32</xdr:row>
          <xdr:rowOff>103517</xdr:rowOff>
        </xdr:to>
        <xdr:sp macro="" textlink="">
          <xdr:nvSpPr>
            <xdr:cNvPr id="5123" name="Calendar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11</xdr:col>
      <xdr:colOff>495300</xdr:colOff>
      <xdr:row>10</xdr:row>
      <xdr:rowOff>144780</xdr:rowOff>
    </xdr:from>
    <xdr:ext cx="76200" cy="198120"/>
    <xdr:sp macro="" textlink="">
      <xdr:nvSpPr>
        <xdr:cNvPr id="5124" name="Text Box 4"/>
        <xdr:cNvSpPr txBox="1">
          <a:spLocks noChangeArrowheads="1"/>
        </xdr:cNvSpPr>
      </xdr:nvSpPr>
      <xdr:spPr bwMode="auto">
        <a:xfrm>
          <a:off x="9212580" y="1821180"/>
          <a:ext cx="762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17253</xdr:rowOff>
        </xdr:from>
        <xdr:to>
          <xdr:col>2</xdr:col>
          <xdr:colOff>8626</xdr:colOff>
          <xdr:row>2</xdr:row>
          <xdr:rowOff>8626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25879</xdr:colOff>
          <xdr:row>0</xdr:row>
          <xdr:rowOff>8626</xdr:rowOff>
        </xdr:from>
        <xdr:to>
          <xdr:col>1</xdr:col>
          <xdr:colOff>931653</xdr:colOff>
          <xdr:row>1</xdr:row>
          <xdr:rowOff>396815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27" sqref="K27"/>
    </sheetView>
  </sheetViews>
  <sheetFormatPr baseColWidth="10" defaultRowHeight="12.9" x14ac:dyDescent="0.2"/>
  <sheetData/>
  <phoneticPr fontId="1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3" r:id="rId4" name="Calendar1">
          <controlPr defaultSize="0" autoLine="0" autoPict="0" r:id="rId5">
            <anchor moveWithCells="1">
              <from>
                <xdr:col>0</xdr:col>
                <xdr:colOff>120770</xdr:colOff>
                <xdr:row>0</xdr:row>
                <xdr:rowOff>60385</xdr:rowOff>
              </from>
              <to>
                <xdr:col>10</xdr:col>
                <xdr:colOff>370936</xdr:colOff>
                <xdr:row>32</xdr:row>
                <xdr:rowOff>103517</xdr:rowOff>
              </to>
            </anchor>
          </controlPr>
        </control>
      </mc:Choice>
      <mc:Fallback>
        <control shapeId="5123" r:id="rId4" name="Calendar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0"/>
  <sheetViews>
    <sheetView workbookViewId="0">
      <selection activeCell="F26" sqref="F26"/>
    </sheetView>
  </sheetViews>
  <sheetFormatPr baseColWidth="10" defaultColWidth="9.125" defaultRowHeight="12.9" x14ac:dyDescent="0.2"/>
  <cols>
    <col min="1" max="1" width="22.375" bestFit="1" customWidth="1"/>
    <col min="2" max="2" width="19.625" customWidth="1"/>
    <col min="3" max="3" width="20.5" customWidth="1"/>
    <col min="4" max="4" width="17.875" customWidth="1"/>
    <col min="5" max="5" width="20.5" customWidth="1"/>
    <col min="6" max="6" width="17.875" customWidth="1"/>
    <col min="7" max="7" width="19.375" customWidth="1"/>
    <col min="8" max="8" width="11.375" customWidth="1"/>
    <col min="9" max="9" width="17" customWidth="1"/>
    <col min="10" max="10" width="23.375" customWidth="1"/>
  </cols>
  <sheetData>
    <row r="1" spans="1:11" ht="21.1" customHeight="1" thickTop="1" x14ac:dyDescent="0.2">
      <c r="A1" s="111">
        <v>2011</v>
      </c>
      <c r="B1" s="113"/>
      <c r="C1" s="115" t="s">
        <v>6</v>
      </c>
      <c r="D1" s="116"/>
      <c r="E1" s="117"/>
      <c r="F1" s="121" t="s">
        <v>7</v>
      </c>
      <c r="G1" s="122"/>
    </row>
    <row r="2" spans="1:11" ht="32.299999999999997" customHeight="1" thickBot="1" x14ac:dyDescent="0.25">
      <c r="A2" s="112"/>
      <c r="B2" s="114"/>
      <c r="C2" s="118"/>
      <c r="D2" s="119"/>
      <c r="E2" s="120"/>
      <c r="F2" s="109">
        <f ca="1">TODAY()</f>
        <v>41872</v>
      </c>
      <c r="G2" s="110"/>
      <c r="H2" s="4"/>
      <c r="I2" s="4"/>
      <c r="J2" s="4"/>
      <c r="K2" s="5"/>
    </row>
    <row r="3" spans="1:11" s="8" customFormat="1" ht="15.65" thickTop="1" thickBot="1" x14ac:dyDescent="0.3">
      <c r="A3" s="91" t="s">
        <v>8</v>
      </c>
      <c r="B3" s="91"/>
      <c r="C3" s="91" t="s">
        <v>9</v>
      </c>
      <c r="D3" s="91"/>
      <c r="E3" s="88" t="s">
        <v>10</v>
      </c>
      <c r="F3" s="89"/>
      <c r="G3" s="92"/>
      <c r="H3" s="7"/>
      <c r="I3" s="7"/>
      <c r="J3" s="7"/>
      <c r="K3" s="7"/>
    </row>
    <row r="4" spans="1:11" s="9" customFormat="1" ht="14.3" thickTop="1" x14ac:dyDescent="0.2">
      <c r="A4" s="14" t="s">
        <v>11</v>
      </c>
      <c r="B4" s="15">
        <f>DATE($A$1,1,1)</f>
        <v>40544</v>
      </c>
      <c r="C4" s="14" t="s">
        <v>40</v>
      </c>
      <c r="D4" s="20">
        <f>DATE(A1,1,6)</f>
        <v>40549</v>
      </c>
      <c r="E4" s="14"/>
      <c r="F4" s="25" t="s">
        <v>29</v>
      </c>
      <c r="G4" s="26" t="s">
        <v>30</v>
      </c>
      <c r="H4" s="7"/>
      <c r="I4" s="7"/>
      <c r="J4" s="7"/>
      <c r="K4" s="7"/>
    </row>
    <row r="5" spans="1:11" s="9" customFormat="1" ht="13.6" x14ac:dyDescent="0.2">
      <c r="A5" s="16" t="s">
        <v>12</v>
      </c>
      <c r="B5" s="17">
        <f>D9+1</f>
        <v>40658</v>
      </c>
      <c r="C5" s="16" t="s">
        <v>39</v>
      </c>
      <c r="D5" s="21">
        <f>D9-46</f>
        <v>40611</v>
      </c>
      <c r="E5" s="16" t="s">
        <v>31</v>
      </c>
      <c r="F5" s="27">
        <f>IF(A1=2008,DATE(A1,6,27),DATE(A1,7,1))</f>
        <v>40725</v>
      </c>
      <c r="G5" s="17">
        <f>DATE(A1,8,31)</f>
        <v>40786</v>
      </c>
      <c r="H5" s="7"/>
      <c r="I5" s="7"/>
      <c r="J5" s="7"/>
      <c r="K5" s="7"/>
    </row>
    <row r="6" spans="1:11" s="9" customFormat="1" ht="13.6" x14ac:dyDescent="0.2">
      <c r="A6" s="16" t="s">
        <v>13</v>
      </c>
      <c r="B6" s="17">
        <f>DATE($A$1,5,1)</f>
        <v>40664</v>
      </c>
      <c r="C6" s="16" t="s">
        <v>41</v>
      </c>
      <c r="D6" s="21">
        <f>D9-7</f>
        <v>40650</v>
      </c>
      <c r="E6" s="16" t="s">
        <v>32</v>
      </c>
      <c r="F6" s="27">
        <f>DATE(A1,11,1)-WEEKDAY(DATE(A1,11,1))+2</f>
        <v>40847</v>
      </c>
      <c r="G6" s="17">
        <f>F6+6</f>
        <v>40853</v>
      </c>
      <c r="H6" s="7"/>
      <c r="I6" s="7"/>
      <c r="J6" s="7"/>
      <c r="K6" s="7"/>
    </row>
    <row r="7" spans="1:11" s="9" customFormat="1" ht="13.6" x14ac:dyDescent="0.2">
      <c r="A7" s="16" t="s">
        <v>48</v>
      </c>
      <c r="B7" s="17">
        <f>D9+39</f>
        <v>40696</v>
      </c>
      <c r="C7" s="16" t="s">
        <v>42</v>
      </c>
      <c r="D7" s="21">
        <f>D9-3</f>
        <v>40654</v>
      </c>
      <c r="E7" s="16" t="s">
        <v>19</v>
      </c>
      <c r="F7" s="27">
        <f>IF(WEEKDAY(B13)=7,B13+2,DATE(A1,12,25)-WEEKDAY(DATE(A1,12,25))+2)</f>
        <v>40903</v>
      </c>
      <c r="G7" s="17">
        <f>F7+13</f>
        <v>40916</v>
      </c>
      <c r="H7" s="7"/>
      <c r="I7" s="7"/>
      <c r="J7" s="7"/>
      <c r="K7" s="7"/>
    </row>
    <row r="8" spans="1:11" s="9" customFormat="1" ht="13.6" x14ac:dyDescent="0.2">
      <c r="A8" s="16" t="s">
        <v>14</v>
      </c>
      <c r="B8" s="17">
        <f>D10+1</f>
        <v>40707</v>
      </c>
      <c r="C8" s="16" t="s">
        <v>43</v>
      </c>
      <c r="D8" s="21">
        <f>D9-2</f>
        <v>40655</v>
      </c>
      <c r="E8" s="16" t="s">
        <v>1</v>
      </c>
      <c r="F8" s="27">
        <f>(D9-48)-WEEKDAY(D9)+1</f>
        <v>40609</v>
      </c>
      <c r="G8" s="17">
        <f>F8+6</f>
        <v>40615</v>
      </c>
      <c r="H8" s="7"/>
      <c r="I8" s="7"/>
      <c r="J8" s="7"/>
      <c r="K8" s="7"/>
    </row>
    <row r="9" spans="1:11" s="9" customFormat="1" ht="13.6" x14ac:dyDescent="0.2">
      <c r="A9" s="16" t="s">
        <v>15</v>
      </c>
      <c r="B9" s="17">
        <f>DATE($A$1,7,21)</f>
        <v>40745</v>
      </c>
      <c r="C9" s="16" t="s">
        <v>33</v>
      </c>
      <c r="D9" s="21">
        <f>DOLLAR(("4/"&amp;A1)/7+MOD(19*MOD(A1,19)-7,30)*14%,)*7-6</f>
        <v>40657</v>
      </c>
      <c r="E9" s="16" t="s">
        <v>33</v>
      </c>
      <c r="F9" s="27">
        <f>IF(MONTH(D9)=3,B5,IF(MONTH(D9)=4,IF(DAY(D9)&gt;15,B5-14,IF(MONTH(D9)=4,DATE(A1,4,1)+2-WEEKDAY(DATE(A1,4,1))+(2&lt;WEEKDAY(DATE(A1,4,1)))*7))))</f>
        <v>40644</v>
      </c>
      <c r="G9" s="17">
        <f>IF(MONTH(D9)=3,F9+13,IF(MONTH(D9)=4,IF(DAY(D9)&gt;15,F9+14,F9+13)))</f>
        <v>40658</v>
      </c>
      <c r="H9" s="7"/>
      <c r="I9" s="7"/>
      <c r="J9" s="7"/>
      <c r="K9" s="7"/>
    </row>
    <row r="10" spans="1:11" s="9" customFormat="1" ht="13.6" x14ac:dyDescent="0.2">
      <c r="A10" s="16" t="s">
        <v>16</v>
      </c>
      <c r="B10" s="17">
        <f>DATE($A$1,8,15)</f>
        <v>40770</v>
      </c>
      <c r="C10" s="16" t="s">
        <v>44</v>
      </c>
      <c r="D10" s="21">
        <f>D9+49</f>
        <v>40706</v>
      </c>
      <c r="E10" s="16" t="s">
        <v>48</v>
      </c>
      <c r="F10" s="27">
        <f>B7</f>
        <v>40696</v>
      </c>
      <c r="G10" s="17">
        <f>F10+1</f>
        <v>40697</v>
      </c>
      <c r="H10" s="7"/>
      <c r="I10" s="7"/>
      <c r="J10" s="7"/>
      <c r="K10" s="7"/>
    </row>
    <row r="11" spans="1:11" s="9" customFormat="1" ht="13.6" x14ac:dyDescent="0.2">
      <c r="A11" s="16" t="s">
        <v>17</v>
      </c>
      <c r="B11" s="17">
        <f>DATE($A$1,11,1)</f>
        <v>40848</v>
      </c>
      <c r="C11" s="16" t="s">
        <v>45</v>
      </c>
      <c r="D11" s="21">
        <f>DATE(A1,11,2)</f>
        <v>40849</v>
      </c>
      <c r="E11" s="95" t="s">
        <v>34</v>
      </c>
      <c r="F11" s="96"/>
      <c r="G11" s="97"/>
      <c r="H11" s="7"/>
      <c r="I11" s="7"/>
      <c r="J11" s="10"/>
      <c r="K11" s="7"/>
    </row>
    <row r="12" spans="1:11" s="9" customFormat="1" ht="14.3" thickBot="1" x14ac:dyDescent="0.25">
      <c r="A12" s="16" t="s">
        <v>18</v>
      </c>
      <c r="B12" s="17">
        <f>DATE($A$1,11,11)</f>
        <v>40858</v>
      </c>
      <c r="C12" s="22" t="s">
        <v>46</v>
      </c>
      <c r="D12" s="17">
        <f>DATE($A$1,11,27)+1-WEEKDAY(DATE($A$1,11,27))+(1-(1&gt;=WEEKDAY(DATE($A$1,11,27))))*7</f>
        <v>40874</v>
      </c>
      <c r="E12" s="98"/>
      <c r="F12" s="99"/>
      <c r="G12" s="100"/>
      <c r="H12" s="7"/>
      <c r="I12" s="7"/>
      <c r="J12" s="7"/>
      <c r="K12" s="7"/>
    </row>
    <row r="13" spans="1:11" s="9" customFormat="1" ht="15.65" thickTop="1" thickBot="1" x14ac:dyDescent="0.3">
      <c r="A13" s="18" t="s">
        <v>19</v>
      </c>
      <c r="B13" s="19">
        <f>DATE($A$1,12,25)</f>
        <v>40902</v>
      </c>
      <c r="C13" s="91" t="s">
        <v>21</v>
      </c>
      <c r="D13" s="91"/>
      <c r="E13" s="101" t="s">
        <v>47</v>
      </c>
      <c r="F13" s="102"/>
      <c r="G13" s="15">
        <f>DATE(A1,3,31)-WEEKDAY(DATE(A1,3,31))+1</f>
        <v>40629</v>
      </c>
      <c r="H13" s="7"/>
      <c r="I13" s="7"/>
      <c r="J13" s="7"/>
      <c r="K13" s="7"/>
    </row>
    <row r="14" spans="1:11" s="9" customFormat="1" ht="15.65" thickTop="1" thickBot="1" x14ac:dyDescent="0.3">
      <c r="A14" s="105" t="s">
        <v>20</v>
      </c>
      <c r="B14" s="106"/>
      <c r="C14" s="14" t="s">
        <v>22</v>
      </c>
      <c r="D14" s="15">
        <f>DATE($A$1,2,14)</f>
        <v>40588</v>
      </c>
      <c r="E14" s="103" t="s">
        <v>27</v>
      </c>
      <c r="F14" s="104"/>
      <c r="G14" s="24">
        <f>DATE(A1,10,31)-WEEKDAY(DATE(A1,10,31))+1</f>
        <v>40846</v>
      </c>
      <c r="H14" s="7"/>
      <c r="I14" s="7"/>
      <c r="J14" s="7"/>
      <c r="K14" s="7"/>
    </row>
    <row r="15" spans="1:11" s="8" customFormat="1" ht="14.95" thickTop="1" x14ac:dyDescent="0.25">
      <c r="A15" s="105"/>
      <c r="B15" s="106"/>
      <c r="C15" s="16" t="s">
        <v>1</v>
      </c>
      <c r="D15" s="23">
        <f>D9-49</f>
        <v>40608</v>
      </c>
      <c r="E15" s="93" t="s">
        <v>3</v>
      </c>
      <c r="F15" s="94"/>
      <c r="G15" s="15">
        <f>DATE($A$1,9,1)+1-WEEKDAY(DATE($A$1,9,1))+(2-(1&gt;=WEEKDAY(DATE($A$1,9,1))))*7</f>
        <v>40797</v>
      </c>
      <c r="H15" s="7"/>
      <c r="I15" s="7"/>
      <c r="J15" s="7"/>
      <c r="K15" s="7"/>
    </row>
    <row r="16" spans="1:11" s="9" customFormat="1" ht="14.3" thickBot="1" x14ac:dyDescent="0.25">
      <c r="A16" s="107"/>
      <c r="B16" s="108"/>
      <c r="C16" s="16" t="s">
        <v>23</v>
      </c>
      <c r="D16" s="17">
        <f>DATE($A$1,5,1)+1-WEEKDAY(DATE($A$1,5,1))+(2-(1&gt;=WEEKDAY(DATE($A$1,5,1))))*7</f>
        <v>40671</v>
      </c>
      <c r="E16" s="22" t="s">
        <v>4</v>
      </c>
      <c r="F16" s="28"/>
      <c r="G16" s="24">
        <f>DATE($A$1,10,1)+1-WEEKDAY(DATE($A$1,10,1))+(1-(1&gt;=WEEKDAY(DATE($A$1,10,1))))*7</f>
        <v>40818</v>
      </c>
      <c r="H16" s="7"/>
      <c r="I16" s="7"/>
      <c r="J16" s="10"/>
      <c r="K16" s="7"/>
    </row>
    <row r="17" spans="1:11" s="9" customFormat="1" ht="15.65" thickTop="1" thickBot="1" x14ac:dyDescent="0.3">
      <c r="A17" s="30"/>
      <c r="B17" s="35"/>
      <c r="C17" s="31" t="s">
        <v>24</v>
      </c>
      <c r="D17" s="17">
        <f>DATE($A$1,6,1)+1-WEEKDAY(DATE($A$1,6,1))+(2-(1&gt;=WEEKDAY(DATE($A$1,6,1))))*7</f>
        <v>40706</v>
      </c>
      <c r="E17" s="88" t="s">
        <v>28</v>
      </c>
      <c r="F17" s="89"/>
      <c r="G17" s="90"/>
      <c r="H17" s="7"/>
      <c r="I17" s="7"/>
      <c r="J17" s="7"/>
      <c r="K17" s="7"/>
    </row>
    <row r="18" spans="1:11" ht="13.6" thickTop="1" x14ac:dyDescent="0.2">
      <c r="A18" s="33"/>
      <c r="B18" s="23"/>
      <c r="C18" s="31" t="s">
        <v>5</v>
      </c>
      <c r="D18" s="17">
        <f>DATE($A$1,10,31)</f>
        <v>40847</v>
      </c>
      <c r="E18" s="93" t="s">
        <v>35</v>
      </c>
      <c r="F18" s="94"/>
      <c r="G18" s="17">
        <f>DATE($A$1,5,8)</f>
        <v>40671</v>
      </c>
      <c r="H18" s="6"/>
      <c r="I18" s="6"/>
      <c r="J18" s="6"/>
      <c r="K18" s="6"/>
    </row>
    <row r="19" spans="1:11" x14ac:dyDescent="0.2">
      <c r="A19" s="33"/>
      <c r="B19" s="23"/>
      <c r="C19" s="31" t="s">
        <v>2</v>
      </c>
      <c r="D19" s="17">
        <f>DATE($A$1,11,11)</f>
        <v>40858</v>
      </c>
      <c r="E19" s="124" t="s">
        <v>36</v>
      </c>
      <c r="F19" s="125"/>
      <c r="G19" s="29">
        <f>DATE(A1,7,11)</f>
        <v>40735</v>
      </c>
    </row>
    <row r="20" spans="1:11" x14ac:dyDescent="0.2">
      <c r="A20" s="33"/>
      <c r="B20" s="23"/>
      <c r="C20" s="32" t="s">
        <v>25</v>
      </c>
      <c r="D20" s="17">
        <f>DATE($A$1,11,15)</f>
        <v>40862</v>
      </c>
      <c r="E20" s="124" t="s">
        <v>37</v>
      </c>
      <c r="F20" s="125"/>
      <c r="G20" s="17">
        <f>DATE(A1,9,27)</f>
        <v>40813</v>
      </c>
    </row>
    <row r="21" spans="1:11" ht="13.6" thickBot="1" x14ac:dyDescent="0.25">
      <c r="A21" s="11"/>
      <c r="B21" s="36"/>
      <c r="C21" s="22" t="s">
        <v>26</v>
      </c>
      <c r="D21" s="24">
        <f>DATE($A$1,12,6)</f>
        <v>40883</v>
      </c>
      <c r="E21" s="126" t="s">
        <v>38</v>
      </c>
      <c r="F21" s="127"/>
      <c r="G21" s="24">
        <f>DATE($A$1,11,15)</f>
        <v>40862</v>
      </c>
    </row>
    <row r="22" spans="1:11" ht="13.95" customHeight="1" thickTop="1" x14ac:dyDescent="0.25">
      <c r="A22" s="30"/>
      <c r="B22" s="30"/>
      <c r="C22" s="30"/>
      <c r="D22" s="30"/>
      <c r="E22" s="13"/>
      <c r="F22" s="11"/>
    </row>
    <row r="23" spans="1:11" ht="13.6" x14ac:dyDescent="0.2">
      <c r="A23" s="33"/>
      <c r="B23" s="34"/>
      <c r="C23" s="123"/>
      <c r="D23" s="123"/>
      <c r="E23" s="13"/>
      <c r="F23" s="11"/>
    </row>
    <row r="24" spans="1:11" ht="13.6" x14ac:dyDescent="0.2">
      <c r="A24" s="33"/>
      <c r="B24" s="34"/>
      <c r="C24" s="123"/>
      <c r="D24" s="123"/>
      <c r="E24" s="13"/>
      <c r="F24" s="11"/>
      <c r="G24" s="6"/>
    </row>
    <row r="25" spans="1:11" ht="13.6" x14ac:dyDescent="0.2">
      <c r="C25" s="11"/>
      <c r="D25" s="12" t="s">
        <v>0</v>
      </c>
      <c r="E25" s="13"/>
      <c r="F25" s="11"/>
    </row>
    <row r="26" spans="1:11" ht="13.6" x14ac:dyDescent="0.2">
      <c r="A26" s="2"/>
      <c r="C26" s="11"/>
      <c r="D26" s="12"/>
      <c r="E26" s="13"/>
      <c r="F26" s="11"/>
    </row>
    <row r="27" spans="1:11" ht="13.6" x14ac:dyDescent="0.2">
      <c r="A27" s="3"/>
      <c r="E27" s="13"/>
      <c r="F27" s="11"/>
    </row>
    <row r="28" spans="1:11" ht="13.6" x14ac:dyDescent="0.2">
      <c r="A28" s="1"/>
      <c r="E28" s="13"/>
      <c r="F28" s="11"/>
    </row>
    <row r="29" spans="1:11" ht="13.6" x14ac:dyDescent="0.2">
      <c r="C29" s="11"/>
      <c r="E29" s="13"/>
      <c r="F29" s="11"/>
    </row>
    <row r="30" spans="1:11" ht="13.6" x14ac:dyDescent="0.2">
      <c r="E30" s="13"/>
      <c r="F30" s="11"/>
    </row>
  </sheetData>
  <mergeCells count="21">
    <mergeCell ref="C24:D24"/>
    <mergeCell ref="E18:F18"/>
    <mergeCell ref="E19:F19"/>
    <mergeCell ref="E20:F20"/>
    <mergeCell ref="E21:F21"/>
    <mergeCell ref="C23:D23"/>
    <mergeCell ref="F2:G2"/>
    <mergeCell ref="A1:A2"/>
    <mergeCell ref="B1:B2"/>
    <mergeCell ref="C1:E2"/>
    <mergeCell ref="F1:G1"/>
    <mergeCell ref="E17:G17"/>
    <mergeCell ref="A3:B3"/>
    <mergeCell ref="C3:D3"/>
    <mergeCell ref="E3:G3"/>
    <mergeCell ref="C13:D13"/>
    <mergeCell ref="E15:F15"/>
    <mergeCell ref="E11:G12"/>
    <mergeCell ref="E13:F13"/>
    <mergeCell ref="E14:F14"/>
    <mergeCell ref="A14:B16"/>
  </mergeCells>
  <phoneticPr fontId="0" type="noConversion"/>
  <conditionalFormatting sqref="B4:B13">
    <cfRule type="expression" dxfId="1" priority="5" stopIfTrue="1">
      <formula>WEEKDAY(B4)=7</formula>
    </cfRule>
    <cfRule type="expression" dxfId="0" priority="6" stopIfTrue="1">
      <formula>WEEKDAY(B4)=1</formula>
    </cfRule>
  </conditionalFormatting>
  <pageMargins left="0.75" right="0.75" top="1" bottom="1" header="0.5" footer="0.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 moveWithCells="1" sizeWithCells="1">
                  <from>
                    <xdr:col>1</xdr:col>
                    <xdr:colOff>0</xdr:colOff>
                    <xdr:row>0</xdr:row>
                    <xdr:rowOff>17253</xdr:rowOff>
                  </from>
                  <to>
                    <xdr:col>2</xdr:col>
                    <xdr:colOff>8626</xdr:colOff>
                    <xdr:row>2</xdr:row>
                    <xdr:rowOff>8626</xdr:rowOff>
                  </to>
                </anchor>
              </controlPr>
            </control>
          </mc:Choice>
        </mc:AlternateContent>
      </controls>
    </mc:Choice>
  </mc:AlternateContent>
  <webPublishItems count="1">
    <webPublishItem id="20463" divId="Mijn eeuwigdurende datakalender_20463" sourceType="sheet" destinationFile="C:\Documents and Settings\Arsène\Mijn documenten\Pagina.htm"/>
  </webPublishItem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08"/>
  <sheetViews>
    <sheetView showGridLines="0" tabSelected="1" zoomScale="97" workbookViewId="0">
      <pane ySplit="4" topLeftCell="A11" activePane="bottomLeft" state="frozen"/>
      <selection pane="bottomLeft" activeCell="C95" sqref="C95"/>
    </sheetView>
  </sheetViews>
  <sheetFormatPr baseColWidth="10" defaultColWidth="9.125" defaultRowHeight="12.9" x14ac:dyDescent="0.2"/>
  <cols>
    <col min="1" max="1" width="22.375" style="87" bestFit="1" customWidth="1"/>
    <col min="2" max="2" width="13.875" style="87" bestFit="1" customWidth="1"/>
    <col min="3" max="3" width="18.625" style="51" customWidth="1"/>
    <col min="4" max="4" width="27.125" style="38" customWidth="1"/>
    <col min="5" max="5" width="18.5" style="51" customWidth="1"/>
    <col min="6" max="6" width="30.375" style="75" customWidth="1"/>
    <col min="7" max="7" width="20.5" style="38" customWidth="1"/>
    <col min="8" max="8" width="11.375" style="38" customWidth="1"/>
    <col min="9" max="9" width="17" style="38" customWidth="1"/>
    <col min="10" max="10" width="23.375" style="38" customWidth="1"/>
    <col min="11" max="16384" width="9.125" style="38"/>
  </cols>
  <sheetData>
    <row r="1" spans="1:11" ht="21.1" customHeight="1" x14ac:dyDescent="0.2">
      <c r="A1" s="134">
        <v>2014</v>
      </c>
      <c r="B1" s="136"/>
      <c r="C1" s="128" t="s">
        <v>49</v>
      </c>
      <c r="D1" s="129"/>
      <c r="E1" s="129"/>
      <c r="F1" s="72" t="s">
        <v>7</v>
      </c>
      <c r="G1" s="37"/>
      <c r="I1" s="39"/>
      <c r="J1" s="40"/>
      <c r="K1" s="41"/>
    </row>
    <row r="2" spans="1:11" ht="32.299999999999997" customHeight="1" x14ac:dyDescent="0.2">
      <c r="A2" s="135"/>
      <c r="B2" s="136"/>
      <c r="C2" s="130"/>
      <c r="D2" s="129"/>
      <c r="E2" s="129"/>
      <c r="F2" s="73">
        <f ca="1">TODAY()</f>
        <v>41872</v>
      </c>
      <c r="G2" s="42"/>
      <c r="H2" s="43"/>
    </row>
    <row r="3" spans="1:11" ht="14.3" x14ac:dyDescent="0.25">
      <c r="A3" s="131" t="s">
        <v>50</v>
      </c>
      <c r="B3" s="131"/>
      <c r="C3" s="132"/>
      <c r="D3" s="133" t="s">
        <v>51</v>
      </c>
      <c r="E3" s="131"/>
      <c r="F3" s="131"/>
      <c r="G3" s="44"/>
    </row>
    <row r="4" spans="1:11" s="46" customFormat="1" ht="14.3" x14ac:dyDescent="0.25">
      <c r="A4" s="81" t="s">
        <v>59</v>
      </c>
      <c r="B4" s="82"/>
      <c r="C4" s="45" t="s">
        <v>60</v>
      </c>
      <c r="D4" s="45" t="s">
        <v>61</v>
      </c>
      <c r="E4" s="45" t="s">
        <v>62</v>
      </c>
      <c r="F4" s="74" t="s">
        <v>65</v>
      </c>
      <c r="G4" s="71"/>
    </row>
    <row r="5" spans="1:11" s="47" customFormat="1" x14ac:dyDescent="0.2">
      <c r="A5" s="86" t="s">
        <v>54</v>
      </c>
      <c r="B5" s="85"/>
      <c r="C5" s="78">
        <v>32374</v>
      </c>
      <c r="D5" s="57">
        <f t="shared" ref="D5:D15" ca="1" si="0">TODAY()-C5</f>
        <v>9498</v>
      </c>
      <c r="E5" s="58">
        <f t="shared" ref="E5:E15" ca="1" si="1">F5-G5</f>
        <v>-367</v>
      </c>
      <c r="F5" s="76">
        <v>41505</v>
      </c>
      <c r="G5" s="56">
        <f t="shared" ref="G5:G68" ca="1" si="2">TODAY()</f>
        <v>41872</v>
      </c>
      <c r="I5" s="48">
        <f ca="1">J5-K5</f>
        <v>-1365</v>
      </c>
      <c r="J5" s="49">
        <v>40507</v>
      </c>
      <c r="K5" s="41">
        <f ca="1">TODAY()</f>
        <v>41872</v>
      </c>
    </row>
    <row r="6" spans="1:11" x14ac:dyDescent="0.2">
      <c r="A6" s="83" t="s">
        <v>52</v>
      </c>
      <c r="B6" s="83"/>
      <c r="C6" s="77">
        <v>31176</v>
      </c>
      <c r="D6" s="59">
        <f t="shared" ca="1" si="0"/>
        <v>10696</v>
      </c>
      <c r="E6" s="58">
        <f t="shared" ca="1" si="1"/>
        <v>-469</v>
      </c>
      <c r="F6" s="76">
        <v>41403</v>
      </c>
      <c r="G6" s="56">
        <f t="shared" ca="1" si="2"/>
        <v>41872</v>
      </c>
      <c r="I6" s="50" t="s">
        <v>58</v>
      </c>
      <c r="J6" s="51" t="s">
        <v>57</v>
      </c>
      <c r="K6" s="52" t="s">
        <v>56</v>
      </c>
    </row>
    <row r="7" spans="1:11" x14ac:dyDescent="0.2">
      <c r="A7" s="84" t="s">
        <v>53</v>
      </c>
      <c r="B7" s="85"/>
      <c r="C7" s="77">
        <v>14450</v>
      </c>
      <c r="D7" s="59">
        <f t="shared" ca="1" si="0"/>
        <v>27422</v>
      </c>
      <c r="E7" s="58">
        <f t="shared" ca="1" si="1"/>
        <v>-393</v>
      </c>
      <c r="F7" s="76">
        <v>41479</v>
      </c>
      <c r="G7" s="56">
        <f t="shared" ca="1" si="2"/>
        <v>41872</v>
      </c>
    </row>
    <row r="8" spans="1:11" x14ac:dyDescent="0.2">
      <c r="A8" s="83"/>
      <c r="B8" s="83"/>
      <c r="C8" s="79"/>
      <c r="D8" s="57"/>
      <c r="E8" s="58"/>
      <c r="F8" s="137"/>
      <c r="G8" s="56">
        <f t="shared" ca="1" si="2"/>
        <v>41872</v>
      </c>
    </row>
    <row r="9" spans="1:11" x14ac:dyDescent="0.2">
      <c r="A9" s="83"/>
      <c r="B9" s="83"/>
      <c r="C9" s="138"/>
      <c r="D9" s="57"/>
      <c r="E9" s="58"/>
      <c r="F9" s="137"/>
      <c r="G9" s="56">
        <f t="shared" ca="1" si="2"/>
        <v>41872</v>
      </c>
    </row>
    <row r="10" spans="1:11" x14ac:dyDescent="0.2">
      <c r="A10" s="83"/>
      <c r="B10" s="83"/>
      <c r="C10" s="138"/>
      <c r="D10" s="57"/>
      <c r="E10" s="58"/>
      <c r="F10" s="137"/>
      <c r="G10" s="56">
        <f t="shared" ca="1" si="2"/>
        <v>41872</v>
      </c>
    </row>
    <row r="11" spans="1:11" x14ac:dyDescent="0.2">
      <c r="A11" s="139"/>
      <c r="B11" s="139"/>
      <c r="C11" s="137"/>
      <c r="D11" s="57"/>
      <c r="E11" s="58"/>
      <c r="F11" s="137"/>
      <c r="G11" s="56">
        <f t="shared" ca="1" si="2"/>
        <v>41872</v>
      </c>
    </row>
    <row r="12" spans="1:11" x14ac:dyDescent="0.2">
      <c r="A12" s="83"/>
      <c r="B12" s="83"/>
      <c r="C12" s="138"/>
      <c r="D12" s="57"/>
      <c r="E12" s="58"/>
      <c r="F12" s="137"/>
      <c r="G12" s="56">
        <f t="shared" ca="1" si="2"/>
        <v>41872</v>
      </c>
    </row>
    <row r="13" spans="1:11" x14ac:dyDescent="0.2">
      <c r="A13" s="83"/>
      <c r="B13" s="83"/>
      <c r="C13" s="138"/>
      <c r="D13" s="57"/>
      <c r="E13" s="58"/>
      <c r="F13" s="137"/>
      <c r="G13" s="56">
        <f t="shared" ca="1" si="2"/>
        <v>41872</v>
      </c>
    </row>
    <row r="14" spans="1:11" x14ac:dyDescent="0.2">
      <c r="A14" s="83"/>
      <c r="B14" s="83"/>
      <c r="C14" s="79"/>
      <c r="D14" s="57"/>
      <c r="E14" s="58"/>
      <c r="F14" s="137"/>
      <c r="G14" s="56">
        <f t="shared" ca="1" si="2"/>
        <v>41872</v>
      </c>
    </row>
    <row r="15" spans="1:11" x14ac:dyDescent="0.2">
      <c r="A15" s="83"/>
      <c r="B15" s="83"/>
      <c r="C15" s="140"/>
      <c r="D15" s="57"/>
      <c r="E15" s="58"/>
      <c r="F15" s="137"/>
      <c r="G15" s="56">
        <f t="shared" ca="1" si="2"/>
        <v>41872</v>
      </c>
    </row>
    <row r="16" spans="1:11" x14ac:dyDescent="0.2">
      <c r="A16" s="83"/>
      <c r="B16" s="83"/>
      <c r="C16" s="79"/>
      <c r="D16" s="60"/>
      <c r="E16" s="61"/>
      <c r="F16" s="141"/>
      <c r="G16" s="56">
        <f t="shared" ca="1" si="2"/>
        <v>41872</v>
      </c>
    </row>
    <row r="17" spans="1:11" x14ac:dyDescent="0.2">
      <c r="A17" s="83"/>
      <c r="B17" s="83"/>
      <c r="C17" s="79"/>
      <c r="D17" s="57"/>
      <c r="E17" s="58"/>
      <c r="F17" s="137"/>
      <c r="G17" s="56">
        <f t="shared" ca="1" si="2"/>
        <v>41872</v>
      </c>
      <c r="I17" s="53"/>
      <c r="J17" s="48"/>
      <c r="K17" s="48"/>
    </row>
    <row r="18" spans="1:11" x14ac:dyDescent="0.2">
      <c r="A18" s="83"/>
      <c r="B18" s="83"/>
      <c r="C18" s="79"/>
      <c r="D18" s="57"/>
      <c r="E18" s="58"/>
      <c r="F18" s="137"/>
      <c r="G18" s="56">
        <f t="shared" ca="1" si="2"/>
        <v>41872</v>
      </c>
    </row>
    <row r="19" spans="1:11" x14ac:dyDescent="0.2">
      <c r="A19" s="83"/>
      <c r="B19" s="83"/>
      <c r="C19" s="140"/>
      <c r="D19" s="57"/>
      <c r="E19" s="58"/>
      <c r="F19" s="137"/>
      <c r="G19" s="56">
        <f t="shared" ca="1" si="2"/>
        <v>41872</v>
      </c>
      <c r="I19" s="38" t="s">
        <v>63</v>
      </c>
    </row>
    <row r="20" spans="1:11" x14ac:dyDescent="0.2">
      <c r="A20" s="83"/>
      <c r="B20" s="83"/>
      <c r="C20" s="79"/>
      <c r="D20" s="57"/>
      <c r="E20" s="58"/>
      <c r="F20" s="137"/>
      <c r="G20" s="56">
        <f t="shared" ca="1" si="2"/>
        <v>41872</v>
      </c>
    </row>
    <row r="21" spans="1:11" x14ac:dyDescent="0.2">
      <c r="A21" s="83"/>
      <c r="B21" s="83"/>
      <c r="C21" s="138"/>
      <c r="D21" s="57"/>
      <c r="E21" s="58"/>
      <c r="F21" s="137"/>
      <c r="G21" s="56">
        <f t="shared" ca="1" si="2"/>
        <v>41872</v>
      </c>
    </row>
    <row r="22" spans="1:11" x14ac:dyDescent="0.2">
      <c r="A22" s="83"/>
      <c r="B22" s="83"/>
      <c r="C22" s="79"/>
      <c r="D22" s="57"/>
      <c r="E22" s="58"/>
      <c r="F22" s="137"/>
      <c r="G22" s="56">
        <f t="shared" ca="1" si="2"/>
        <v>41872</v>
      </c>
    </row>
    <row r="23" spans="1:11" x14ac:dyDescent="0.2">
      <c r="A23" s="83"/>
      <c r="B23" s="83"/>
      <c r="C23" s="138"/>
      <c r="D23" s="57"/>
      <c r="E23" s="58"/>
      <c r="F23" s="137"/>
      <c r="G23" s="56">
        <f t="shared" ca="1" si="2"/>
        <v>41872</v>
      </c>
    </row>
    <row r="24" spans="1:11" x14ac:dyDescent="0.2">
      <c r="A24" s="80"/>
      <c r="B24" s="83"/>
      <c r="C24" s="138"/>
      <c r="D24" s="57"/>
      <c r="E24" s="58"/>
      <c r="F24" s="137"/>
      <c r="G24" s="56">
        <f t="shared" ca="1" si="2"/>
        <v>41872</v>
      </c>
      <c r="H24" s="48"/>
    </row>
    <row r="25" spans="1:11" x14ac:dyDescent="0.2">
      <c r="A25" s="83"/>
      <c r="B25" s="83"/>
      <c r="C25" s="138"/>
      <c r="D25" s="57"/>
      <c r="E25" s="58"/>
      <c r="F25" s="137"/>
      <c r="G25" s="56">
        <f t="shared" ca="1" si="2"/>
        <v>41872</v>
      </c>
    </row>
    <row r="26" spans="1:11" x14ac:dyDescent="0.2">
      <c r="A26" s="83"/>
      <c r="B26" s="83"/>
      <c r="C26" s="79"/>
      <c r="D26" s="60"/>
      <c r="E26" s="61"/>
      <c r="F26" s="79"/>
      <c r="G26" s="56">
        <f t="shared" ca="1" si="2"/>
        <v>41872</v>
      </c>
    </row>
    <row r="27" spans="1:11" x14ac:dyDescent="0.2">
      <c r="A27" s="83"/>
      <c r="B27" s="83"/>
      <c r="C27" s="140"/>
      <c r="D27" s="57"/>
      <c r="E27" s="58"/>
      <c r="F27" s="137"/>
      <c r="G27" s="56">
        <f t="shared" ca="1" si="2"/>
        <v>41872</v>
      </c>
    </row>
    <row r="28" spans="1:11" x14ac:dyDescent="0.2">
      <c r="A28" s="83"/>
      <c r="B28" s="83"/>
      <c r="C28" s="138"/>
      <c r="D28" s="57"/>
      <c r="E28" s="58"/>
      <c r="F28" s="137"/>
      <c r="G28" s="56">
        <f t="shared" ca="1" si="2"/>
        <v>41872</v>
      </c>
    </row>
    <row r="29" spans="1:11" x14ac:dyDescent="0.2">
      <c r="A29" s="83"/>
      <c r="B29" s="83"/>
      <c r="C29" s="138"/>
      <c r="D29" s="57"/>
      <c r="E29" s="58"/>
      <c r="F29" s="137"/>
      <c r="G29" s="56">
        <f t="shared" ca="1" si="2"/>
        <v>41872</v>
      </c>
    </row>
    <row r="30" spans="1:11" x14ac:dyDescent="0.2">
      <c r="A30" s="83"/>
      <c r="B30" s="83"/>
      <c r="C30" s="79"/>
      <c r="D30" s="57"/>
      <c r="E30" s="58"/>
      <c r="F30" s="137"/>
      <c r="G30" s="56">
        <f t="shared" ca="1" si="2"/>
        <v>41872</v>
      </c>
      <c r="H30" s="54"/>
    </row>
    <row r="31" spans="1:11" x14ac:dyDescent="0.2">
      <c r="A31" s="83"/>
      <c r="B31" s="83"/>
      <c r="C31" s="79"/>
      <c r="D31" s="60"/>
      <c r="E31" s="61"/>
      <c r="F31" s="142"/>
      <c r="G31" s="56">
        <f t="shared" ca="1" si="2"/>
        <v>41872</v>
      </c>
    </row>
    <row r="32" spans="1:11" x14ac:dyDescent="0.2">
      <c r="A32" s="83"/>
      <c r="B32" s="83"/>
      <c r="C32" s="138"/>
      <c r="D32" s="60"/>
      <c r="E32" s="61"/>
      <c r="F32" s="79"/>
      <c r="G32" s="56">
        <f t="shared" ca="1" si="2"/>
        <v>41872</v>
      </c>
    </row>
    <row r="33" spans="1:7" x14ac:dyDescent="0.2">
      <c r="A33" s="83"/>
      <c r="B33" s="83"/>
      <c r="C33" s="138"/>
      <c r="D33" s="60"/>
      <c r="E33" s="61"/>
      <c r="F33" s="79"/>
      <c r="G33" s="56">
        <f t="shared" ca="1" si="2"/>
        <v>41872</v>
      </c>
    </row>
    <row r="34" spans="1:7" x14ac:dyDescent="0.2">
      <c r="A34" s="83"/>
      <c r="B34" s="83"/>
      <c r="C34" s="77"/>
      <c r="D34" s="60" t="str">
        <f t="shared" ref="D32:D95" ca="1" si="3">IF((SUM(C34)&lt;&gt;0),TODAY()-C34,"")</f>
        <v/>
      </c>
      <c r="E34" s="61" t="str">
        <f t="shared" ref="E32:E95" si="4">IF((SUM(C34)&lt;&gt;0),F34-G34,"")</f>
        <v/>
      </c>
      <c r="F34" s="79"/>
      <c r="G34" s="56">
        <f t="shared" ca="1" si="2"/>
        <v>41872</v>
      </c>
    </row>
    <row r="35" spans="1:7" x14ac:dyDescent="0.2">
      <c r="A35" s="83"/>
      <c r="B35" s="83"/>
      <c r="C35" s="77"/>
      <c r="D35" s="60" t="str">
        <f t="shared" ca="1" si="3"/>
        <v/>
      </c>
      <c r="E35" s="61" t="str">
        <f t="shared" si="4"/>
        <v/>
      </c>
      <c r="F35" s="79"/>
      <c r="G35" s="56">
        <f t="shared" ca="1" si="2"/>
        <v>41872</v>
      </c>
    </row>
    <row r="36" spans="1:7" x14ac:dyDescent="0.2">
      <c r="A36" s="83"/>
      <c r="B36" s="83"/>
      <c r="C36" s="77"/>
      <c r="D36" s="60" t="str">
        <f t="shared" ca="1" si="3"/>
        <v/>
      </c>
      <c r="E36" s="61" t="str">
        <f t="shared" si="4"/>
        <v/>
      </c>
      <c r="F36" s="79"/>
      <c r="G36" s="56">
        <f t="shared" ca="1" si="2"/>
        <v>41872</v>
      </c>
    </row>
    <row r="37" spans="1:7" x14ac:dyDescent="0.2">
      <c r="A37" s="83"/>
      <c r="B37" s="83"/>
      <c r="C37" s="77"/>
      <c r="D37" s="60" t="str">
        <f t="shared" ca="1" si="3"/>
        <v/>
      </c>
      <c r="E37" s="61" t="str">
        <f t="shared" si="4"/>
        <v/>
      </c>
      <c r="F37" s="79"/>
      <c r="G37" s="56">
        <f t="shared" ca="1" si="2"/>
        <v>41872</v>
      </c>
    </row>
    <row r="38" spans="1:7" x14ac:dyDescent="0.2">
      <c r="A38" s="83"/>
      <c r="B38" s="83"/>
      <c r="C38" s="77"/>
      <c r="D38" s="60" t="str">
        <f t="shared" ca="1" si="3"/>
        <v/>
      </c>
      <c r="E38" s="61" t="str">
        <f t="shared" si="4"/>
        <v/>
      </c>
      <c r="F38" s="79"/>
      <c r="G38" s="56">
        <f t="shared" ca="1" si="2"/>
        <v>41872</v>
      </c>
    </row>
    <row r="39" spans="1:7" x14ac:dyDescent="0.2">
      <c r="A39" s="83"/>
      <c r="B39" s="83"/>
      <c r="C39" s="77"/>
      <c r="D39" s="60" t="str">
        <f t="shared" ca="1" si="3"/>
        <v/>
      </c>
      <c r="E39" s="61" t="str">
        <f t="shared" si="4"/>
        <v/>
      </c>
      <c r="F39" s="79"/>
      <c r="G39" s="56">
        <f t="shared" ca="1" si="2"/>
        <v>41872</v>
      </c>
    </row>
    <row r="40" spans="1:7" x14ac:dyDescent="0.2">
      <c r="A40" s="83"/>
      <c r="B40" s="83"/>
      <c r="C40" s="77"/>
      <c r="D40" s="60" t="str">
        <f t="shared" ca="1" si="3"/>
        <v/>
      </c>
      <c r="E40" s="61" t="str">
        <f t="shared" si="4"/>
        <v/>
      </c>
      <c r="F40" s="79"/>
      <c r="G40" s="56">
        <f t="shared" ca="1" si="2"/>
        <v>41872</v>
      </c>
    </row>
    <row r="41" spans="1:7" x14ac:dyDescent="0.2">
      <c r="A41" s="83"/>
      <c r="B41" s="83"/>
      <c r="C41" s="77"/>
      <c r="D41" s="60" t="str">
        <f t="shared" ca="1" si="3"/>
        <v/>
      </c>
      <c r="E41" s="61" t="str">
        <f t="shared" si="4"/>
        <v/>
      </c>
      <c r="F41" s="79"/>
      <c r="G41" s="56">
        <f t="shared" ca="1" si="2"/>
        <v>41872</v>
      </c>
    </row>
    <row r="42" spans="1:7" x14ac:dyDescent="0.2">
      <c r="A42" s="83"/>
      <c r="B42" s="83"/>
      <c r="C42" s="77"/>
      <c r="D42" s="60" t="str">
        <f t="shared" ca="1" si="3"/>
        <v/>
      </c>
      <c r="E42" s="61" t="str">
        <f t="shared" si="4"/>
        <v/>
      </c>
      <c r="F42" s="79"/>
      <c r="G42" s="56">
        <f t="shared" ca="1" si="2"/>
        <v>41872</v>
      </c>
    </row>
    <row r="43" spans="1:7" x14ac:dyDescent="0.2">
      <c r="A43" s="83"/>
      <c r="B43" s="83"/>
      <c r="C43" s="77"/>
      <c r="D43" s="60" t="str">
        <f t="shared" ca="1" si="3"/>
        <v/>
      </c>
      <c r="E43" s="61" t="str">
        <f t="shared" si="4"/>
        <v/>
      </c>
      <c r="F43" s="79"/>
      <c r="G43" s="56">
        <f t="shared" ca="1" si="2"/>
        <v>41872</v>
      </c>
    </row>
    <row r="44" spans="1:7" x14ac:dyDescent="0.2">
      <c r="A44" s="83"/>
      <c r="B44" s="83"/>
      <c r="C44" s="77"/>
      <c r="D44" s="60" t="str">
        <f t="shared" ca="1" si="3"/>
        <v/>
      </c>
      <c r="E44" s="61" t="str">
        <f t="shared" si="4"/>
        <v/>
      </c>
      <c r="F44" s="79"/>
      <c r="G44" s="56">
        <f t="shared" ca="1" si="2"/>
        <v>41872</v>
      </c>
    </row>
    <row r="45" spans="1:7" x14ac:dyDescent="0.2">
      <c r="A45" s="83"/>
      <c r="B45" s="83"/>
      <c r="C45" s="77"/>
      <c r="D45" s="60" t="str">
        <f t="shared" ca="1" si="3"/>
        <v/>
      </c>
      <c r="E45" s="61" t="str">
        <f t="shared" si="4"/>
        <v/>
      </c>
      <c r="F45" s="79"/>
      <c r="G45" s="56">
        <f t="shared" ca="1" si="2"/>
        <v>41872</v>
      </c>
    </row>
    <row r="46" spans="1:7" x14ac:dyDescent="0.2">
      <c r="A46" s="83"/>
      <c r="B46" s="83"/>
      <c r="C46" s="77"/>
      <c r="D46" s="60" t="str">
        <f t="shared" ca="1" si="3"/>
        <v/>
      </c>
      <c r="E46" s="61" t="str">
        <f t="shared" si="4"/>
        <v/>
      </c>
      <c r="F46" s="79"/>
      <c r="G46" s="56">
        <f t="shared" ca="1" si="2"/>
        <v>41872</v>
      </c>
    </row>
    <row r="47" spans="1:7" x14ac:dyDescent="0.2">
      <c r="A47" s="83"/>
      <c r="B47" s="83"/>
      <c r="C47" s="138"/>
      <c r="D47" s="60" t="str">
        <f t="shared" ca="1" si="3"/>
        <v/>
      </c>
      <c r="E47" s="61" t="str">
        <f t="shared" si="4"/>
        <v/>
      </c>
      <c r="F47" s="79"/>
      <c r="G47" s="56">
        <f t="shared" ca="1" si="2"/>
        <v>41872</v>
      </c>
    </row>
    <row r="48" spans="1:7" x14ac:dyDescent="0.2">
      <c r="A48" s="83"/>
      <c r="B48" s="83"/>
      <c r="C48" s="138"/>
      <c r="D48" s="60" t="str">
        <f t="shared" ca="1" si="3"/>
        <v/>
      </c>
      <c r="E48" s="61" t="str">
        <f t="shared" si="4"/>
        <v/>
      </c>
      <c r="F48" s="79"/>
      <c r="G48" s="56">
        <f t="shared" ca="1" si="2"/>
        <v>41872</v>
      </c>
    </row>
    <row r="49" spans="1:7" x14ac:dyDescent="0.2">
      <c r="A49" s="83"/>
      <c r="B49" s="83"/>
      <c r="C49" s="138"/>
      <c r="D49" s="60" t="str">
        <f t="shared" ca="1" si="3"/>
        <v/>
      </c>
      <c r="E49" s="61" t="str">
        <f t="shared" si="4"/>
        <v/>
      </c>
      <c r="F49" s="79"/>
      <c r="G49" s="56">
        <f t="shared" ca="1" si="2"/>
        <v>41872</v>
      </c>
    </row>
    <row r="50" spans="1:7" x14ac:dyDescent="0.2">
      <c r="A50" s="83"/>
      <c r="B50" s="83"/>
      <c r="C50" s="138"/>
      <c r="D50" s="60" t="str">
        <f t="shared" ca="1" si="3"/>
        <v/>
      </c>
      <c r="E50" s="61" t="str">
        <f t="shared" si="4"/>
        <v/>
      </c>
      <c r="F50" s="79"/>
      <c r="G50" s="56">
        <f t="shared" ca="1" si="2"/>
        <v>41872</v>
      </c>
    </row>
    <row r="51" spans="1:7" x14ac:dyDescent="0.2">
      <c r="A51" s="83"/>
      <c r="B51" s="83"/>
      <c r="C51" s="138"/>
      <c r="D51" s="60" t="str">
        <f t="shared" ca="1" si="3"/>
        <v/>
      </c>
      <c r="E51" s="61" t="str">
        <f t="shared" si="4"/>
        <v/>
      </c>
      <c r="F51" s="79"/>
      <c r="G51" s="56">
        <f t="shared" ca="1" si="2"/>
        <v>41872</v>
      </c>
    </row>
    <row r="52" spans="1:7" x14ac:dyDescent="0.2">
      <c r="A52" s="83"/>
      <c r="B52" s="83"/>
      <c r="C52" s="138"/>
      <c r="D52" s="60" t="str">
        <f t="shared" ca="1" si="3"/>
        <v/>
      </c>
      <c r="E52" s="61" t="str">
        <f t="shared" si="4"/>
        <v/>
      </c>
      <c r="F52" s="79"/>
      <c r="G52" s="56">
        <f t="shared" ca="1" si="2"/>
        <v>41872</v>
      </c>
    </row>
    <row r="53" spans="1:7" x14ac:dyDescent="0.2">
      <c r="A53" s="83"/>
      <c r="B53" s="83"/>
      <c r="C53" s="138"/>
      <c r="D53" s="60" t="str">
        <f t="shared" ca="1" si="3"/>
        <v/>
      </c>
      <c r="E53" s="61" t="str">
        <f t="shared" si="4"/>
        <v/>
      </c>
      <c r="F53" s="79"/>
      <c r="G53" s="56">
        <f t="shared" ca="1" si="2"/>
        <v>41872</v>
      </c>
    </row>
    <row r="54" spans="1:7" x14ac:dyDescent="0.2">
      <c r="A54" s="83"/>
      <c r="B54" s="83"/>
      <c r="C54" s="138"/>
      <c r="D54" s="60" t="str">
        <f t="shared" ca="1" si="3"/>
        <v/>
      </c>
      <c r="E54" s="61" t="str">
        <f t="shared" si="4"/>
        <v/>
      </c>
      <c r="F54" s="79"/>
      <c r="G54" s="56">
        <f t="shared" ca="1" si="2"/>
        <v>41872</v>
      </c>
    </row>
    <row r="55" spans="1:7" x14ac:dyDescent="0.2">
      <c r="A55" s="83"/>
      <c r="B55" s="83"/>
      <c r="C55" s="138"/>
      <c r="D55" s="60" t="str">
        <f t="shared" ca="1" si="3"/>
        <v/>
      </c>
      <c r="E55" s="61" t="str">
        <f t="shared" si="4"/>
        <v/>
      </c>
      <c r="F55" s="79"/>
      <c r="G55" s="56">
        <f t="shared" ca="1" si="2"/>
        <v>41872</v>
      </c>
    </row>
    <row r="56" spans="1:7" x14ac:dyDescent="0.2">
      <c r="A56" s="83"/>
      <c r="B56" s="83"/>
      <c r="C56" s="138"/>
      <c r="D56" s="60" t="str">
        <f t="shared" ca="1" si="3"/>
        <v/>
      </c>
      <c r="E56" s="61" t="str">
        <f t="shared" si="4"/>
        <v/>
      </c>
      <c r="F56" s="79"/>
      <c r="G56" s="56">
        <f t="shared" ca="1" si="2"/>
        <v>41872</v>
      </c>
    </row>
    <row r="57" spans="1:7" x14ac:dyDescent="0.2">
      <c r="A57" s="83"/>
      <c r="B57" s="83"/>
      <c r="C57" s="138"/>
      <c r="D57" s="60" t="str">
        <f t="shared" ca="1" si="3"/>
        <v/>
      </c>
      <c r="E57" s="61" t="str">
        <f t="shared" si="4"/>
        <v/>
      </c>
      <c r="F57" s="79"/>
      <c r="G57" s="56">
        <f t="shared" ca="1" si="2"/>
        <v>41872</v>
      </c>
    </row>
    <row r="58" spans="1:7" x14ac:dyDescent="0.2">
      <c r="A58" s="83"/>
      <c r="B58" s="83"/>
      <c r="C58" s="138"/>
      <c r="D58" s="60" t="str">
        <f t="shared" ca="1" si="3"/>
        <v/>
      </c>
      <c r="E58" s="61" t="str">
        <f t="shared" si="4"/>
        <v/>
      </c>
      <c r="F58" s="79"/>
      <c r="G58" s="56">
        <f t="shared" ca="1" si="2"/>
        <v>41872</v>
      </c>
    </row>
    <row r="59" spans="1:7" x14ac:dyDescent="0.2">
      <c r="A59" s="83"/>
      <c r="B59" s="83"/>
      <c r="C59" s="138"/>
      <c r="D59" s="60" t="str">
        <f t="shared" ca="1" si="3"/>
        <v/>
      </c>
      <c r="E59" s="61" t="str">
        <f t="shared" si="4"/>
        <v/>
      </c>
      <c r="F59" s="79"/>
      <c r="G59" s="56">
        <f t="shared" ca="1" si="2"/>
        <v>41872</v>
      </c>
    </row>
    <row r="60" spans="1:7" x14ac:dyDescent="0.2">
      <c r="A60" s="83"/>
      <c r="B60" s="83"/>
      <c r="C60" s="138"/>
      <c r="D60" s="60" t="str">
        <f t="shared" ca="1" si="3"/>
        <v/>
      </c>
      <c r="E60" s="61" t="str">
        <f t="shared" si="4"/>
        <v/>
      </c>
      <c r="F60" s="79"/>
      <c r="G60" s="56">
        <f t="shared" ca="1" si="2"/>
        <v>41872</v>
      </c>
    </row>
    <row r="61" spans="1:7" x14ac:dyDescent="0.2">
      <c r="A61" s="83"/>
      <c r="B61" s="83"/>
      <c r="C61" s="138"/>
      <c r="D61" s="60" t="str">
        <f t="shared" ca="1" si="3"/>
        <v/>
      </c>
      <c r="E61" s="61" t="str">
        <f t="shared" si="4"/>
        <v/>
      </c>
      <c r="F61" s="79"/>
      <c r="G61" s="56">
        <f t="shared" ca="1" si="2"/>
        <v>41872</v>
      </c>
    </row>
    <row r="62" spans="1:7" x14ac:dyDescent="0.2">
      <c r="A62" s="83"/>
      <c r="B62" s="83"/>
      <c r="C62" s="138"/>
      <c r="D62" s="60" t="str">
        <f t="shared" ca="1" si="3"/>
        <v/>
      </c>
      <c r="E62" s="61" t="str">
        <f t="shared" si="4"/>
        <v/>
      </c>
      <c r="F62" s="79"/>
      <c r="G62" s="56">
        <f t="shared" ca="1" si="2"/>
        <v>41872</v>
      </c>
    </row>
    <row r="63" spans="1:7" x14ac:dyDescent="0.2">
      <c r="A63" s="83"/>
      <c r="B63" s="83"/>
      <c r="C63" s="138"/>
      <c r="D63" s="60" t="str">
        <f t="shared" ca="1" si="3"/>
        <v/>
      </c>
      <c r="E63" s="61" t="str">
        <f t="shared" si="4"/>
        <v/>
      </c>
      <c r="F63" s="79"/>
      <c r="G63" s="56">
        <f t="shared" ca="1" si="2"/>
        <v>41872</v>
      </c>
    </row>
    <row r="64" spans="1:7" x14ac:dyDescent="0.2">
      <c r="A64" s="83"/>
      <c r="B64" s="83"/>
      <c r="C64" s="138"/>
      <c r="D64" s="60" t="str">
        <f t="shared" ca="1" si="3"/>
        <v/>
      </c>
      <c r="E64" s="61" t="str">
        <f t="shared" si="4"/>
        <v/>
      </c>
      <c r="F64" s="79"/>
      <c r="G64" s="56">
        <f t="shared" ca="1" si="2"/>
        <v>41872</v>
      </c>
    </row>
    <row r="65" spans="1:7" x14ac:dyDescent="0.2">
      <c r="A65" s="83"/>
      <c r="B65" s="83"/>
      <c r="C65" s="138"/>
      <c r="D65" s="60" t="str">
        <f t="shared" ca="1" si="3"/>
        <v/>
      </c>
      <c r="E65" s="61" t="str">
        <f t="shared" si="4"/>
        <v/>
      </c>
      <c r="F65" s="79"/>
      <c r="G65" s="56">
        <f t="shared" ca="1" si="2"/>
        <v>41872</v>
      </c>
    </row>
    <row r="66" spans="1:7" x14ac:dyDescent="0.2">
      <c r="A66" s="83"/>
      <c r="B66" s="83"/>
      <c r="C66" s="138"/>
      <c r="D66" s="60" t="str">
        <f t="shared" ca="1" si="3"/>
        <v/>
      </c>
      <c r="E66" s="61" t="str">
        <f t="shared" si="4"/>
        <v/>
      </c>
      <c r="F66" s="79"/>
      <c r="G66" s="56">
        <f t="shared" ca="1" si="2"/>
        <v>41872</v>
      </c>
    </row>
    <row r="67" spans="1:7" x14ac:dyDescent="0.2">
      <c r="A67" s="83"/>
      <c r="B67" s="83"/>
      <c r="C67" s="138"/>
      <c r="D67" s="60" t="str">
        <f t="shared" ca="1" si="3"/>
        <v/>
      </c>
      <c r="E67" s="61" t="str">
        <f t="shared" si="4"/>
        <v/>
      </c>
      <c r="F67" s="79"/>
      <c r="G67" s="56">
        <f t="shared" ca="1" si="2"/>
        <v>41872</v>
      </c>
    </row>
    <row r="68" spans="1:7" x14ac:dyDescent="0.2">
      <c r="A68" s="83"/>
      <c r="B68" s="83"/>
      <c r="C68" s="138"/>
      <c r="D68" s="60" t="str">
        <f t="shared" ca="1" si="3"/>
        <v/>
      </c>
      <c r="E68" s="61" t="str">
        <f t="shared" si="4"/>
        <v/>
      </c>
      <c r="F68" s="79"/>
      <c r="G68" s="56">
        <f t="shared" ca="1" si="2"/>
        <v>41872</v>
      </c>
    </row>
    <row r="69" spans="1:7" x14ac:dyDescent="0.2">
      <c r="A69" s="83"/>
      <c r="B69" s="83"/>
      <c r="C69" s="138"/>
      <c r="D69" s="60" t="str">
        <f t="shared" ca="1" si="3"/>
        <v/>
      </c>
      <c r="E69" s="61" t="str">
        <f t="shared" si="4"/>
        <v/>
      </c>
      <c r="F69" s="79"/>
      <c r="G69" s="56">
        <f t="shared" ref="G69:G106" ca="1" si="5">TODAY()</f>
        <v>41872</v>
      </c>
    </row>
    <row r="70" spans="1:7" x14ac:dyDescent="0.2">
      <c r="A70" s="83"/>
      <c r="B70" s="83"/>
      <c r="C70" s="138"/>
      <c r="D70" s="60" t="str">
        <f t="shared" ca="1" si="3"/>
        <v/>
      </c>
      <c r="E70" s="61" t="str">
        <f t="shared" si="4"/>
        <v/>
      </c>
      <c r="F70" s="79"/>
      <c r="G70" s="56">
        <f t="shared" ca="1" si="5"/>
        <v>41872</v>
      </c>
    </row>
    <row r="71" spans="1:7" x14ac:dyDescent="0.2">
      <c r="A71" s="83"/>
      <c r="B71" s="83"/>
      <c r="C71" s="138"/>
      <c r="D71" s="60" t="str">
        <f t="shared" ca="1" si="3"/>
        <v/>
      </c>
      <c r="E71" s="61" t="str">
        <f t="shared" si="4"/>
        <v/>
      </c>
      <c r="F71" s="79"/>
      <c r="G71" s="56">
        <f t="shared" ca="1" si="5"/>
        <v>41872</v>
      </c>
    </row>
    <row r="72" spans="1:7" x14ac:dyDescent="0.2">
      <c r="A72" s="83"/>
      <c r="B72" s="83"/>
      <c r="C72" s="138"/>
      <c r="D72" s="60" t="str">
        <f t="shared" ca="1" si="3"/>
        <v/>
      </c>
      <c r="E72" s="61" t="str">
        <f t="shared" si="4"/>
        <v/>
      </c>
      <c r="F72" s="79"/>
      <c r="G72" s="56">
        <f t="shared" ca="1" si="5"/>
        <v>41872</v>
      </c>
    </row>
    <row r="73" spans="1:7" x14ac:dyDescent="0.2">
      <c r="A73" s="83"/>
      <c r="B73" s="83"/>
      <c r="C73" s="138"/>
      <c r="D73" s="60" t="str">
        <f t="shared" ca="1" si="3"/>
        <v/>
      </c>
      <c r="E73" s="61" t="str">
        <f t="shared" si="4"/>
        <v/>
      </c>
      <c r="F73" s="79"/>
      <c r="G73" s="56">
        <f t="shared" ca="1" si="5"/>
        <v>41872</v>
      </c>
    </row>
    <row r="74" spans="1:7" x14ac:dyDescent="0.2">
      <c r="A74" s="83"/>
      <c r="B74" s="83"/>
      <c r="C74" s="138"/>
      <c r="D74" s="60" t="str">
        <f t="shared" ca="1" si="3"/>
        <v/>
      </c>
      <c r="E74" s="61" t="str">
        <f t="shared" si="4"/>
        <v/>
      </c>
      <c r="F74" s="79"/>
      <c r="G74" s="56">
        <f t="shared" ca="1" si="5"/>
        <v>41872</v>
      </c>
    </row>
    <row r="75" spans="1:7" x14ac:dyDescent="0.2">
      <c r="A75" s="83"/>
      <c r="B75" s="83"/>
      <c r="C75" s="138"/>
      <c r="D75" s="60" t="str">
        <f t="shared" ca="1" si="3"/>
        <v/>
      </c>
      <c r="E75" s="61" t="str">
        <f t="shared" si="4"/>
        <v/>
      </c>
      <c r="F75" s="79"/>
      <c r="G75" s="56">
        <f t="shared" ca="1" si="5"/>
        <v>41872</v>
      </c>
    </row>
    <row r="76" spans="1:7" x14ac:dyDescent="0.2">
      <c r="A76" s="83"/>
      <c r="B76" s="83"/>
      <c r="C76" s="138"/>
      <c r="D76" s="60" t="str">
        <f t="shared" ca="1" si="3"/>
        <v/>
      </c>
      <c r="E76" s="61" t="str">
        <f t="shared" si="4"/>
        <v/>
      </c>
      <c r="F76" s="79"/>
      <c r="G76" s="56">
        <f t="shared" ca="1" si="5"/>
        <v>41872</v>
      </c>
    </row>
    <row r="77" spans="1:7" x14ac:dyDescent="0.2">
      <c r="A77" s="83"/>
      <c r="B77" s="83"/>
      <c r="C77" s="138"/>
      <c r="D77" s="60" t="str">
        <f t="shared" ca="1" si="3"/>
        <v/>
      </c>
      <c r="E77" s="61" t="str">
        <f t="shared" si="4"/>
        <v/>
      </c>
      <c r="F77" s="79"/>
      <c r="G77" s="56">
        <f t="shared" ca="1" si="5"/>
        <v>41872</v>
      </c>
    </row>
    <row r="78" spans="1:7" x14ac:dyDescent="0.2">
      <c r="A78" s="83"/>
      <c r="B78" s="83"/>
      <c r="C78" s="138"/>
      <c r="D78" s="60" t="str">
        <f t="shared" ca="1" si="3"/>
        <v/>
      </c>
      <c r="E78" s="61" t="str">
        <f t="shared" si="4"/>
        <v/>
      </c>
      <c r="F78" s="79"/>
      <c r="G78" s="56">
        <f t="shared" ca="1" si="5"/>
        <v>41872</v>
      </c>
    </row>
    <row r="79" spans="1:7" x14ac:dyDescent="0.2">
      <c r="A79" s="83"/>
      <c r="B79" s="83"/>
      <c r="C79" s="138"/>
      <c r="D79" s="60" t="str">
        <f t="shared" ca="1" si="3"/>
        <v/>
      </c>
      <c r="E79" s="61" t="str">
        <f t="shared" si="4"/>
        <v/>
      </c>
      <c r="F79" s="79"/>
      <c r="G79" s="56">
        <f t="shared" ca="1" si="5"/>
        <v>41872</v>
      </c>
    </row>
    <row r="80" spans="1:7" x14ac:dyDescent="0.2">
      <c r="A80" s="83"/>
      <c r="B80" s="83"/>
      <c r="C80" s="138"/>
      <c r="D80" s="60" t="str">
        <f t="shared" ca="1" si="3"/>
        <v/>
      </c>
      <c r="E80" s="61" t="str">
        <f t="shared" si="4"/>
        <v/>
      </c>
      <c r="F80" s="79"/>
      <c r="G80" s="56">
        <f t="shared" ca="1" si="5"/>
        <v>41872</v>
      </c>
    </row>
    <row r="81" spans="1:7" x14ac:dyDescent="0.2">
      <c r="A81" s="83"/>
      <c r="B81" s="83"/>
      <c r="C81" s="138"/>
      <c r="D81" s="60" t="str">
        <f t="shared" ca="1" si="3"/>
        <v/>
      </c>
      <c r="E81" s="61" t="str">
        <f t="shared" si="4"/>
        <v/>
      </c>
      <c r="F81" s="79"/>
      <c r="G81" s="56">
        <f t="shared" ca="1" si="5"/>
        <v>41872</v>
      </c>
    </row>
    <row r="82" spans="1:7" x14ac:dyDescent="0.2">
      <c r="A82" s="83"/>
      <c r="B82" s="83"/>
      <c r="C82" s="138"/>
      <c r="D82" s="60" t="str">
        <f t="shared" ca="1" si="3"/>
        <v/>
      </c>
      <c r="E82" s="61" t="str">
        <f t="shared" si="4"/>
        <v/>
      </c>
      <c r="F82" s="79"/>
      <c r="G82" s="56">
        <f t="shared" ca="1" si="5"/>
        <v>41872</v>
      </c>
    </row>
    <row r="83" spans="1:7" x14ac:dyDescent="0.2">
      <c r="A83" s="83"/>
      <c r="B83" s="83"/>
      <c r="C83" s="138"/>
      <c r="D83" s="60" t="str">
        <f t="shared" ca="1" si="3"/>
        <v/>
      </c>
      <c r="E83" s="61" t="str">
        <f t="shared" si="4"/>
        <v/>
      </c>
      <c r="F83" s="79"/>
      <c r="G83" s="56">
        <f t="shared" ca="1" si="5"/>
        <v>41872</v>
      </c>
    </row>
    <row r="84" spans="1:7" x14ac:dyDescent="0.2">
      <c r="A84" s="83"/>
      <c r="B84" s="83"/>
      <c r="C84" s="138"/>
      <c r="D84" s="60" t="str">
        <f t="shared" ca="1" si="3"/>
        <v/>
      </c>
      <c r="E84" s="61" t="str">
        <f t="shared" si="4"/>
        <v/>
      </c>
      <c r="F84" s="79"/>
      <c r="G84" s="56">
        <f t="shared" ca="1" si="5"/>
        <v>41872</v>
      </c>
    </row>
    <row r="85" spans="1:7" x14ac:dyDescent="0.2">
      <c r="A85" s="83"/>
      <c r="B85" s="83"/>
      <c r="C85" s="138"/>
      <c r="D85" s="60" t="str">
        <f t="shared" ca="1" si="3"/>
        <v/>
      </c>
      <c r="E85" s="61" t="str">
        <f t="shared" si="4"/>
        <v/>
      </c>
      <c r="F85" s="79"/>
      <c r="G85" s="56">
        <f t="shared" ca="1" si="5"/>
        <v>41872</v>
      </c>
    </row>
    <row r="86" spans="1:7" x14ac:dyDescent="0.2">
      <c r="A86" s="83"/>
      <c r="B86" s="83"/>
      <c r="C86" s="138"/>
      <c r="D86" s="60" t="str">
        <f t="shared" ca="1" si="3"/>
        <v/>
      </c>
      <c r="E86" s="61" t="str">
        <f t="shared" si="4"/>
        <v/>
      </c>
      <c r="F86" s="79"/>
      <c r="G86" s="56">
        <f t="shared" ca="1" si="5"/>
        <v>41872</v>
      </c>
    </row>
    <row r="87" spans="1:7" x14ac:dyDescent="0.2">
      <c r="A87" s="83"/>
      <c r="B87" s="83"/>
      <c r="C87" s="138"/>
      <c r="D87" s="60" t="str">
        <f t="shared" ca="1" si="3"/>
        <v/>
      </c>
      <c r="E87" s="61" t="str">
        <f t="shared" si="4"/>
        <v/>
      </c>
      <c r="F87" s="79"/>
      <c r="G87" s="56">
        <f t="shared" ca="1" si="5"/>
        <v>41872</v>
      </c>
    </row>
    <row r="88" spans="1:7" x14ac:dyDescent="0.2">
      <c r="A88" s="83"/>
      <c r="B88" s="83"/>
      <c r="C88" s="138"/>
      <c r="D88" s="60" t="str">
        <f t="shared" ca="1" si="3"/>
        <v/>
      </c>
      <c r="E88" s="61" t="str">
        <f t="shared" si="4"/>
        <v/>
      </c>
      <c r="F88" s="79"/>
      <c r="G88" s="56">
        <f t="shared" ca="1" si="5"/>
        <v>41872</v>
      </c>
    </row>
    <row r="89" spans="1:7" x14ac:dyDescent="0.2">
      <c r="A89" s="83"/>
      <c r="B89" s="83"/>
      <c r="C89" s="138"/>
      <c r="D89" s="60" t="str">
        <f t="shared" ca="1" si="3"/>
        <v/>
      </c>
      <c r="E89" s="61" t="str">
        <f t="shared" si="4"/>
        <v/>
      </c>
      <c r="F89" s="79"/>
      <c r="G89" s="56">
        <f t="shared" ca="1" si="5"/>
        <v>41872</v>
      </c>
    </row>
    <row r="90" spans="1:7" x14ac:dyDescent="0.2">
      <c r="A90" s="83"/>
      <c r="B90" s="83"/>
      <c r="C90" s="138"/>
      <c r="D90" s="60" t="str">
        <f t="shared" ca="1" si="3"/>
        <v/>
      </c>
      <c r="E90" s="61" t="str">
        <f t="shared" si="4"/>
        <v/>
      </c>
      <c r="F90" s="79"/>
      <c r="G90" s="56">
        <f t="shared" ca="1" si="5"/>
        <v>41872</v>
      </c>
    </row>
    <row r="91" spans="1:7" x14ac:dyDescent="0.2">
      <c r="A91" s="83"/>
      <c r="B91" s="83"/>
      <c r="C91" s="138"/>
      <c r="D91" s="60" t="str">
        <f t="shared" ca="1" si="3"/>
        <v/>
      </c>
      <c r="E91" s="61" t="str">
        <f t="shared" si="4"/>
        <v/>
      </c>
      <c r="F91" s="79"/>
      <c r="G91" s="56">
        <f t="shared" ca="1" si="5"/>
        <v>41872</v>
      </c>
    </row>
    <row r="92" spans="1:7" x14ac:dyDescent="0.2">
      <c r="A92" s="83"/>
      <c r="B92" s="83"/>
      <c r="C92" s="138"/>
      <c r="D92" s="60" t="str">
        <f t="shared" ca="1" si="3"/>
        <v/>
      </c>
      <c r="E92" s="61" t="str">
        <f t="shared" si="4"/>
        <v/>
      </c>
      <c r="F92" s="79"/>
      <c r="G92" s="56">
        <f t="shared" ca="1" si="5"/>
        <v>41872</v>
      </c>
    </row>
    <row r="93" spans="1:7" x14ac:dyDescent="0.2">
      <c r="A93" s="83"/>
      <c r="B93" s="83"/>
      <c r="C93" s="138"/>
      <c r="D93" s="60" t="str">
        <f t="shared" ca="1" si="3"/>
        <v/>
      </c>
      <c r="E93" s="61" t="str">
        <f t="shared" si="4"/>
        <v/>
      </c>
      <c r="F93" s="79"/>
      <c r="G93" s="56">
        <f t="shared" ca="1" si="5"/>
        <v>41872</v>
      </c>
    </row>
    <row r="94" spans="1:7" x14ac:dyDescent="0.2">
      <c r="A94" s="83"/>
      <c r="B94" s="83"/>
      <c r="C94" s="138"/>
      <c r="D94" s="60" t="str">
        <f t="shared" ca="1" si="3"/>
        <v/>
      </c>
      <c r="E94" s="61" t="str">
        <f t="shared" si="4"/>
        <v/>
      </c>
      <c r="F94" s="79"/>
      <c r="G94" s="56">
        <f t="shared" ca="1" si="5"/>
        <v>41872</v>
      </c>
    </row>
    <row r="95" spans="1:7" x14ac:dyDescent="0.2">
      <c r="A95" s="83"/>
      <c r="B95" s="83"/>
      <c r="C95" s="138"/>
      <c r="D95" s="60" t="str">
        <f t="shared" ca="1" si="3"/>
        <v/>
      </c>
      <c r="E95" s="61" t="str">
        <f t="shared" si="4"/>
        <v/>
      </c>
      <c r="F95" s="79"/>
      <c r="G95" s="56">
        <f t="shared" ca="1" si="5"/>
        <v>41872</v>
      </c>
    </row>
    <row r="96" spans="1:7" x14ac:dyDescent="0.2">
      <c r="A96" s="83"/>
      <c r="B96" s="83"/>
      <c r="C96" s="138"/>
      <c r="D96" s="60" t="str">
        <f t="shared" ref="D96:D106" ca="1" si="6">IF((SUM(C96)&lt;&gt;0),TODAY()-C96,"")</f>
        <v/>
      </c>
      <c r="E96" s="61" t="str">
        <f t="shared" ref="E96:E106" si="7">IF((SUM(C96)&lt;&gt;0),F96-G96,"")</f>
        <v/>
      </c>
      <c r="F96" s="79"/>
      <c r="G96" s="56">
        <f t="shared" ca="1" si="5"/>
        <v>41872</v>
      </c>
    </row>
    <row r="97" spans="1:7" x14ac:dyDescent="0.2">
      <c r="A97" s="83"/>
      <c r="B97" s="83"/>
      <c r="C97" s="138"/>
      <c r="D97" s="60" t="str">
        <f t="shared" ca="1" si="6"/>
        <v/>
      </c>
      <c r="E97" s="61" t="str">
        <f t="shared" si="7"/>
        <v/>
      </c>
      <c r="F97" s="79"/>
      <c r="G97" s="56">
        <f t="shared" ca="1" si="5"/>
        <v>41872</v>
      </c>
    </row>
    <row r="98" spans="1:7" x14ac:dyDescent="0.2">
      <c r="A98" s="83"/>
      <c r="B98" s="83"/>
      <c r="C98" s="138"/>
      <c r="D98" s="60" t="str">
        <f t="shared" ca="1" si="6"/>
        <v/>
      </c>
      <c r="E98" s="61" t="str">
        <f t="shared" si="7"/>
        <v/>
      </c>
      <c r="F98" s="79"/>
      <c r="G98" s="56">
        <f t="shared" ca="1" si="5"/>
        <v>41872</v>
      </c>
    </row>
    <row r="99" spans="1:7" x14ac:dyDescent="0.2">
      <c r="A99" s="83"/>
      <c r="B99" s="83"/>
      <c r="C99" s="138"/>
      <c r="D99" s="60" t="str">
        <f t="shared" ca="1" si="6"/>
        <v/>
      </c>
      <c r="E99" s="61" t="str">
        <f t="shared" si="7"/>
        <v/>
      </c>
      <c r="F99" s="79"/>
      <c r="G99" s="56">
        <f t="shared" ca="1" si="5"/>
        <v>41872</v>
      </c>
    </row>
    <row r="100" spans="1:7" x14ac:dyDescent="0.2">
      <c r="A100" s="83"/>
      <c r="B100" s="83"/>
      <c r="C100" s="138"/>
      <c r="D100" s="60" t="str">
        <f t="shared" ca="1" si="6"/>
        <v/>
      </c>
      <c r="E100" s="61" t="str">
        <f t="shared" si="7"/>
        <v/>
      </c>
      <c r="F100" s="79"/>
      <c r="G100" s="56">
        <f t="shared" ca="1" si="5"/>
        <v>41872</v>
      </c>
    </row>
    <row r="101" spans="1:7" x14ac:dyDescent="0.2">
      <c r="A101" s="83"/>
      <c r="B101" s="83"/>
      <c r="C101" s="138"/>
      <c r="D101" s="60" t="str">
        <f t="shared" ca="1" si="6"/>
        <v/>
      </c>
      <c r="E101" s="61" t="str">
        <f t="shared" si="7"/>
        <v/>
      </c>
      <c r="F101" s="79"/>
      <c r="G101" s="56">
        <f t="shared" ca="1" si="5"/>
        <v>41872</v>
      </c>
    </row>
    <row r="102" spans="1:7" x14ac:dyDescent="0.2">
      <c r="A102" s="83"/>
      <c r="B102" s="83"/>
      <c r="C102" s="138"/>
      <c r="D102" s="60" t="str">
        <f t="shared" ca="1" si="6"/>
        <v/>
      </c>
      <c r="E102" s="61" t="str">
        <f t="shared" si="7"/>
        <v/>
      </c>
      <c r="F102" s="79"/>
      <c r="G102" s="56">
        <f t="shared" ca="1" si="5"/>
        <v>41872</v>
      </c>
    </row>
    <row r="103" spans="1:7" x14ac:dyDescent="0.2">
      <c r="A103" s="83"/>
      <c r="B103" s="83"/>
      <c r="C103" s="138"/>
      <c r="D103" s="60" t="str">
        <f t="shared" ca="1" si="6"/>
        <v/>
      </c>
      <c r="E103" s="61" t="str">
        <f t="shared" si="7"/>
        <v/>
      </c>
      <c r="F103" s="79"/>
      <c r="G103" s="56">
        <f t="shared" ca="1" si="5"/>
        <v>41872</v>
      </c>
    </row>
    <row r="104" spans="1:7" x14ac:dyDescent="0.2">
      <c r="A104" s="83"/>
      <c r="B104" s="83"/>
      <c r="C104" s="138"/>
      <c r="D104" s="60" t="str">
        <f t="shared" ca="1" si="6"/>
        <v/>
      </c>
      <c r="E104" s="61" t="str">
        <f t="shared" si="7"/>
        <v/>
      </c>
      <c r="F104" s="79"/>
      <c r="G104" s="56">
        <f t="shared" ca="1" si="5"/>
        <v>41872</v>
      </c>
    </row>
    <row r="105" spans="1:7" x14ac:dyDescent="0.2">
      <c r="A105" s="83"/>
      <c r="B105" s="83"/>
      <c r="C105" s="138"/>
      <c r="D105" s="60" t="str">
        <f t="shared" ca="1" si="6"/>
        <v/>
      </c>
      <c r="E105" s="61" t="str">
        <f t="shared" si="7"/>
        <v/>
      </c>
      <c r="F105" s="79"/>
      <c r="G105" s="56">
        <f t="shared" ca="1" si="5"/>
        <v>41872</v>
      </c>
    </row>
    <row r="106" spans="1:7" x14ac:dyDescent="0.2">
      <c r="A106" s="83"/>
      <c r="B106" s="83"/>
      <c r="C106" s="138"/>
      <c r="D106" s="60" t="str">
        <f t="shared" ca="1" si="6"/>
        <v/>
      </c>
      <c r="E106" s="61" t="str">
        <f t="shared" si="7"/>
        <v/>
      </c>
      <c r="F106" s="79"/>
      <c r="G106" s="56">
        <f t="shared" ca="1" si="5"/>
        <v>41872</v>
      </c>
    </row>
    <row r="107" spans="1:7" x14ac:dyDescent="0.2">
      <c r="C107" s="55"/>
    </row>
    <row r="108" spans="1:7" x14ac:dyDescent="0.2">
      <c r="C108" s="55"/>
    </row>
  </sheetData>
  <sheetProtection insertRows="0" selectLockedCells="1"/>
  <sortState ref="A5:F31">
    <sortCondition ref="A5:A31"/>
  </sortState>
  <mergeCells count="5">
    <mergeCell ref="C1:E2"/>
    <mergeCell ref="A3:C3"/>
    <mergeCell ref="D3:F3"/>
    <mergeCell ref="A1:A2"/>
    <mergeCell ref="B1:B2"/>
  </mergeCells>
  <phoneticPr fontId="0" type="noConversion"/>
  <dataValidations count="2">
    <dataValidation allowBlank="1" showInputMessage="1" showErrorMessage="1" promptTitle="Remarque" prompt="Entrez ici, la prochaine date d'anniversaire au même format que la date de naissance" sqref="F5:F106"/>
    <dataValidation allowBlank="1" showInputMessage="1" showErrorMessage="1" promptTitle="Note :" prompt="Entrez ici, la date de naissance sous le format : 1/03/1940" sqref="C5:C106"/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autoPict="0">
                <anchor moveWithCells="1" sizeWithCells="1">
                  <from>
                    <xdr:col>1</xdr:col>
                    <xdr:colOff>25879</xdr:colOff>
                    <xdr:row>0</xdr:row>
                    <xdr:rowOff>8626</xdr:rowOff>
                  </from>
                  <to>
                    <xdr:col>1</xdr:col>
                    <xdr:colOff>931653</xdr:colOff>
                    <xdr:row>1</xdr:row>
                    <xdr:rowOff>396815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4"/>
  <sheetViews>
    <sheetView workbookViewId="0">
      <selection activeCell="F2" sqref="F2"/>
    </sheetView>
  </sheetViews>
  <sheetFormatPr baseColWidth="10" defaultRowHeight="12.9" x14ac:dyDescent="0.2"/>
  <cols>
    <col min="3" max="3" width="16.5" customWidth="1"/>
    <col min="6" max="6" width="16.5" customWidth="1"/>
    <col min="8" max="8" width="20" customWidth="1"/>
  </cols>
  <sheetData>
    <row r="2" spans="1:8" x14ac:dyDescent="0.2">
      <c r="A2" s="136" t="s">
        <v>55</v>
      </c>
      <c r="B2" s="136"/>
      <c r="C2" s="67">
        <v>33563</v>
      </c>
      <c r="D2" s="68">
        <f ca="1">TODAY()-C2</f>
        <v>8309</v>
      </c>
      <c r="E2" s="69">
        <f ca="1">F2-G2</f>
        <v>374</v>
      </c>
      <c r="F2" s="70">
        <f ca="1">G2+374</f>
        <v>42246</v>
      </c>
      <c r="G2" s="66">
        <f ca="1">TODAY()</f>
        <v>41872</v>
      </c>
      <c r="H2" s="65">
        <f ca="1">YEAR(F2)-YEAR(C2)</f>
        <v>24</v>
      </c>
    </row>
    <row r="3" spans="1:8" x14ac:dyDescent="0.2">
      <c r="A3" s="11"/>
      <c r="B3" s="11"/>
      <c r="C3" s="11"/>
      <c r="D3" s="11"/>
      <c r="E3" s="11"/>
      <c r="F3" s="11"/>
    </row>
    <row r="4" spans="1:8" x14ac:dyDescent="0.2">
      <c r="A4" s="62" t="s">
        <v>64</v>
      </c>
      <c r="B4" s="63">
        <v>40503</v>
      </c>
      <c r="C4" s="64">
        <f>YEAR(B4)-YEAR(A4)</f>
        <v>19</v>
      </c>
      <c r="D4" s="38"/>
    </row>
  </sheetData>
  <mergeCells count="1">
    <mergeCell ref="A2:B2"/>
  </mergeCells>
  <phoneticPr fontId="1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 excel</vt:lpstr>
      <vt:lpstr>CALENDRIER BELGE</vt:lpstr>
      <vt:lpstr>DONNEES PERSONNELLES</vt:lpstr>
      <vt:lpstr>Feuil1</vt:lpstr>
    </vt:vector>
  </TitlesOfParts>
  <Company>Zomergem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Pierrot</cp:lastModifiedBy>
  <cp:lastPrinted>2010-03-08T10:17:47Z</cp:lastPrinted>
  <dcterms:created xsi:type="dcterms:W3CDTF">2007-07-15T12:21:30Z</dcterms:created>
  <dcterms:modified xsi:type="dcterms:W3CDTF">2014-08-21T11:27:10Z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530915721</vt:i4>
  </property>
  <property fmtid="{D5CDD505-2E9C-101B-9397-08002B2CF9AE}" pid="3" name="_EmailSubject">
    <vt:lpwstr>eeuwigdurende kalender.xls</vt:lpwstr>
  </property>
  <property fmtid="{D5CDD505-2E9C-101B-9397-08002B2CF9AE}" pid="4" name="_AuthorEmail">
    <vt:lpwstr>lucien.gerits@telenet.be</vt:lpwstr>
  </property>
  <property fmtid="{D5CDD505-2E9C-101B-9397-08002B2CF9AE}" pid="5" name="_AuthorEmailDisplayName">
    <vt:lpwstr>Lisette Herten</vt:lpwstr>
  </property>
  <property fmtid="{D5CDD505-2E9C-101B-9397-08002B2CF9AE}" pid="6" name="_ReviewingToolsShownOnce">
    <vt:lpwstr/>
  </property>
</Properties>
</file>