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5" windowWidth="14565" windowHeight="12240"/>
  </bookViews>
  <sheets>
    <sheet name="Feuil1" sheetId="1" r:id="rId1"/>
    <sheet name="Feuil2" sheetId="2" r:id="rId2"/>
    <sheet name="Feuil3" sheetId="3" r:id="rId3"/>
  </sheets>
  <definedNames>
    <definedName name="an">Feuil1!$C$3</definedName>
    <definedName name="fériés">Feuil1!$AN$2:$AN$13</definedName>
    <definedName name="horaires">Feuil1!$AB$10:$AH$16</definedName>
    <definedName name="_xlnm.Print_Area" localSheetId="0">Feuil1!$A$1:$I$47</definedName>
  </definedNames>
  <calcPr calcId="145621"/>
</workbook>
</file>

<file path=xl/calcChain.xml><?xml version="1.0" encoding="utf-8"?>
<calcChain xmlns="http://schemas.openxmlformats.org/spreadsheetml/2006/main">
  <c r="AN10" i="1" l="1"/>
  <c r="AN9" i="1"/>
  <c r="AN8" i="1"/>
  <c r="AN7" i="1"/>
  <c r="AN6" i="1"/>
  <c r="AN5" i="1"/>
  <c r="AN4" i="1"/>
  <c r="AN3" i="1"/>
  <c r="AN11" i="1" s="1"/>
  <c r="AN2" i="1"/>
  <c r="A9" i="1"/>
  <c r="AN12" i="1" l="1"/>
  <c r="A10" i="1"/>
  <c r="AN13" i="1"/>
  <c r="Z9" i="1" l="1"/>
  <c r="Z10" i="1"/>
  <c r="A11" i="1"/>
  <c r="A12" i="1" l="1"/>
  <c r="Z11" i="1"/>
  <c r="A13" i="1" l="1"/>
  <c r="Z12" i="1" l="1"/>
  <c r="A14" i="1"/>
  <c r="A15" i="1" l="1"/>
  <c r="Z13" i="1"/>
  <c r="A16" i="1" l="1"/>
  <c r="Z14" i="1" l="1"/>
  <c r="A17" i="1"/>
  <c r="Z17" i="1" l="1"/>
  <c r="A18" i="1"/>
  <c r="Z15" i="1"/>
  <c r="Z16" i="1" l="1"/>
  <c r="Z18" i="1"/>
  <c r="A19" i="1"/>
  <c r="A20" i="1" l="1"/>
  <c r="A21" i="1" l="1"/>
  <c r="Z19" i="1" l="1"/>
  <c r="A22" i="1"/>
  <c r="Z20" i="1" l="1"/>
  <c r="A23" i="1"/>
  <c r="Z21" i="1" l="1"/>
  <c r="A24" i="1"/>
  <c r="Z24" i="1" l="1"/>
  <c r="A25" i="1"/>
  <c r="Z22" i="1"/>
  <c r="Z23" i="1" l="1"/>
  <c r="A26" i="1"/>
  <c r="Z25" i="1"/>
  <c r="A27" i="1" l="1"/>
  <c r="A28" i="1" l="1"/>
  <c r="Z26" i="1" l="1"/>
  <c r="A29" i="1"/>
  <c r="Z27" i="1" l="1"/>
  <c r="A30" i="1"/>
  <c r="Z28" i="1" l="1"/>
  <c r="A31" i="1"/>
  <c r="Z31" i="1" l="1"/>
  <c r="A32" i="1"/>
  <c r="Z29" i="1"/>
  <c r="Z30" i="1" l="1"/>
  <c r="Z32" i="1"/>
  <c r="A33" i="1"/>
  <c r="A34" i="1" l="1"/>
  <c r="A35" i="1" l="1"/>
  <c r="Z33" i="1" l="1"/>
  <c r="A36" i="1"/>
  <c r="Z34" i="1" l="1"/>
  <c r="A37" i="1"/>
  <c r="Z35" i="1" l="1"/>
  <c r="A38" i="1"/>
  <c r="Z38" i="1" s="1"/>
  <c r="Z36" i="1"/>
  <c r="A39" i="1" l="1"/>
  <c r="Z37" i="1" l="1"/>
  <c r="Z39" i="1"/>
  <c r="Z40" i="1" l="1"/>
  <c r="Z41" i="1" s="1"/>
</calcChain>
</file>

<file path=xl/sharedStrings.xml><?xml version="1.0" encoding="utf-8"?>
<sst xmlns="http://schemas.openxmlformats.org/spreadsheetml/2006/main" count="35" uniqueCount="33">
  <si>
    <t>Jour  Indic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</si>
  <si>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</si>
  <si>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</si>
  <si>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</si>
  <si>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</si>
  <si>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</si>
  <si>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</si>
  <si>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</si>
  <si>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</si>
  <si>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</si>
  <si>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</si>
  <si>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</si>
  <si>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</si>
  <si>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Jours fériés</t>
  </si>
  <si>
    <t>pâques</t>
  </si>
  <si>
    <t>Poste/Fonction</t>
  </si>
  <si>
    <t>Nombre d'heures contrat</t>
  </si>
  <si>
    <t>Heures</t>
  </si>
  <si>
    <t>Herues sup</t>
  </si>
  <si>
    <t>C.P</t>
  </si>
  <si>
    <t>Astreintes</t>
  </si>
  <si>
    <t>Commentaires</t>
  </si>
  <si>
    <t>Exhumation</t>
  </si>
  <si>
    <t>Kms</t>
  </si>
  <si>
    <t>Repas</t>
  </si>
  <si>
    <t>Date :</t>
  </si>
  <si>
    <t>Signature du salarié</t>
  </si>
  <si>
    <t>Signature direction :</t>
  </si>
  <si>
    <t>Nom                                                                                                  Prénom</t>
  </si>
  <si>
    <t>Comments</t>
  </si>
  <si>
    <t>Bonjour</t>
  </si>
  <si>
    <t>Hello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</si>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</sst>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d\ dd"/>
    <numFmt numFmtId="165" formatCode="h:mm;@"/>
    <numFmt numFmtId="166" formatCode="[hh]:mm"/>
    <numFmt numFmtId="167" formatCode="[$-F800]dddd\,\ mmmm\ dd\,\ yyyy"/>
  </numFmts>
  <fonts count="15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sz val="8"/>
      <name val="Verdana"/>
      <family val="2"/>
    </font>
    <font>
      <sz val="10"/>
      <name val="Comic Sans MS"/>
      <family val="4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theme="1"/>
      <name val="Britannic Bold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3" fillId="0" borderId="0"/>
  </cellStyleXfs>
  <cellXfs count="72">
    <xf numFmtId="0" fontId="0" fillId="0" borderId="0" xfId="0"/>
    <xf numFmtId="0" fontId="7" fillId="0" borderId="0" xfId="0" applyFont="1"/>
    <xf numFmtId="0" fontId="7" fillId="0" borderId="0" xfId="0" applyFont="1" applyBorder="1"/>
    <xf numFmtId="0" fontId="7" fillId="0" borderId="5" xfId="0" applyFont="1" applyBorder="1" applyAlignment="1">
      <alignment horizontal="left"/>
    </xf>
    <xf numFmtId="0" fontId="7" fillId="0" borderId="5" xfId="0" applyFont="1" applyBorder="1"/>
    <xf numFmtId="0" fontId="8" fillId="0" borderId="0" xfId="0" applyFont="1" applyBorder="1"/>
    <xf numFmtId="164" fontId="7" fillId="0" borderId="10" xfId="0" applyNumberFormat="1" applyFont="1" applyBorder="1" applyAlignment="1">
      <alignment horizontal="center" vertical="center"/>
    </xf>
    <xf numFmtId="164" fontId="7" fillId="0" borderId="11" xfId="0" applyNumberFormat="1" applyFont="1" applyBorder="1" applyAlignment="1">
      <alignment horizontal="center" vertical="center"/>
    </xf>
    <xf numFmtId="14" fontId="4" fillId="2" borderId="1" xfId="2" applyNumberFormat="1" applyFont="1" applyFill="1" applyBorder="1" applyAlignment="1" applyProtection="1">
      <alignment horizontal="center"/>
    </xf>
    <xf numFmtId="14" fontId="7" fillId="0" borderId="0" xfId="0" applyNumberFormat="1" applyFont="1"/>
    <xf numFmtId="166" fontId="11" fillId="0" borderId="0" xfId="0" applyNumberFormat="1" applyFont="1" applyBorder="1" applyAlignment="1">
      <alignment horizontal="center" vertical="center"/>
    </xf>
    <xf numFmtId="167" fontId="7" fillId="0" borderId="0" xfId="0" applyNumberFormat="1" applyFont="1" applyBorder="1" applyAlignment="1">
      <alignment vertical="center"/>
    </xf>
    <xf numFmtId="0" fontId="7" fillId="0" borderId="2" xfId="0" applyFont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0" xfId="0" applyFont="1" applyFill="1" applyBorder="1"/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/>
    <xf numFmtId="0" fontId="13" fillId="0" borderId="0" xfId="0" applyFont="1" applyFill="1" applyBorder="1" applyAlignment="1"/>
    <xf numFmtId="0" fontId="7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8" fillId="0" borderId="0" xfId="0" applyFont="1" applyFill="1" applyBorder="1" applyAlignment="1"/>
    <xf numFmtId="166" fontId="7" fillId="0" borderId="0" xfId="0" applyNumberFormat="1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/>
    </xf>
    <xf numFmtId="14" fontId="4" fillId="2" borderId="12" xfId="2" applyNumberFormat="1" applyFont="1" applyFill="1" applyBorder="1" applyAlignment="1" applyProtection="1">
      <alignment horizontal="center"/>
    </xf>
    <xf numFmtId="0" fontId="7" fillId="0" borderId="0" xfId="0" applyFont="1" applyBorder="1" applyAlignment="1"/>
    <xf numFmtId="14" fontId="4" fillId="2" borderId="0" xfId="2" applyNumberFormat="1" applyFont="1" applyFill="1" applyBorder="1" applyAlignment="1" applyProtection="1">
      <alignment horizontal="center"/>
    </xf>
    <xf numFmtId="0" fontId="5" fillId="2" borderId="0" xfId="0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0" xfId="1" applyBorder="1"/>
    <xf numFmtId="0" fontId="3" fillId="2" borderId="0" xfId="0" applyFont="1" applyFill="1" applyBorder="1" applyAlignment="1" applyProtection="1">
      <alignment horizontal="center" vertical="center"/>
    </xf>
    <xf numFmtId="0" fontId="0" fillId="0" borderId="0" xfId="0" applyBorder="1"/>
    <xf numFmtId="165" fontId="7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Fill="1" applyBorder="1" applyAlignment="1">
      <alignment vertical="center"/>
    </xf>
    <xf numFmtId="0" fontId="0" fillId="0" borderId="5" xfId="0" applyBorder="1"/>
    <xf numFmtId="0" fontId="7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Border="1" applyAlignment="1">
      <alignment horizontal="centerContinuous"/>
    </xf>
    <xf numFmtId="0" fontId="0" fillId="0" borderId="0" xfId="0" applyFill="1" applyBorder="1" applyAlignment="1">
      <alignment horizontal="right"/>
    </xf>
    <xf numFmtId="0" fontId="13" fillId="0" borderId="0" xfId="0" applyFont="1" applyFill="1" applyBorder="1" applyAlignment="1">
      <alignment vertical="center" wrapText="1"/>
    </xf>
    <xf numFmtId="0" fontId="14" fillId="0" borderId="1" xfId="0" applyFont="1" applyBorder="1" applyAlignment="1">
      <alignment horizontal="center" vertical="center" wrapText="1"/>
    </xf>
    <xf numFmtId="165" fontId="7" fillId="0" borderId="1" xfId="0" applyNumberFormat="1" applyFont="1" applyBorder="1" applyAlignment="1" applyProtection="1">
      <alignment horizontal="center" vertical="center"/>
    </xf>
    <xf numFmtId="165" fontId="7" fillId="0" borderId="1" xfId="0" quotePrefix="1" applyNumberFormat="1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0" xfId="0" applyFont="1" applyProtection="1"/>
    <xf numFmtId="0" fontId="7" fillId="0" borderId="5" xfId="0" applyFont="1" applyBorder="1" applyAlignment="1">
      <alignment horizontal="center" vertical="center"/>
    </xf>
    <xf numFmtId="0" fontId="2" fillId="0" borderId="13" xfId="0" applyFont="1" applyBorder="1" applyAlignment="1" applyProtection="1">
      <alignment horizontal="center" vertical="center"/>
      <protection locked="0"/>
    </xf>
    <xf numFmtId="0" fontId="2" fillId="0" borderId="15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3" xfId="0" applyFont="1" applyBorder="1" applyAlignment="1" applyProtection="1">
      <alignment horizontal="center" vertical="center"/>
      <protection locked="0"/>
    </xf>
    <xf numFmtId="0" fontId="8" fillId="0" borderId="14" xfId="0" applyFont="1" applyBorder="1" applyAlignment="1" applyProtection="1">
      <alignment horizontal="center" vertical="center"/>
      <protection locked="0"/>
    </xf>
    <xf numFmtId="0" fontId="14" fillId="0" borderId="1" xfId="0" applyFont="1" applyBorder="1" applyAlignment="1">
      <alignment horizontal="left" vertical="center"/>
    </xf>
    <xf numFmtId="0" fontId="0" fillId="0" borderId="0" xfId="0" applyProtection="1"/>
    <xf numFmtId="166" fontId="7" fillId="0" borderId="0" xfId="0" applyNumberFormat="1" applyFont="1" applyFill="1" applyBorder="1" applyProtection="1"/>
  </cellXfs>
  <cellStyles count="3">
    <cellStyle name="Lien hypertexte" xfId="1" builtinId="8"/>
    <cellStyle name="Normal" xfId="0" builtinId="0"/>
    <cellStyle name="Normal_calendrier_auto_CalendrierMatriciel" xfId="2"/>
  </cellStyles>
  <dxfs count="4">
    <dxf>
      <fill>
        <patternFill>
          <bgColor theme="0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C$3" max="2100" min="2000" page="10" val="201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419100</xdr:colOff>
          <xdr:row>2</xdr:row>
          <xdr:rowOff>9525</xdr:rowOff>
        </xdr:from>
        <xdr:to>
          <xdr:col>4</xdr:col>
          <xdr:colOff>95250</xdr:colOff>
          <xdr:row>3</xdr:row>
          <xdr:rowOff>0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57150</xdr:colOff>
      <xdr:row>5</xdr:row>
      <xdr:rowOff>66675</xdr:rowOff>
    </xdr:from>
    <xdr:to>
      <xdr:col>25</xdr:col>
      <xdr:colOff>57150</xdr:colOff>
      <xdr:row>15</xdr:row>
      <xdr:rowOff>114300</xdr:rowOff>
    </xdr:to>
    <xdr:sp macro="" textlink="">
      <xdr:nvSpPr>
        <xdr:cNvPr id="2" name="ZoneTexte 1"/>
        <xdr:cNvSpPr txBox="1"/>
      </xdr:nvSpPr>
      <xdr:spPr>
        <a:xfrm>
          <a:off x="8220075" y="762000"/>
          <a:ext cx="4210050" cy="2771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Bonjour, Julien,</a:t>
          </a:r>
        </a:p>
        <a:p>
          <a:r>
            <a:rPr lang="fr-BE" sz="1100"/>
            <a:t>La zone voulue est protégée, mais j'ai enlevé la protection  A1:D1</a:t>
          </a:r>
        </a:p>
        <a:p>
          <a:r>
            <a:rPr lang="fr-BE" sz="1100"/>
            <a:t>la feuille active est également protégée sinonla protection des cellules n'a aucun effet</a:t>
          </a:r>
        </a:p>
        <a:p>
          <a:r>
            <a:rPr lang="fr-BE" sz="1100"/>
            <a:t>Amicalement</a:t>
          </a:r>
        </a:p>
        <a:p>
          <a:r>
            <a:rPr lang="fr-BE" sz="1100"/>
            <a:t>Pierrot</a:t>
          </a:r>
        </a:p>
        <a:p>
          <a:r>
            <a:rPr lang="fr-BE" sz="1400" b="1">
              <a:solidFill>
                <a:srgbClr val="FF0000"/>
              </a:solidFill>
            </a:rPr>
            <a:t>Il faut protéger les feuilles au préalable</a:t>
          </a:r>
        </a:p>
        <a:p>
          <a:r>
            <a:rPr lang="fr-BE" sz="1400" b="1">
              <a:solidFill>
                <a:srgbClr val="FF0000"/>
              </a:solidFill>
            </a:rPr>
            <a:t>Un</a:t>
          </a:r>
          <a:r>
            <a:rPr lang="fr-BE" sz="1400" b="1" baseline="0">
              <a:solidFill>
                <a:srgbClr val="FF0000"/>
              </a:solidFill>
            </a:rPr>
            <a:t> double-clic n'importe quelles cellules de n'importe</a:t>
          </a:r>
          <a:br>
            <a:rPr lang="fr-BE" sz="1400" b="1" baseline="0">
              <a:solidFill>
                <a:srgbClr val="FF0000"/>
              </a:solidFill>
            </a:rPr>
          </a:br>
          <a:r>
            <a:rPr lang="fr-BE" sz="1400" b="1" baseline="0">
              <a:solidFill>
                <a:srgbClr val="FF0000"/>
              </a:solidFill>
            </a:rPr>
            <a:t>quelle feuille insère un message pour insérer un commentaire, la cellule est déprotégée, reçoit le commentaire et est à nouveau protégée</a:t>
          </a:r>
        </a:p>
        <a:p>
          <a:r>
            <a:rPr lang="fr-BE" sz="1400" b="1" baseline="0">
              <a:solidFill>
                <a:srgbClr val="FF0000"/>
              </a:solidFill>
            </a:rPr>
            <a:t>la feuille  protégée n'a pas de mot de passe</a:t>
          </a:r>
          <a:br>
            <a:rPr lang="fr-BE" sz="1400" b="1" baseline="0">
              <a:solidFill>
                <a:srgbClr val="FF0000"/>
              </a:solidFill>
            </a:rPr>
          </a:br>
          <a:r>
            <a:rPr lang="fr-BE" sz="1400" b="1" baseline="0">
              <a:solidFill>
                <a:srgbClr val="FF0000"/>
              </a:solidFill>
            </a:rPr>
            <a:t>Pierrot</a:t>
          </a:r>
        </a:p>
        <a:p>
          <a:endParaRPr lang="fr-BE" sz="1400" b="1" baseline="0">
            <a:solidFill>
              <a:srgbClr val="FF0000"/>
            </a:solidFill>
          </a:endParaRPr>
        </a:p>
        <a:p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O53"/>
  <sheetViews>
    <sheetView showZeros="0" tabSelected="1" zoomScaleNormal="100" workbookViewId="0">
      <selection activeCell="Q17" sqref="Q17"/>
    </sheetView>
  </sheetViews>
  <sheetFormatPr baseColWidth="10" defaultColWidth="5.7109375" defaultRowHeight="11.45" customHeight="1" x14ac:dyDescent="0.2"/>
  <cols>
    <col min="1" max="1" width="10.28515625" style="1" customWidth="1"/>
    <col min="2" max="4" width="7.5703125" style="1" customWidth="1"/>
    <col min="5" max="5" width="8.140625" style="1" customWidth="1"/>
    <col min="6" max="6" width="34.140625" style="1" customWidth="1"/>
    <col min="7" max="7" width="9.140625" style="1" customWidth="1"/>
    <col min="8" max="9" width="7.5703125" style="1" customWidth="1"/>
    <col min="10" max="13" width="5.7109375" style="1"/>
    <col min="14" max="15" width="3" style="1" customWidth="1"/>
    <col min="16" max="18" width="5.7109375" style="1"/>
    <col min="19" max="19" width="5.7109375" style="1" customWidth="1"/>
    <col min="20" max="25" width="5.7109375" style="1"/>
    <col min="26" max="26" width="8.140625" style="1" bestFit="1" customWidth="1"/>
    <col min="27" max="27" width="5.7109375" style="1"/>
    <col min="28" max="28" width="12" style="1" customWidth="1"/>
    <col min="29" max="39" width="5.7109375" style="1"/>
    <col min="40" max="40" width="10.28515625" style="1" customWidth="1"/>
    <col min="41" max="41" width="8.28515625" style="1" customWidth="1"/>
    <col min="42" max="16384" width="5.7109375" style="1"/>
  </cols>
  <sheetData>
    <row r="1" spans="1:41" s="2" customFormat="1" ht="2.25" customHeight="1" thickBot="1" x14ac:dyDescent="0.3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AB1" s="34"/>
      <c r="AL1" s="2" t="s">
        <v>1</v>
      </c>
      <c r="AN1" s="35" t="s">
        <v>13</v>
      </c>
      <c r="AO1" s="36"/>
    </row>
    <row r="2" spans="1:41" s="2" customFormat="1" ht="2.25" hidden="1" customHeight="1" thickBot="1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AL2" s="2" t="s">
        <v>2</v>
      </c>
      <c r="AN2" s="31">
        <f>DATE(an,1,1)</f>
        <v>42005</v>
      </c>
      <c r="AO2" s="36"/>
    </row>
    <row r="3" spans="1:41" s="2" customFormat="1" ht="30.75" customHeight="1" thickBot="1" x14ac:dyDescent="0.25">
      <c r="A3" s="55" t="s">
        <v>5</v>
      </c>
      <c r="B3" s="56"/>
      <c r="C3" s="67">
        <v>2015</v>
      </c>
      <c r="D3" s="68"/>
      <c r="E3" s="30"/>
      <c r="F3" s="30"/>
      <c r="G3" s="30"/>
      <c r="J3" s="17"/>
      <c r="K3" s="17"/>
      <c r="L3" s="19"/>
      <c r="M3" s="19"/>
      <c r="N3" s="19"/>
      <c r="O3" s="19"/>
      <c r="P3" s="19"/>
      <c r="Q3" s="19"/>
      <c r="R3" s="22"/>
      <c r="S3" s="19"/>
      <c r="T3" s="19"/>
      <c r="U3" s="17"/>
      <c r="V3" s="17"/>
      <c r="W3" s="17"/>
      <c r="X3" s="17"/>
      <c r="Y3" s="17"/>
      <c r="AL3" s="2" t="s">
        <v>3</v>
      </c>
      <c r="AN3" s="31">
        <f>ROUND(DATE(an,4,MOD(234-11*MOD(an,19),30))/7,0)*7-6</f>
        <v>42099</v>
      </c>
      <c r="AO3" s="32" t="s">
        <v>14</v>
      </c>
    </row>
    <row r="4" spans="1:41" ht="15" hidden="1" customHeight="1" x14ac:dyDescent="0.25">
      <c r="A4" s="3"/>
      <c r="B4" s="18"/>
      <c r="C4" s="40"/>
      <c r="D4" s="40"/>
      <c r="E4" s="40"/>
      <c r="F4" s="40"/>
      <c r="G4" s="40"/>
      <c r="H4" s="2"/>
      <c r="I4" s="2"/>
      <c r="J4" s="17"/>
      <c r="K4" s="17"/>
      <c r="L4" s="42"/>
      <c r="M4" s="42"/>
      <c r="N4" s="42"/>
      <c r="O4" s="42"/>
      <c r="P4" s="42"/>
      <c r="Q4" s="42"/>
      <c r="R4" s="42"/>
      <c r="S4" s="42"/>
      <c r="T4" s="42"/>
      <c r="U4" s="17"/>
      <c r="V4" s="17"/>
      <c r="W4" s="17"/>
      <c r="X4" s="17"/>
      <c r="Y4" s="17"/>
      <c r="AL4" s="1" t="s">
        <v>4</v>
      </c>
      <c r="AN4" s="29">
        <f>DATE(an,5,1)</f>
        <v>42125</v>
      </c>
      <c r="AO4"/>
    </row>
    <row r="5" spans="1:41" ht="21.95" customHeight="1" x14ac:dyDescent="0.25">
      <c r="A5" s="12"/>
      <c r="B5" s="69" t="s">
        <v>28</v>
      </c>
      <c r="C5" s="69"/>
      <c r="D5" s="69"/>
      <c r="E5" s="69"/>
      <c r="F5" s="69"/>
      <c r="G5" s="69"/>
      <c r="H5" s="69"/>
      <c r="I5" s="69"/>
      <c r="J5" s="19"/>
      <c r="K5" s="19"/>
      <c r="L5" s="20"/>
      <c r="M5" s="19"/>
      <c r="N5" s="19"/>
      <c r="O5" s="19"/>
      <c r="P5" s="19"/>
      <c r="Q5" s="19"/>
      <c r="R5" s="17"/>
      <c r="S5" s="19"/>
      <c r="T5" s="19"/>
      <c r="U5" s="19"/>
      <c r="V5" s="19"/>
      <c r="W5" s="21"/>
      <c r="X5" s="48"/>
      <c r="Y5" s="48"/>
      <c r="AL5" s="1" t="s">
        <v>5</v>
      </c>
      <c r="AN5" s="8">
        <f>DATE(an,5,8)</f>
        <v>42132</v>
      </c>
      <c r="AO5"/>
    </row>
    <row r="6" spans="1:41" ht="21.95" customHeight="1" x14ac:dyDescent="0.25">
      <c r="A6" s="44"/>
      <c r="B6" s="69" t="s">
        <v>15</v>
      </c>
      <c r="C6" s="69"/>
      <c r="D6" s="69"/>
      <c r="E6" s="69"/>
      <c r="F6" s="69"/>
      <c r="G6" s="69"/>
      <c r="H6" s="69"/>
      <c r="I6" s="69"/>
      <c r="J6" s="19"/>
      <c r="K6" s="19"/>
      <c r="L6" s="19"/>
      <c r="M6" s="19"/>
      <c r="N6" s="19"/>
      <c r="O6" s="19"/>
      <c r="P6" s="19"/>
      <c r="Q6" s="19"/>
      <c r="R6" s="19"/>
      <c r="S6" s="22"/>
      <c r="T6" s="19"/>
      <c r="U6" s="19"/>
      <c r="V6" s="19"/>
      <c r="W6" s="19"/>
      <c r="X6" s="48"/>
      <c r="Y6" s="48"/>
      <c r="AL6" s="1" t="s">
        <v>6</v>
      </c>
      <c r="AN6" s="8">
        <f>DATE(an,7,14)</f>
        <v>42199</v>
      </c>
      <c r="AO6"/>
    </row>
    <row r="7" spans="1:41" ht="21.95" customHeight="1" x14ac:dyDescent="0.25">
      <c r="A7" s="54" t="s">
        <v>0</v>
      </c>
      <c r="B7" s="69" t="s">
        <v>16</v>
      </c>
      <c r="C7" s="69"/>
      <c r="D7" s="69"/>
      <c r="E7" s="69"/>
      <c r="F7" s="69"/>
      <c r="G7" s="69"/>
      <c r="H7" s="69"/>
      <c r="I7" s="69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48"/>
      <c r="Y7" s="48"/>
      <c r="AL7" s="1" t="s">
        <v>7</v>
      </c>
      <c r="AN7" s="8">
        <f>DATE(an,8,15)</f>
        <v>42231</v>
      </c>
      <c r="AO7"/>
    </row>
    <row r="8" spans="1:41" ht="34.5" customHeight="1" x14ac:dyDescent="0.25">
      <c r="A8" s="54"/>
      <c r="B8" s="49" t="s">
        <v>17</v>
      </c>
      <c r="C8" s="49" t="s">
        <v>18</v>
      </c>
      <c r="D8" s="49" t="s">
        <v>19</v>
      </c>
      <c r="E8" s="49" t="s">
        <v>20</v>
      </c>
      <c r="F8" s="49" t="s">
        <v>21</v>
      </c>
      <c r="G8" s="49" t="s">
        <v>22</v>
      </c>
      <c r="H8" s="49" t="s">
        <v>23</v>
      </c>
      <c r="I8" s="49" t="s">
        <v>24</v>
      </c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48"/>
      <c r="Y8" s="48"/>
      <c r="AL8" s="1" t="s">
        <v>8</v>
      </c>
      <c r="AN8" s="8">
        <f>DATE(an,11,1)</f>
        <v>42309</v>
      </c>
      <c r="AO8"/>
    </row>
    <row r="9" spans="1:41" ht="20.100000000000001" customHeight="1" x14ac:dyDescent="0.25">
      <c r="A9" s="6">
        <f>DATE(C3,MONTH(1&amp;A3),1)</f>
        <v>42125</v>
      </c>
      <c r="B9" s="37"/>
      <c r="C9" s="37"/>
      <c r="D9" s="37"/>
      <c r="E9" s="37"/>
      <c r="F9" s="37"/>
      <c r="G9" s="37"/>
      <c r="H9" s="41"/>
      <c r="I9" s="41"/>
      <c r="J9" s="43"/>
      <c r="K9" s="43"/>
      <c r="L9" s="43"/>
      <c r="M9" s="43"/>
      <c r="N9" s="43"/>
      <c r="O9" s="43"/>
      <c r="P9" s="43"/>
      <c r="Q9" s="43"/>
      <c r="R9" s="43"/>
      <c r="S9" s="43"/>
      <c r="T9" s="43"/>
      <c r="U9" s="43"/>
      <c r="V9" s="43"/>
      <c r="W9" s="43"/>
      <c r="X9" s="24"/>
      <c r="Y9" s="24"/>
      <c r="Z9" s="10" t="str">
        <f t="shared" ref="Z9:Z34" ca="1" si="0">IFERROR(IF(A9="","",IF(WEEKDAY(A9,2)=6,SUM(OFFSET(X9,,,-WEEKDAY(A9,2))),"")),"")</f>
        <v/>
      </c>
      <c r="AB9" s="46"/>
      <c r="AC9" s="46"/>
      <c r="AD9" s="46"/>
      <c r="AE9" s="46"/>
      <c r="AF9" s="46"/>
      <c r="AG9" s="46"/>
      <c r="AH9" s="46"/>
      <c r="AL9" s="1" t="s">
        <v>9</v>
      </c>
      <c r="AN9" s="8">
        <f>DATE(an,11,11)</f>
        <v>42319</v>
      </c>
      <c r="AO9"/>
    </row>
    <row r="10" spans="1:41" ht="20.100000000000001" customHeight="1" x14ac:dyDescent="0.25">
      <c r="A10" s="7">
        <f>IF(A9="","",IF(MONTH(A9+1)&lt;&gt;MONTH($A$9),"",A9+1))</f>
        <v>42126</v>
      </c>
      <c r="B10" s="37"/>
      <c r="C10" s="37"/>
      <c r="D10" s="37"/>
      <c r="E10" s="37"/>
      <c r="F10" s="37"/>
      <c r="G10" s="37"/>
      <c r="H10" s="41"/>
      <c r="I10" s="41"/>
      <c r="J10" s="45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24"/>
      <c r="Y10" s="24"/>
      <c r="Z10" s="10">
        <f t="shared" ca="1" si="0"/>
        <v>0</v>
      </c>
      <c r="AB10" s="47"/>
      <c r="AC10" s="13"/>
      <c r="AD10" s="13"/>
      <c r="AE10" s="13"/>
      <c r="AF10" s="13"/>
      <c r="AG10" s="13"/>
      <c r="AH10" s="13"/>
      <c r="AL10" s="1" t="s">
        <v>10</v>
      </c>
      <c r="AN10" s="8">
        <f>DATE(an,12,25)</f>
        <v>42363</v>
      </c>
      <c r="AO10"/>
    </row>
    <row r="11" spans="1:41" ht="20.100000000000001" customHeight="1" x14ac:dyDescent="0.25">
      <c r="A11" s="7">
        <f t="shared" ref="A11:A39" si="1">IF(A10="","",IF(MONTH(A10+1)&lt;&gt;MONTH($A$9),"",A10+1))</f>
        <v>42127</v>
      </c>
      <c r="B11" s="37"/>
      <c r="C11" s="37"/>
      <c r="D11" s="37"/>
      <c r="E11" s="37"/>
      <c r="F11" s="37"/>
      <c r="G11" s="37"/>
      <c r="H11" s="41"/>
      <c r="I11" s="41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24"/>
      <c r="Y11" s="24"/>
      <c r="Z11" s="10" t="str">
        <f t="shared" ca="1" si="0"/>
        <v/>
      </c>
      <c r="AB11" s="47"/>
      <c r="AC11" s="13"/>
      <c r="AD11" s="13"/>
      <c r="AE11" s="13"/>
      <c r="AF11" s="13"/>
      <c r="AG11" s="13"/>
      <c r="AH11" s="14"/>
      <c r="AL11" s="1" t="s">
        <v>11</v>
      </c>
      <c r="AN11" s="8">
        <f>AN3+1</f>
        <v>42100</v>
      </c>
      <c r="AO11"/>
    </row>
    <row r="12" spans="1:41" ht="20.100000000000001" customHeight="1" x14ac:dyDescent="0.25">
      <c r="A12" s="7">
        <f t="shared" si="1"/>
        <v>42128</v>
      </c>
      <c r="B12" s="37"/>
      <c r="C12" s="37"/>
      <c r="D12" s="37"/>
      <c r="E12" s="37"/>
      <c r="F12" s="50" t="s">
        <v>30</v>
      </c>
      <c r="G12" s="37"/>
      <c r="H12" s="38"/>
      <c r="I12" s="38"/>
      <c r="J12" s="25"/>
      <c r="K12" s="25"/>
      <c r="L12" s="25"/>
      <c r="M12" s="25"/>
      <c r="N12" s="25"/>
      <c r="O12" s="25"/>
      <c r="P12" s="25"/>
      <c r="Q12" s="25"/>
      <c r="R12" s="21"/>
      <c r="S12" s="21"/>
      <c r="T12" s="21"/>
      <c r="U12" s="21"/>
      <c r="V12" s="21"/>
      <c r="W12" s="21"/>
      <c r="X12" s="24"/>
      <c r="Y12" s="24"/>
      <c r="Z12" s="10" t="str">
        <f t="shared" ca="1" si="0"/>
        <v/>
      </c>
      <c r="AB12" s="47"/>
      <c r="AC12" s="13"/>
      <c r="AD12" s="13"/>
      <c r="AE12" s="13"/>
      <c r="AF12" s="13"/>
      <c r="AG12" s="13"/>
      <c r="AH12" s="14"/>
      <c r="AL12" s="1" t="s">
        <v>12</v>
      </c>
      <c r="AN12" s="8">
        <f>AN3+39</f>
        <v>42138</v>
      </c>
      <c r="AO12"/>
    </row>
    <row r="13" spans="1:41" ht="20.100000000000001" customHeight="1" x14ac:dyDescent="0.25">
      <c r="A13" s="7">
        <f t="shared" si="1"/>
        <v>42129</v>
      </c>
      <c r="B13" s="37"/>
      <c r="C13" s="37"/>
      <c r="D13" s="37"/>
      <c r="E13" s="37"/>
      <c r="F13" s="50" t="s">
        <v>31</v>
      </c>
      <c r="G13" s="37"/>
      <c r="H13" s="38"/>
      <c r="I13" s="38"/>
      <c r="J13" s="25"/>
      <c r="K13" s="25"/>
      <c r="L13" s="25"/>
      <c r="M13" s="25"/>
      <c r="N13" s="25"/>
      <c r="O13" s="25"/>
      <c r="P13" s="25"/>
      <c r="Q13" s="25"/>
      <c r="R13" s="21"/>
      <c r="S13" s="21"/>
      <c r="T13" s="21"/>
      <c r="U13" s="21"/>
      <c r="V13" s="21"/>
      <c r="W13" s="21"/>
      <c r="X13" s="24"/>
      <c r="Y13" s="24"/>
      <c r="Z13" s="10" t="str">
        <f t="shared" ca="1" si="0"/>
        <v/>
      </c>
      <c r="AB13" s="47"/>
      <c r="AC13" s="13"/>
      <c r="AD13" s="13"/>
      <c r="AE13" s="13"/>
      <c r="AF13" s="13"/>
      <c r="AG13" s="13"/>
      <c r="AH13" s="14"/>
      <c r="AN13" s="8">
        <f>AN3+50</f>
        <v>42149</v>
      </c>
      <c r="AO13"/>
    </row>
    <row r="14" spans="1:41" ht="20.100000000000001" customHeight="1" x14ac:dyDescent="0.25">
      <c r="A14" s="7">
        <f t="shared" si="1"/>
        <v>42130</v>
      </c>
      <c r="B14" s="37"/>
      <c r="C14" s="37"/>
      <c r="D14" s="37"/>
      <c r="E14" s="37"/>
      <c r="F14" s="37"/>
      <c r="G14" s="37"/>
      <c r="H14" s="39"/>
      <c r="I14" s="39"/>
      <c r="J14" s="26"/>
      <c r="K14" s="26"/>
      <c r="L14" s="26"/>
      <c r="M14" s="26"/>
      <c r="N14" s="26"/>
      <c r="O14" s="26"/>
      <c r="P14" s="26"/>
      <c r="Q14" s="26"/>
      <c r="R14" s="27"/>
      <c r="S14" s="27"/>
      <c r="T14" s="27"/>
      <c r="U14" s="27"/>
      <c r="V14" s="27"/>
      <c r="W14" s="21"/>
      <c r="X14" s="24"/>
      <c r="Y14" s="24"/>
      <c r="Z14" s="10" t="str">
        <f t="shared" ca="1" si="0"/>
        <v/>
      </c>
      <c r="AB14" s="47"/>
      <c r="AC14" s="13"/>
      <c r="AD14" s="13"/>
      <c r="AE14" s="13"/>
      <c r="AF14" s="13"/>
      <c r="AG14" s="13"/>
      <c r="AH14" s="14"/>
    </row>
    <row r="15" spans="1:41" ht="20.100000000000001" customHeight="1" x14ac:dyDescent="0.25">
      <c r="A15" s="7">
        <f t="shared" si="1"/>
        <v>42131</v>
      </c>
      <c r="B15" s="37"/>
      <c r="C15" s="37"/>
      <c r="D15" s="37"/>
      <c r="E15" s="37"/>
      <c r="F15" s="51" t="s">
        <v>29</v>
      </c>
      <c r="G15" s="37"/>
      <c r="H15" s="39"/>
      <c r="I15" s="39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6"/>
      <c r="U15" s="26"/>
      <c r="V15" s="27"/>
      <c r="W15" s="21"/>
      <c r="X15" s="24"/>
      <c r="Y15" s="24"/>
      <c r="Z15" s="10" t="str">
        <f t="shared" ca="1" si="0"/>
        <v/>
      </c>
      <c r="AB15" s="47"/>
      <c r="AC15" s="14"/>
      <c r="AD15" s="14"/>
      <c r="AE15" s="14"/>
      <c r="AF15" s="14"/>
      <c r="AG15" s="14"/>
      <c r="AH15" s="14"/>
    </row>
    <row r="16" spans="1:41" ht="20.100000000000001" customHeight="1" x14ac:dyDescent="0.25">
      <c r="A16" s="7">
        <f t="shared" si="1"/>
        <v>42132</v>
      </c>
      <c r="B16" s="37"/>
      <c r="C16" s="37"/>
      <c r="D16" s="37"/>
      <c r="E16" s="37"/>
      <c r="F16" s="37"/>
      <c r="G16" s="37"/>
      <c r="H16" s="39"/>
      <c r="I16" s="39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1"/>
      <c r="X16" s="24"/>
      <c r="Y16" s="24"/>
      <c r="Z16" s="10" t="str">
        <f t="shared" ca="1" si="0"/>
        <v/>
      </c>
      <c r="AB16" s="47"/>
      <c r="AC16" s="13"/>
      <c r="AD16" s="13"/>
      <c r="AE16" s="14"/>
      <c r="AF16" s="14"/>
      <c r="AG16" s="14"/>
      <c r="AH16" s="14"/>
    </row>
    <row r="17" spans="1:40" ht="20.100000000000001" customHeight="1" x14ac:dyDescent="0.2">
      <c r="A17" s="7">
        <f t="shared" si="1"/>
        <v>42133</v>
      </c>
      <c r="B17" s="37"/>
      <c r="C17" s="37"/>
      <c r="D17" s="37"/>
      <c r="E17" s="37"/>
      <c r="F17" s="37"/>
      <c r="G17" s="37"/>
      <c r="H17" s="33"/>
      <c r="I17" s="33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1"/>
      <c r="X17" s="24"/>
      <c r="Y17" s="24"/>
      <c r="Z17" s="10">
        <f t="shared" ca="1" si="0"/>
        <v>0</v>
      </c>
      <c r="AB17" s="17"/>
      <c r="AC17" s="17"/>
      <c r="AD17" s="17"/>
      <c r="AE17" s="17"/>
      <c r="AF17" s="17"/>
      <c r="AG17" s="17"/>
      <c r="AH17" s="17"/>
    </row>
    <row r="18" spans="1:40" ht="20.100000000000001" customHeight="1" x14ac:dyDescent="0.2">
      <c r="A18" s="7">
        <f t="shared" si="1"/>
        <v>42134</v>
      </c>
      <c r="B18" s="37"/>
      <c r="C18" s="37"/>
      <c r="D18" s="37"/>
      <c r="E18" s="37"/>
      <c r="F18" s="37"/>
      <c r="G18" s="37"/>
      <c r="H18" s="33"/>
      <c r="I18" s="33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1"/>
      <c r="X18" s="24"/>
      <c r="Y18" s="71"/>
      <c r="Z18" s="10" t="str">
        <f t="shared" ca="1" si="0"/>
        <v/>
      </c>
    </row>
    <row r="19" spans="1:40" ht="20.100000000000001" customHeight="1" x14ac:dyDescent="0.2">
      <c r="A19" s="7">
        <f t="shared" si="1"/>
        <v>42135</v>
      </c>
      <c r="B19" s="37"/>
      <c r="C19" s="37"/>
      <c r="D19" s="37"/>
      <c r="E19" s="37"/>
      <c r="F19" s="37"/>
      <c r="G19" s="37"/>
      <c r="H19" s="41"/>
      <c r="I19" s="41"/>
      <c r="J19" s="21"/>
      <c r="K19" s="21"/>
      <c r="L19" s="21"/>
      <c r="M19" s="21"/>
      <c r="N19" s="21"/>
      <c r="O19" s="21"/>
      <c r="P19" s="21"/>
      <c r="Q19" s="52"/>
      <c r="R19" s="21"/>
      <c r="S19" s="21"/>
      <c r="T19" s="21"/>
      <c r="U19" s="21"/>
      <c r="V19" s="21"/>
      <c r="W19" s="21"/>
      <c r="X19" s="24"/>
      <c r="Y19" s="24"/>
      <c r="Z19" s="10" t="str">
        <f t="shared" ca="1" si="0"/>
        <v/>
      </c>
    </row>
    <row r="20" spans="1:40" ht="20.100000000000001" customHeight="1" x14ac:dyDescent="0.2">
      <c r="A20" s="7">
        <f t="shared" si="1"/>
        <v>42136</v>
      </c>
      <c r="B20" s="37"/>
      <c r="C20" s="37"/>
      <c r="D20" s="37"/>
      <c r="E20" s="37"/>
      <c r="F20" s="37"/>
      <c r="G20" s="37"/>
      <c r="H20" s="41"/>
      <c r="I20" s="4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4"/>
      <c r="Y20" s="24"/>
      <c r="Z20" s="10" t="str">
        <f t="shared" ca="1" si="0"/>
        <v/>
      </c>
    </row>
    <row r="21" spans="1:40" ht="20.100000000000001" customHeight="1" x14ac:dyDescent="0.2">
      <c r="A21" s="7">
        <f t="shared" si="1"/>
        <v>42137</v>
      </c>
      <c r="B21" s="37"/>
      <c r="C21" s="37"/>
      <c r="D21" s="37"/>
      <c r="E21" s="37"/>
      <c r="F21" s="37"/>
      <c r="G21" s="37"/>
      <c r="H21" s="41"/>
      <c r="I21" s="4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6"/>
      <c r="U21" s="26"/>
      <c r="V21" s="21"/>
      <c r="W21" s="21"/>
      <c r="X21" s="24"/>
      <c r="Y21" s="24"/>
      <c r="Z21" s="10" t="str">
        <f t="shared" ca="1" si="0"/>
        <v/>
      </c>
    </row>
    <row r="22" spans="1:40" ht="20.100000000000001" customHeight="1" x14ac:dyDescent="0.2">
      <c r="A22" s="7">
        <f t="shared" si="1"/>
        <v>42138</v>
      </c>
      <c r="B22" s="37"/>
      <c r="C22" s="37"/>
      <c r="D22" s="37"/>
      <c r="E22" s="37"/>
      <c r="F22" s="37"/>
      <c r="G22" s="37"/>
      <c r="H22" s="41"/>
      <c r="I22" s="41"/>
      <c r="J22" s="21"/>
      <c r="K22" s="21"/>
      <c r="L22" s="21"/>
      <c r="M22" s="21"/>
      <c r="N22" s="21"/>
      <c r="O22" s="21"/>
      <c r="P22" s="21"/>
      <c r="Q22" s="21"/>
      <c r="R22" s="21"/>
      <c r="S22" s="21"/>
      <c r="T22" s="26"/>
      <c r="U22" s="26"/>
      <c r="V22" s="21"/>
      <c r="W22" s="21"/>
      <c r="X22" s="24"/>
      <c r="Y22" s="24"/>
      <c r="Z22" s="10" t="str">
        <f t="shared" ca="1" si="0"/>
        <v/>
      </c>
    </row>
    <row r="23" spans="1:40" ht="20.100000000000001" customHeight="1" x14ac:dyDescent="0.2">
      <c r="A23" s="7">
        <f t="shared" si="1"/>
        <v>42139</v>
      </c>
      <c r="B23" s="37"/>
      <c r="C23" s="37"/>
      <c r="D23" s="37"/>
      <c r="E23" s="37"/>
      <c r="F23" s="37"/>
      <c r="G23" s="37"/>
      <c r="H23" s="41"/>
      <c r="I23" s="4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6"/>
      <c r="U23" s="26"/>
      <c r="V23" s="21"/>
      <c r="W23" s="21"/>
      <c r="X23" s="24"/>
      <c r="Y23" s="24"/>
      <c r="Z23" s="10" t="str">
        <f t="shared" ca="1" si="0"/>
        <v/>
      </c>
    </row>
    <row r="24" spans="1:40" ht="20.100000000000001" customHeight="1" x14ac:dyDescent="0.2">
      <c r="A24" s="7">
        <f t="shared" si="1"/>
        <v>42140</v>
      </c>
      <c r="B24" s="37"/>
      <c r="C24" s="37"/>
      <c r="D24" s="37"/>
      <c r="E24" s="37"/>
      <c r="F24" s="37"/>
      <c r="G24" s="37"/>
      <c r="H24" s="41"/>
      <c r="I24" s="4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4"/>
      <c r="Y24" s="24"/>
      <c r="Z24" s="10">
        <f t="shared" ca="1" si="0"/>
        <v>0</v>
      </c>
    </row>
    <row r="25" spans="1:40" ht="20.100000000000001" customHeight="1" x14ac:dyDescent="0.2">
      <c r="A25" s="7">
        <f t="shared" si="1"/>
        <v>42141</v>
      </c>
      <c r="B25" s="37"/>
      <c r="C25" s="37"/>
      <c r="D25" s="37"/>
      <c r="E25" s="37"/>
      <c r="F25" s="37"/>
      <c r="G25" s="37"/>
      <c r="H25" s="41"/>
      <c r="I25" s="4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4"/>
      <c r="Y25" s="24"/>
      <c r="Z25" s="10" t="str">
        <f t="shared" ca="1" si="0"/>
        <v/>
      </c>
    </row>
    <row r="26" spans="1:40" ht="20.100000000000001" customHeight="1" x14ac:dyDescent="0.2">
      <c r="A26" s="7">
        <f t="shared" si="1"/>
        <v>42142</v>
      </c>
      <c r="B26" s="37"/>
      <c r="C26" s="37"/>
      <c r="D26" s="37"/>
      <c r="E26" s="37"/>
      <c r="F26" s="37"/>
      <c r="G26" s="37"/>
      <c r="H26" s="41"/>
      <c r="I26" s="4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4"/>
      <c r="Y26" s="24"/>
      <c r="Z26" s="10" t="str">
        <f t="shared" ca="1" si="0"/>
        <v/>
      </c>
    </row>
    <row r="27" spans="1:40" ht="20.100000000000001" customHeight="1" x14ac:dyDescent="0.2">
      <c r="A27" s="7">
        <f t="shared" si="1"/>
        <v>42143</v>
      </c>
      <c r="B27" s="37"/>
      <c r="C27" s="37"/>
      <c r="D27" s="37"/>
      <c r="E27" s="37"/>
      <c r="F27" s="37"/>
      <c r="G27" s="37"/>
      <c r="H27" s="41"/>
      <c r="I27" s="4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4"/>
      <c r="Y27" s="24"/>
      <c r="Z27" s="10" t="str">
        <f t="shared" ca="1" si="0"/>
        <v/>
      </c>
    </row>
    <row r="28" spans="1:40" ht="20.100000000000001" customHeight="1" x14ac:dyDescent="0.2">
      <c r="A28" s="7">
        <f t="shared" si="1"/>
        <v>42144</v>
      </c>
      <c r="B28" s="37"/>
      <c r="C28" s="37"/>
      <c r="D28" s="37"/>
      <c r="E28" s="37"/>
      <c r="F28" s="37"/>
      <c r="G28" s="37"/>
      <c r="H28" s="41"/>
      <c r="I28" s="4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4"/>
      <c r="Y28" s="24"/>
      <c r="Z28" s="10" t="str">
        <f t="shared" ca="1" si="0"/>
        <v/>
      </c>
    </row>
    <row r="29" spans="1:40" ht="20.100000000000001" customHeight="1" x14ac:dyDescent="0.2">
      <c r="A29" s="7">
        <f t="shared" si="1"/>
        <v>42145</v>
      </c>
      <c r="B29" s="37"/>
      <c r="C29" s="37"/>
      <c r="D29" s="37"/>
      <c r="E29" s="37"/>
      <c r="F29" s="37"/>
      <c r="G29" s="37"/>
      <c r="H29" s="41"/>
      <c r="I29" s="4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4"/>
      <c r="Y29" s="24"/>
      <c r="Z29" s="10" t="str">
        <f t="shared" ca="1" si="0"/>
        <v/>
      </c>
    </row>
    <row r="30" spans="1:40" ht="20.100000000000001" customHeight="1" x14ac:dyDescent="0.2">
      <c r="A30" s="7">
        <f t="shared" si="1"/>
        <v>42146</v>
      </c>
      <c r="B30" s="37"/>
      <c r="C30" s="37"/>
      <c r="D30" s="37"/>
      <c r="E30" s="37"/>
      <c r="F30" s="37"/>
      <c r="G30" s="37"/>
      <c r="H30" s="41"/>
      <c r="I30" s="4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4"/>
      <c r="Y30" s="24"/>
      <c r="Z30" s="10" t="str">
        <f t="shared" ca="1" si="0"/>
        <v/>
      </c>
      <c r="AN30" s="53" t="s">
        <v>32</v>
      </c>
    </row>
    <row r="31" spans="1:40" ht="20.100000000000001" customHeight="1" x14ac:dyDescent="0.2">
      <c r="A31" s="7">
        <f t="shared" si="1"/>
        <v>42147</v>
      </c>
      <c r="B31" s="37"/>
      <c r="C31" s="37"/>
      <c r="D31" s="37"/>
      <c r="E31" s="37"/>
      <c r="F31" s="37"/>
      <c r="G31" s="37"/>
      <c r="H31" s="41"/>
      <c r="I31" s="4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4"/>
      <c r="Y31" s="24"/>
      <c r="Z31" s="10">
        <f t="shared" ca="1" si="0"/>
        <v>0</v>
      </c>
    </row>
    <row r="32" spans="1:40" ht="20.100000000000001" customHeight="1" x14ac:dyDescent="0.2">
      <c r="A32" s="7">
        <f t="shared" si="1"/>
        <v>42148</v>
      </c>
      <c r="B32" s="37"/>
      <c r="C32" s="37"/>
      <c r="D32" s="37"/>
      <c r="E32" s="37"/>
      <c r="F32" s="37"/>
      <c r="G32" s="37"/>
      <c r="H32" s="41"/>
      <c r="I32" s="41"/>
      <c r="J32" s="21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4"/>
      <c r="Y32" s="24"/>
      <c r="Z32" s="10" t="str">
        <f t="shared" ca="1" si="0"/>
        <v/>
      </c>
    </row>
    <row r="33" spans="1:29" ht="20.100000000000001" customHeight="1" x14ac:dyDescent="0.2">
      <c r="A33" s="7">
        <f t="shared" si="1"/>
        <v>42149</v>
      </c>
      <c r="B33" s="37"/>
      <c r="C33" s="37"/>
      <c r="D33" s="37"/>
      <c r="E33" s="37"/>
      <c r="F33" s="37"/>
      <c r="G33" s="37"/>
      <c r="H33" s="41"/>
      <c r="I33" s="4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4"/>
      <c r="Y33" s="24"/>
      <c r="Z33" s="10" t="str">
        <f t="shared" ca="1" si="0"/>
        <v/>
      </c>
    </row>
    <row r="34" spans="1:29" ht="20.100000000000001" customHeight="1" x14ac:dyDescent="0.2">
      <c r="A34" s="7">
        <f t="shared" si="1"/>
        <v>42150</v>
      </c>
      <c r="B34" s="37"/>
      <c r="C34" s="37"/>
      <c r="D34" s="37"/>
      <c r="E34" s="37"/>
      <c r="F34" s="37"/>
      <c r="G34" s="37"/>
      <c r="H34" s="41"/>
      <c r="I34" s="4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4"/>
      <c r="Y34" s="24"/>
      <c r="Z34" s="10" t="str">
        <f t="shared" ca="1" si="0"/>
        <v/>
      </c>
      <c r="AB34" s="9"/>
    </row>
    <row r="35" spans="1:29" ht="20.100000000000001" customHeight="1" x14ac:dyDescent="0.2">
      <c r="A35" s="7">
        <f t="shared" si="1"/>
        <v>42151</v>
      </c>
      <c r="B35" s="37"/>
      <c r="C35" s="37"/>
      <c r="D35" s="37"/>
      <c r="E35" s="37"/>
      <c r="F35" s="37"/>
      <c r="G35" s="37"/>
      <c r="H35" s="41"/>
      <c r="I35" s="4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4"/>
      <c r="Y35" s="24"/>
      <c r="Z35" s="10" t="str">
        <f ca="1">IFERROR(IF(A35="","",IF(WEEKDAY(A35,2)=6,SUM(OFFSET(X35,,,-WEEKDAY(A35,2))),"")),"")</f>
        <v/>
      </c>
    </row>
    <row r="36" spans="1:29" ht="20.100000000000001" customHeight="1" x14ac:dyDescent="0.2">
      <c r="A36" s="7">
        <f t="shared" si="1"/>
        <v>42152</v>
      </c>
      <c r="B36" s="37"/>
      <c r="C36" s="37"/>
      <c r="D36" s="37"/>
      <c r="E36" s="37"/>
      <c r="F36" s="37"/>
      <c r="G36" s="37"/>
      <c r="H36" s="41"/>
      <c r="I36" s="4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4"/>
      <c r="Y36" s="24"/>
      <c r="Z36" s="10" t="str">
        <f ca="1">IFERROR(IF(A36="","",IF(WEEKDAY(A36,2)=6,SUM(OFFSET(X36,,,-WEEKDAY(A36,2)+1)),"")),"")</f>
        <v/>
      </c>
    </row>
    <row r="37" spans="1:29" ht="20.100000000000001" customHeight="1" x14ac:dyDescent="0.2">
      <c r="A37" s="7">
        <f t="shared" si="1"/>
        <v>42153</v>
      </c>
      <c r="B37" s="37"/>
      <c r="C37" s="37"/>
      <c r="D37" s="37"/>
      <c r="E37" s="37"/>
      <c r="F37" s="37"/>
      <c r="G37" s="37"/>
      <c r="H37" s="39"/>
      <c r="I37" s="39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1"/>
      <c r="X37" s="24"/>
      <c r="Y37" s="24"/>
      <c r="Z37" s="10" t="str">
        <f ca="1">IFERROR(IF(A36="","",IF(WEEKDAY(A37,2)=6,SUM(OFFSET(X37,,,-WEEKDAY(A37,2))),"")),"")</f>
        <v/>
      </c>
      <c r="AB37" s="11"/>
      <c r="AC37" s="11"/>
    </row>
    <row r="38" spans="1:29" ht="20.100000000000001" customHeight="1" x14ac:dyDescent="0.2">
      <c r="A38" s="7">
        <f t="shared" si="1"/>
        <v>42154</v>
      </c>
      <c r="B38" s="37"/>
      <c r="C38" s="37"/>
      <c r="D38" s="37"/>
      <c r="E38" s="37"/>
      <c r="F38" s="37"/>
      <c r="G38" s="37"/>
      <c r="H38" s="33"/>
      <c r="I38" s="33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1"/>
      <c r="X38" s="24"/>
      <c r="Y38" s="24"/>
      <c r="Z38" s="10">
        <f ca="1">IFERROR(IF(OR(A37="",WEEKDAY(A37,2)=7),"",IF(WEEKDAY(A38,2)=6,SUM(OFFSET(X38,,,-WEEKDAY(A38,2))),"")),"")</f>
        <v>0</v>
      </c>
    </row>
    <row r="39" spans="1:29" ht="20.100000000000001" customHeight="1" x14ac:dyDescent="0.2">
      <c r="A39" s="7">
        <f t="shared" si="1"/>
        <v>42155</v>
      </c>
      <c r="B39" s="37"/>
      <c r="C39" s="37"/>
      <c r="D39" s="37"/>
      <c r="E39" s="37"/>
      <c r="F39" s="37"/>
      <c r="G39" s="37"/>
      <c r="H39" s="33"/>
      <c r="I39" s="33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1"/>
      <c r="X39" s="24"/>
      <c r="Y39" s="24"/>
      <c r="Z39" s="10" t="str">
        <f ca="1">IFERROR(IF(OR(A38="",WEEKDAY(A38,2)=7),"",IF(WEEKDAY(A39,2)=6,SUM(OFFSET(X39,,,-WEEKDAY(A39,2))),"")),"")</f>
        <v/>
      </c>
    </row>
    <row r="40" spans="1:29" ht="5.25" customHeight="1" x14ac:dyDescent="0.2">
      <c r="A40" s="4"/>
      <c r="B40" s="2"/>
      <c r="C40" s="2"/>
      <c r="D40" s="2"/>
      <c r="E40" s="2"/>
      <c r="F40" s="2"/>
      <c r="G40" s="2"/>
      <c r="H40" s="2"/>
      <c r="I40" s="2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24"/>
      <c r="Y40" s="24"/>
      <c r="Z40" s="10" t="str">
        <f ca="1">IFERROR(IF(OR(A39="",WEEKDAY(A39,2)&gt;5),"",IF(WEEKDAY(A40,2)=6,SUM(OFFSET(X39,,,-WEEKDAY(A39,2))),"")),"")</f>
        <v/>
      </c>
    </row>
    <row r="41" spans="1:29" ht="11.25" hidden="1" customHeight="1" x14ac:dyDescent="0.2">
      <c r="A41" s="4"/>
      <c r="B41" s="2"/>
      <c r="C41" s="2"/>
      <c r="D41" s="2"/>
      <c r="E41" s="2"/>
      <c r="F41" s="2"/>
      <c r="G41" s="2"/>
      <c r="H41" s="2"/>
      <c r="I41" s="2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28"/>
      <c r="Y41" s="28"/>
      <c r="Z41" s="10">
        <f ca="1">SUM(Z9:Z40)</f>
        <v>0</v>
      </c>
    </row>
    <row r="42" spans="1:29" ht="11.45" customHeight="1" x14ac:dyDescent="0.2">
      <c r="A42" s="57" t="s">
        <v>25</v>
      </c>
      <c r="B42" s="57"/>
      <c r="C42" s="57"/>
      <c r="D42" s="57"/>
      <c r="E42" s="57"/>
      <c r="F42" s="66" t="s">
        <v>25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5"/>
      <c r="R42" s="2"/>
      <c r="S42" s="2"/>
      <c r="T42" s="2"/>
      <c r="U42" s="2"/>
      <c r="V42" s="5"/>
      <c r="W42" s="5"/>
      <c r="X42" s="2"/>
      <c r="Y42" s="15"/>
    </row>
    <row r="43" spans="1:29" ht="11.45" customHeight="1" x14ac:dyDescent="0.2">
      <c r="A43" s="57"/>
      <c r="B43" s="57"/>
      <c r="C43" s="57"/>
      <c r="D43" s="57"/>
      <c r="E43" s="57"/>
      <c r="F43" s="66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15"/>
      <c r="V43" s="5"/>
      <c r="W43" s="5"/>
      <c r="X43" s="2"/>
      <c r="Y43" s="15"/>
    </row>
    <row r="44" spans="1:29" ht="11.45" customHeight="1" x14ac:dyDescent="0.2">
      <c r="A44" s="58" t="s">
        <v>26</v>
      </c>
      <c r="B44" s="59"/>
      <c r="C44" s="58"/>
      <c r="D44" s="63"/>
      <c r="E44" s="59"/>
      <c r="F44" s="66" t="s">
        <v>27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15"/>
      <c r="V44" s="5"/>
      <c r="W44" s="5"/>
      <c r="X44" s="2"/>
      <c r="Y44" s="15"/>
    </row>
    <row r="45" spans="1:29" ht="11.45" customHeight="1" x14ac:dyDescent="0.2">
      <c r="A45" s="54"/>
      <c r="B45" s="60"/>
      <c r="C45" s="54"/>
      <c r="D45" s="64"/>
      <c r="E45" s="60"/>
      <c r="F45" s="66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15"/>
      <c r="V45" s="5"/>
      <c r="W45" s="5"/>
      <c r="X45" s="2"/>
      <c r="Y45" s="15"/>
    </row>
    <row r="46" spans="1:29" ht="3.75" customHeight="1" x14ac:dyDescent="0.2">
      <c r="A46" s="54"/>
      <c r="B46" s="60"/>
      <c r="C46" s="54"/>
      <c r="D46" s="64"/>
      <c r="E46" s="60"/>
      <c r="F46" s="66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15"/>
      <c r="V46" s="5"/>
      <c r="W46" s="5"/>
      <c r="X46" s="2"/>
      <c r="Y46" s="2"/>
    </row>
    <row r="47" spans="1:29" ht="21.75" customHeight="1" x14ac:dyDescent="0.2">
      <c r="A47" s="61"/>
      <c r="B47" s="62"/>
      <c r="C47" s="61"/>
      <c r="D47" s="65"/>
      <c r="E47" s="62"/>
      <c r="F47" s="66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15"/>
      <c r="V47" s="5"/>
      <c r="W47" s="2"/>
      <c r="X47" s="2"/>
      <c r="Y47" s="2"/>
    </row>
    <row r="48" spans="1:29" ht="11.45" customHeight="1" x14ac:dyDescent="0.2">
      <c r="A48" s="4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15"/>
      <c r="V48" s="2"/>
      <c r="W48" s="2"/>
      <c r="X48" s="2"/>
      <c r="Y48" s="2"/>
    </row>
    <row r="49" spans="1:25" ht="15.75" customHeight="1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16"/>
      <c r="R49" s="16"/>
      <c r="S49" s="16"/>
      <c r="T49" s="16"/>
      <c r="U49" s="15"/>
      <c r="V49" s="2"/>
      <c r="W49" s="2"/>
      <c r="X49" s="2"/>
      <c r="Y49" s="2"/>
    </row>
    <row r="50" spans="1:25" ht="11.45" customHeight="1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</row>
    <row r="51" spans="1:25" ht="11.45" customHeight="1" x14ac:dyDescent="0.2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</row>
    <row r="52" spans="1:25" ht="11.45" customHeight="1" x14ac:dyDescent="0.2">
      <c r="I52" s="2"/>
      <c r="J52" s="2"/>
      <c r="K52" s="2"/>
      <c r="L52" s="2"/>
      <c r="M52" s="2"/>
      <c r="N52" s="2"/>
      <c r="O52" s="2"/>
      <c r="P52" s="2"/>
      <c r="Q52" s="2"/>
      <c r="R52" s="2"/>
    </row>
    <row r="53" spans="1:25" ht="11.45" customHeight="1" x14ac:dyDescent="0.2">
      <c r="I53" s="2"/>
      <c r="J53" s="2"/>
      <c r="K53" s="2"/>
      <c r="L53" s="2"/>
      <c r="M53" s="2"/>
      <c r="N53" s="2"/>
      <c r="O53" s="2"/>
      <c r="P53" s="2"/>
      <c r="Q53" s="2"/>
      <c r="R53" s="2"/>
    </row>
  </sheetData>
  <sheetProtection sheet="1" objects="1" scenarios="1"/>
  <mergeCells count="12">
    <mergeCell ref="F42:F43"/>
    <mergeCell ref="F44:F47"/>
    <mergeCell ref="C3:D3"/>
    <mergeCell ref="B5:I5"/>
    <mergeCell ref="B6:I6"/>
    <mergeCell ref="B7:I7"/>
    <mergeCell ref="A7:A8"/>
    <mergeCell ref="A3:B3"/>
    <mergeCell ref="A42:A43"/>
    <mergeCell ref="B42:E43"/>
    <mergeCell ref="A44:B47"/>
    <mergeCell ref="C44:E47"/>
  </mergeCells>
  <conditionalFormatting sqref="AB37">
    <cfRule type="expression" dxfId="3" priority="1" stopIfTrue="1">
      <formula>COUNTIF(fériés,$A37)&gt;0</formula>
    </cfRule>
    <cfRule type="expression" dxfId="2" priority="2" stopIfTrue="1">
      <formula>WEEKDAY($A37,2)&gt;5</formula>
    </cfRule>
  </conditionalFormatting>
  <conditionalFormatting sqref="A9:I39">
    <cfRule type="expression" dxfId="1" priority="3" stopIfTrue="1">
      <formula>COUNTIF(fériés,$A9)&gt;0</formula>
    </cfRule>
    <cfRule type="expression" dxfId="0" priority="4" stopIfTrue="1">
      <formula>WEEKDAY($A9,2)&gt;5</formula>
    </cfRule>
  </conditionalFormatting>
  <dataValidations count="1">
    <dataValidation type="list" allowBlank="1" showInputMessage="1" showErrorMessage="1" sqref="A3:B3">
      <formula1>$AL$1:$AL$12</formula1>
    </dataValidation>
  </dataValidations>
  <pageMargins left="0.19685039370078741" right="0.19685039370078741" top="0.19685039370078741" bottom="0.19685039370078741" header="0.19685039370078741" footer="0.19685039370078741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Spinner 4">
              <controlPr defaultSize="0" autoPict="0">
                <anchor moveWithCells="1" sizeWithCells="1">
                  <from>
                    <xdr:col>3</xdr:col>
                    <xdr:colOff>419100</xdr:colOff>
                    <xdr:row>2</xdr:row>
                    <xdr:rowOff>9525</xdr:rowOff>
                  </from>
                  <to>
                    <xdr:col>4</xdr:col>
                    <xdr:colOff>95250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H7"/>
  <sheetViews>
    <sheetView workbookViewId="0">
      <selection activeCell="H7" sqref="H7"/>
    </sheetView>
  </sheetViews>
  <sheetFormatPr baseColWidth="10" defaultRowHeight="15" x14ac:dyDescent="0.25"/>
  <sheetData>
    <row r="7" spans="8:8" x14ac:dyDescent="0.25">
      <c r="H7" s="70"/>
    </row>
  </sheetData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an</vt:lpstr>
      <vt:lpstr>fériés</vt:lpstr>
      <vt:lpstr>horaires</vt:lpstr>
      <vt:lpstr>Feuil1!Zone_d_impression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Pierrot</cp:lastModifiedBy>
  <cp:lastPrinted>2015-04-01T21:15:50Z</cp:lastPrinted>
  <dcterms:created xsi:type="dcterms:W3CDTF">2013-02-09T05:45:31Z</dcterms:created>
  <dcterms:modified xsi:type="dcterms:W3CDTF">2015-04-03T21:21:17Z</dcterms:modified>
</cp:coreProperties>
</file>