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CB1 - ECE1" sheetId="2" r:id="rId1"/>
  </sheets>
  <calcPr calcId="171027"/>
</workbook>
</file>

<file path=xl/calcChain.xml><?xml version="1.0" encoding="utf-8"?>
<calcChain xmlns="http://schemas.openxmlformats.org/spreadsheetml/2006/main">
  <c r="AA4" i="2" l="1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B5" i="2"/>
  <c r="AB6" i="2"/>
  <c r="AB7" i="2"/>
  <c r="AB8" i="2"/>
  <c r="AB9" i="2"/>
  <c r="D50" i="2"/>
  <c r="E50" i="2"/>
  <c r="F50" i="2"/>
  <c r="G50" i="2"/>
  <c r="H50" i="2"/>
  <c r="C50" i="2"/>
  <c r="D49" i="2"/>
  <c r="E49" i="2"/>
  <c r="F49" i="2"/>
  <c r="G49" i="2"/>
  <c r="H49" i="2"/>
  <c r="C49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J5" i="2"/>
  <c r="J4" i="2"/>
  <c r="J6" i="2" l="1"/>
  <c r="K5" i="2"/>
  <c r="L5" i="2"/>
  <c r="M5" i="2"/>
  <c r="N5" i="2"/>
  <c r="O5" i="2"/>
  <c r="P5" i="2"/>
  <c r="Q5" i="2"/>
  <c r="R5" i="2"/>
  <c r="S5" i="2"/>
  <c r="T5" i="2"/>
  <c r="U5" i="2"/>
  <c r="W5" i="2"/>
  <c r="V5" i="2"/>
  <c r="X5" i="2"/>
  <c r="Y5" i="2"/>
  <c r="AD5" i="2"/>
  <c r="Z5" i="2"/>
  <c r="AC5" i="2"/>
  <c r="AE5" i="2"/>
  <c r="AF5" i="2"/>
  <c r="AI5" i="2"/>
  <c r="AG5" i="2"/>
  <c r="K6" i="2"/>
  <c r="L6" i="2"/>
  <c r="M6" i="2"/>
  <c r="N6" i="2"/>
  <c r="O6" i="2"/>
  <c r="P6" i="2"/>
  <c r="Q6" i="2"/>
  <c r="R6" i="2"/>
  <c r="S6" i="2"/>
  <c r="T6" i="2"/>
  <c r="U6" i="2"/>
  <c r="W6" i="2"/>
  <c r="V6" i="2"/>
  <c r="X6" i="2"/>
  <c r="Y6" i="2"/>
  <c r="AD6" i="2"/>
  <c r="Z6" i="2"/>
  <c r="AC6" i="2"/>
  <c r="AE6" i="2"/>
  <c r="AF6" i="2"/>
  <c r="AI6" i="2"/>
  <c r="AG6" i="2"/>
  <c r="K7" i="2"/>
  <c r="L7" i="2"/>
  <c r="M7" i="2"/>
  <c r="N7" i="2"/>
  <c r="O7" i="2"/>
  <c r="P7" i="2"/>
  <c r="Q7" i="2"/>
  <c r="R7" i="2"/>
  <c r="S7" i="2"/>
  <c r="T7" i="2"/>
  <c r="U7" i="2"/>
  <c r="W7" i="2"/>
  <c r="V7" i="2"/>
  <c r="X7" i="2"/>
  <c r="Y7" i="2"/>
  <c r="AD7" i="2"/>
  <c r="Z7" i="2"/>
  <c r="AC7" i="2"/>
  <c r="AE7" i="2"/>
  <c r="AF7" i="2"/>
  <c r="AI7" i="2"/>
  <c r="AG7" i="2"/>
  <c r="K8" i="2"/>
  <c r="L8" i="2"/>
  <c r="M8" i="2"/>
  <c r="N8" i="2"/>
  <c r="O8" i="2"/>
  <c r="P8" i="2"/>
  <c r="Q8" i="2"/>
  <c r="R8" i="2"/>
  <c r="S8" i="2"/>
  <c r="T8" i="2"/>
  <c r="U8" i="2"/>
  <c r="W8" i="2"/>
  <c r="V8" i="2"/>
  <c r="X8" i="2"/>
  <c r="Y8" i="2"/>
  <c r="AD8" i="2"/>
  <c r="Z8" i="2"/>
  <c r="AC8" i="2"/>
  <c r="AE8" i="2"/>
  <c r="AF8" i="2"/>
  <c r="AI8" i="2"/>
  <c r="AG8" i="2"/>
  <c r="K9" i="2"/>
  <c r="L9" i="2"/>
  <c r="M9" i="2"/>
  <c r="N9" i="2"/>
  <c r="O9" i="2"/>
  <c r="P9" i="2"/>
  <c r="Q9" i="2"/>
  <c r="R9" i="2"/>
  <c r="S9" i="2"/>
  <c r="T9" i="2"/>
  <c r="U9" i="2"/>
  <c r="W9" i="2"/>
  <c r="V9" i="2"/>
  <c r="X9" i="2"/>
  <c r="Y9" i="2"/>
  <c r="AD9" i="2"/>
  <c r="Z9" i="2"/>
  <c r="AC9" i="2"/>
  <c r="AE9" i="2"/>
  <c r="AF9" i="2"/>
  <c r="AI9" i="2"/>
  <c r="AG9" i="2"/>
  <c r="K10" i="2"/>
  <c r="L10" i="2"/>
  <c r="M10" i="2"/>
  <c r="N10" i="2"/>
  <c r="O10" i="2"/>
  <c r="P10" i="2"/>
  <c r="Q10" i="2"/>
  <c r="R10" i="2"/>
  <c r="S10" i="2"/>
  <c r="T10" i="2"/>
  <c r="U10" i="2"/>
  <c r="W10" i="2"/>
  <c r="V10" i="2"/>
  <c r="X10" i="2"/>
  <c r="Y10" i="2"/>
  <c r="AD10" i="2"/>
  <c r="Z10" i="2"/>
  <c r="AB10" i="2"/>
  <c r="AC10" i="2"/>
  <c r="AE10" i="2"/>
  <c r="AF10" i="2"/>
  <c r="AI10" i="2"/>
  <c r="AG10" i="2"/>
  <c r="K11" i="2"/>
  <c r="L11" i="2"/>
  <c r="M11" i="2"/>
  <c r="N11" i="2"/>
  <c r="O11" i="2"/>
  <c r="P11" i="2"/>
  <c r="Q11" i="2"/>
  <c r="R11" i="2"/>
  <c r="S11" i="2"/>
  <c r="T11" i="2"/>
  <c r="U11" i="2"/>
  <c r="W11" i="2"/>
  <c r="V11" i="2"/>
  <c r="X11" i="2"/>
  <c r="Y11" i="2"/>
  <c r="AD11" i="2"/>
  <c r="Z11" i="2"/>
  <c r="AB11" i="2"/>
  <c r="AC11" i="2"/>
  <c r="AE11" i="2"/>
  <c r="AF11" i="2"/>
  <c r="AI11" i="2"/>
  <c r="AG11" i="2"/>
  <c r="K12" i="2"/>
  <c r="L12" i="2"/>
  <c r="M12" i="2"/>
  <c r="N12" i="2"/>
  <c r="O12" i="2"/>
  <c r="P12" i="2"/>
  <c r="Q12" i="2"/>
  <c r="R12" i="2"/>
  <c r="S12" i="2"/>
  <c r="T12" i="2"/>
  <c r="U12" i="2"/>
  <c r="W12" i="2"/>
  <c r="V12" i="2"/>
  <c r="X12" i="2"/>
  <c r="Y12" i="2"/>
  <c r="AD12" i="2"/>
  <c r="Z12" i="2"/>
  <c r="AB12" i="2"/>
  <c r="AC12" i="2"/>
  <c r="AE12" i="2"/>
  <c r="AF12" i="2"/>
  <c r="AI12" i="2"/>
  <c r="AG12" i="2"/>
  <c r="K13" i="2"/>
  <c r="L13" i="2"/>
  <c r="M13" i="2"/>
  <c r="N13" i="2"/>
  <c r="O13" i="2"/>
  <c r="P13" i="2"/>
  <c r="Q13" i="2"/>
  <c r="R13" i="2"/>
  <c r="S13" i="2"/>
  <c r="T13" i="2"/>
  <c r="U13" i="2"/>
  <c r="W13" i="2"/>
  <c r="V13" i="2"/>
  <c r="X13" i="2"/>
  <c r="Y13" i="2"/>
  <c r="AD13" i="2"/>
  <c r="Z13" i="2"/>
  <c r="AB13" i="2"/>
  <c r="AC13" i="2"/>
  <c r="AE13" i="2"/>
  <c r="AF13" i="2"/>
  <c r="AI13" i="2"/>
  <c r="AG13" i="2"/>
  <c r="K14" i="2"/>
  <c r="L14" i="2"/>
  <c r="M14" i="2"/>
  <c r="N14" i="2"/>
  <c r="O14" i="2"/>
  <c r="P14" i="2"/>
  <c r="Q14" i="2"/>
  <c r="R14" i="2"/>
  <c r="S14" i="2"/>
  <c r="T14" i="2"/>
  <c r="U14" i="2"/>
  <c r="W14" i="2"/>
  <c r="V14" i="2"/>
  <c r="X14" i="2"/>
  <c r="Y14" i="2"/>
  <c r="AD14" i="2"/>
  <c r="Z14" i="2"/>
  <c r="AB14" i="2"/>
  <c r="AC14" i="2"/>
  <c r="AE14" i="2"/>
  <c r="AF14" i="2"/>
  <c r="AI14" i="2"/>
  <c r="AG14" i="2"/>
  <c r="K15" i="2"/>
  <c r="L15" i="2"/>
  <c r="M15" i="2"/>
  <c r="N15" i="2"/>
  <c r="O15" i="2"/>
  <c r="P15" i="2"/>
  <c r="Q15" i="2"/>
  <c r="R15" i="2"/>
  <c r="S15" i="2"/>
  <c r="T15" i="2"/>
  <c r="U15" i="2"/>
  <c r="W15" i="2"/>
  <c r="V15" i="2"/>
  <c r="X15" i="2"/>
  <c r="Y15" i="2"/>
  <c r="AD15" i="2"/>
  <c r="Z15" i="2"/>
  <c r="AB15" i="2"/>
  <c r="AC15" i="2"/>
  <c r="AE15" i="2"/>
  <c r="AF15" i="2"/>
  <c r="AI15" i="2"/>
  <c r="AG15" i="2"/>
  <c r="K16" i="2"/>
  <c r="L16" i="2"/>
  <c r="M16" i="2"/>
  <c r="N16" i="2"/>
  <c r="O16" i="2"/>
  <c r="P16" i="2"/>
  <c r="Q16" i="2"/>
  <c r="R16" i="2"/>
  <c r="S16" i="2"/>
  <c r="T16" i="2"/>
  <c r="U16" i="2"/>
  <c r="W16" i="2"/>
  <c r="V16" i="2"/>
  <c r="X16" i="2"/>
  <c r="Y16" i="2"/>
  <c r="AD16" i="2"/>
  <c r="Z16" i="2"/>
  <c r="AB16" i="2"/>
  <c r="AC16" i="2"/>
  <c r="AE16" i="2"/>
  <c r="AF16" i="2"/>
  <c r="AI16" i="2"/>
  <c r="AG16" i="2"/>
  <c r="K17" i="2"/>
  <c r="L17" i="2"/>
  <c r="M17" i="2"/>
  <c r="N17" i="2"/>
  <c r="O17" i="2"/>
  <c r="P17" i="2"/>
  <c r="Q17" i="2"/>
  <c r="R17" i="2"/>
  <c r="S17" i="2"/>
  <c r="T17" i="2"/>
  <c r="U17" i="2"/>
  <c r="W17" i="2"/>
  <c r="V17" i="2"/>
  <c r="X17" i="2"/>
  <c r="Y17" i="2"/>
  <c r="AD17" i="2"/>
  <c r="Z17" i="2"/>
  <c r="AB17" i="2"/>
  <c r="AC17" i="2"/>
  <c r="AE17" i="2"/>
  <c r="AF17" i="2"/>
  <c r="AI17" i="2"/>
  <c r="AG17" i="2"/>
  <c r="K18" i="2"/>
  <c r="L18" i="2"/>
  <c r="M18" i="2"/>
  <c r="N18" i="2"/>
  <c r="O18" i="2"/>
  <c r="P18" i="2"/>
  <c r="Q18" i="2"/>
  <c r="R18" i="2"/>
  <c r="S18" i="2"/>
  <c r="T18" i="2"/>
  <c r="U18" i="2"/>
  <c r="W18" i="2"/>
  <c r="V18" i="2"/>
  <c r="X18" i="2"/>
  <c r="Y18" i="2"/>
  <c r="AD18" i="2"/>
  <c r="Z18" i="2"/>
  <c r="AB18" i="2"/>
  <c r="AC18" i="2"/>
  <c r="AE18" i="2"/>
  <c r="AF18" i="2"/>
  <c r="AI18" i="2"/>
  <c r="AG18" i="2"/>
  <c r="K19" i="2"/>
  <c r="L19" i="2"/>
  <c r="M19" i="2"/>
  <c r="N19" i="2"/>
  <c r="O19" i="2"/>
  <c r="P19" i="2"/>
  <c r="Q19" i="2"/>
  <c r="R19" i="2"/>
  <c r="S19" i="2"/>
  <c r="T19" i="2"/>
  <c r="U19" i="2"/>
  <c r="W19" i="2"/>
  <c r="V19" i="2"/>
  <c r="X19" i="2"/>
  <c r="Y19" i="2"/>
  <c r="AD19" i="2"/>
  <c r="Z19" i="2"/>
  <c r="AB19" i="2"/>
  <c r="AC19" i="2"/>
  <c r="AE19" i="2"/>
  <c r="AF19" i="2"/>
  <c r="AI19" i="2"/>
  <c r="AG19" i="2"/>
  <c r="K20" i="2"/>
  <c r="L20" i="2"/>
  <c r="M20" i="2"/>
  <c r="N20" i="2"/>
  <c r="O20" i="2"/>
  <c r="P20" i="2"/>
  <c r="Q20" i="2"/>
  <c r="R20" i="2"/>
  <c r="S20" i="2"/>
  <c r="T20" i="2"/>
  <c r="U20" i="2"/>
  <c r="W20" i="2"/>
  <c r="V20" i="2"/>
  <c r="X20" i="2"/>
  <c r="Y20" i="2"/>
  <c r="AD20" i="2"/>
  <c r="Z20" i="2"/>
  <c r="AB20" i="2"/>
  <c r="AC20" i="2"/>
  <c r="AE20" i="2"/>
  <c r="AF20" i="2"/>
  <c r="AI20" i="2"/>
  <c r="AG20" i="2"/>
  <c r="K21" i="2"/>
  <c r="L21" i="2"/>
  <c r="M21" i="2"/>
  <c r="N21" i="2"/>
  <c r="O21" i="2"/>
  <c r="P21" i="2"/>
  <c r="Q21" i="2"/>
  <c r="R21" i="2"/>
  <c r="S21" i="2"/>
  <c r="T21" i="2"/>
  <c r="U21" i="2"/>
  <c r="W21" i="2"/>
  <c r="V21" i="2"/>
  <c r="X21" i="2"/>
  <c r="Y21" i="2"/>
  <c r="AD21" i="2"/>
  <c r="Z21" i="2"/>
  <c r="AB21" i="2"/>
  <c r="AC21" i="2"/>
  <c r="AE21" i="2"/>
  <c r="AF21" i="2"/>
  <c r="AI21" i="2"/>
  <c r="AG21" i="2"/>
  <c r="K22" i="2"/>
  <c r="L22" i="2"/>
  <c r="M22" i="2"/>
  <c r="N22" i="2"/>
  <c r="O22" i="2"/>
  <c r="P22" i="2"/>
  <c r="Q22" i="2"/>
  <c r="R22" i="2"/>
  <c r="S22" i="2"/>
  <c r="T22" i="2"/>
  <c r="U22" i="2"/>
  <c r="W22" i="2"/>
  <c r="V22" i="2"/>
  <c r="X22" i="2"/>
  <c r="Y22" i="2"/>
  <c r="AD22" i="2"/>
  <c r="Z22" i="2"/>
  <c r="AB22" i="2"/>
  <c r="AC22" i="2"/>
  <c r="AE22" i="2"/>
  <c r="AF22" i="2"/>
  <c r="AI22" i="2"/>
  <c r="AG22" i="2"/>
  <c r="K23" i="2"/>
  <c r="L23" i="2"/>
  <c r="M23" i="2"/>
  <c r="N23" i="2"/>
  <c r="O23" i="2"/>
  <c r="P23" i="2"/>
  <c r="Q23" i="2"/>
  <c r="R23" i="2"/>
  <c r="S23" i="2"/>
  <c r="T23" i="2"/>
  <c r="U23" i="2"/>
  <c r="W23" i="2"/>
  <c r="V23" i="2"/>
  <c r="X23" i="2"/>
  <c r="Y23" i="2"/>
  <c r="AD23" i="2"/>
  <c r="Z23" i="2"/>
  <c r="AB23" i="2"/>
  <c r="AC23" i="2"/>
  <c r="AE23" i="2"/>
  <c r="AF23" i="2"/>
  <c r="AI23" i="2"/>
  <c r="AG23" i="2"/>
  <c r="K24" i="2"/>
  <c r="L24" i="2"/>
  <c r="M24" i="2"/>
  <c r="N24" i="2"/>
  <c r="O24" i="2"/>
  <c r="P24" i="2"/>
  <c r="Q24" i="2"/>
  <c r="R24" i="2"/>
  <c r="S24" i="2"/>
  <c r="T24" i="2"/>
  <c r="U24" i="2"/>
  <c r="W24" i="2"/>
  <c r="V24" i="2"/>
  <c r="X24" i="2"/>
  <c r="Y24" i="2"/>
  <c r="AD24" i="2"/>
  <c r="Z24" i="2"/>
  <c r="AB24" i="2"/>
  <c r="AC24" i="2"/>
  <c r="AE24" i="2"/>
  <c r="AF24" i="2"/>
  <c r="AI24" i="2"/>
  <c r="AG24" i="2"/>
  <c r="K25" i="2"/>
  <c r="L25" i="2"/>
  <c r="M25" i="2"/>
  <c r="N25" i="2"/>
  <c r="O25" i="2"/>
  <c r="P25" i="2"/>
  <c r="Q25" i="2"/>
  <c r="R25" i="2"/>
  <c r="S25" i="2"/>
  <c r="T25" i="2"/>
  <c r="U25" i="2"/>
  <c r="W25" i="2"/>
  <c r="V25" i="2"/>
  <c r="X25" i="2"/>
  <c r="Y25" i="2"/>
  <c r="AD25" i="2"/>
  <c r="Z25" i="2"/>
  <c r="AB25" i="2"/>
  <c r="AC25" i="2"/>
  <c r="AE25" i="2"/>
  <c r="AF25" i="2"/>
  <c r="AI25" i="2"/>
  <c r="AG25" i="2"/>
  <c r="K26" i="2"/>
  <c r="L26" i="2"/>
  <c r="M26" i="2"/>
  <c r="N26" i="2"/>
  <c r="O26" i="2"/>
  <c r="P26" i="2"/>
  <c r="Q26" i="2"/>
  <c r="R26" i="2"/>
  <c r="S26" i="2"/>
  <c r="T26" i="2"/>
  <c r="U26" i="2"/>
  <c r="W26" i="2"/>
  <c r="V26" i="2"/>
  <c r="X26" i="2"/>
  <c r="Y26" i="2"/>
  <c r="AD26" i="2"/>
  <c r="Z26" i="2"/>
  <c r="AB26" i="2"/>
  <c r="AC26" i="2"/>
  <c r="AE26" i="2"/>
  <c r="AF26" i="2"/>
  <c r="AI26" i="2"/>
  <c r="AG26" i="2"/>
  <c r="K27" i="2"/>
  <c r="L27" i="2"/>
  <c r="M27" i="2"/>
  <c r="N27" i="2"/>
  <c r="O27" i="2"/>
  <c r="P27" i="2"/>
  <c r="Q27" i="2"/>
  <c r="R27" i="2"/>
  <c r="S27" i="2"/>
  <c r="T27" i="2"/>
  <c r="U27" i="2"/>
  <c r="W27" i="2"/>
  <c r="V27" i="2"/>
  <c r="X27" i="2"/>
  <c r="Y27" i="2"/>
  <c r="AD27" i="2"/>
  <c r="Z27" i="2"/>
  <c r="AB27" i="2"/>
  <c r="AC27" i="2"/>
  <c r="AE27" i="2"/>
  <c r="AF27" i="2"/>
  <c r="AI27" i="2"/>
  <c r="AG27" i="2"/>
  <c r="K28" i="2"/>
  <c r="L28" i="2"/>
  <c r="M28" i="2"/>
  <c r="N28" i="2"/>
  <c r="O28" i="2"/>
  <c r="P28" i="2"/>
  <c r="Q28" i="2"/>
  <c r="R28" i="2"/>
  <c r="S28" i="2"/>
  <c r="T28" i="2"/>
  <c r="U28" i="2"/>
  <c r="W28" i="2"/>
  <c r="V28" i="2"/>
  <c r="X28" i="2"/>
  <c r="Y28" i="2"/>
  <c r="AD28" i="2"/>
  <c r="Z28" i="2"/>
  <c r="AB28" i="2"/>
  <c r="AC28" i="2"/>
  <c r="AE28" i="2"/>
  <c r="AF28" i="2"/>
  <c r="AI28" i="2"/>
  <c r="AG28" i="2"/>
  <c r="K29" i="2"/>
  <c r="L29" i="2"/>
  <c r="M29" i="2"/>
  <c r="N29" i="2"/>
  <c r="O29" i="2"/>
  <c r="P29" i="2"/>
  <c r="Q29" i="2"/>
  <c r="R29" i="2"/>
  <c r="S29" i="2"/>
  <c r="T29" i="2"/>
  <c r="U29" i="2"/>
  <c r="W29" i="2"/>
  <c r="V29" i="2"/>
  <c r="X29" i="2"/>
  <c r="Y29" i="2"/>
  <c r="AD29" i="2"/>
  <c r="Z29" i="2"/>
  <c r="AB29" i="2"/>
  <c r="AC29" i="2"/>
  <c r="AE29" i="2"/>
  <c r="AF29" i="2"/>
  <c r="AI29" i="2"/>
  <c r="AG29" i="2"/>
  <c r="K30" i="2"/>
  <c r="L30" i="2"/>
  <c r="M30" i="2"/>
  <c r="N30" i="2"/>
  <c r="O30" i="2"/>
  <c r="P30" i="2"/>
  <c r="Q30" i="2"/>
  <c r="R30" i="2"/>
  <c r="S30" i="2"/>
  <c r="T30" i="2"/>
  <c r="U30" i="2"/>
  <c r="W30" i="2"/>
  <c r="V30" i="2"/>
  <c r="X30" i="2"/>
  <c r="Y30" i="2"/>
  <c r="AD30" i="2"/>
  <c r="Z30" i="2"/>
  <c r="AB30" i="2"/>
  <c r="AC30" i="2"/>
  <c r="AE30" i="2"/>
  <c r="AF30" i="2"/>
  <c r="AI30" i="2"/>
  <c r="AG30" i="2"/>
  <c r="K31" i="2"/>
  <c r="L31" i="2"/>
  <c r="M31" i="2"/>
  <c r="N31" i="2"/>
  <c r="O31" i="2"/>
  <c r="P31" i="2"/>
  <c r="Q31" i="2"/>
  <c r="R31" i="2"/>
  <c r="S31" i="2"/>
  <c r="T31" i="2"/>
  <c r="U31" i="2"/>
  <c r="W31" i="2"/>
  <c r="V31" i="2"/>
  <c r="X31" i="2"/>
  <c r="Y31" i="2"/>
  <c r="AD31" i="2"/>
  <c r="Z31" i="2"/>
  <c r="AB31" i="2"/>
  <c r="AC31" i="2"/>
  <c r="AE31" i="2"/>
  <c r="AF31" i="2"/>
  <c r="AI31" i="2"/>
  <c r="AG31" i="2"/>
  <c r="K32" i="2"/>
  <c r="L32" i="2"/>
  <c r="M32" i="2"/>
  <c r="N32" i="2"/>
  <c r="O32" i="2"/>
  <c r="P32" i="2"/>
  <c r="Q32" i="2"/>
  <c r="R32" i="2"/>
  <c r="S32" i="2"/>
  <c r="T32" i="2"/>
  <c r="U32" i="2"/>
  <c r="W32" i="2"/>
  <c r="V32" i="2"/>
  <c r="X32" i="2"/>
  <c r="Y32" i="2"/>
  <c r="AD32" i="2"/>
  <c r="Z32" i="2"/>
  <c r="AB32" i="2"/>
  <c r="AC32" i="2"/>
  <c r="AE32" i="2"/>
  <c r="AF32" i="2"/>
  <c r="AI32" i="2"/>
  <c r="AG32" i="2"/>
  <c r="K33" i="2"/>
  <c r="L33" i="2"/>
  <c r="M33" i="2"/>
  <c r="N33" i="2"/>
  <c r="O33" i="2"/>
  <c r="P33" i="2"/>
  <c r="Q33" i="2"/>
  <c r="R33" i="2"/>
  <c r="S33" i="2"/>
  <c r="T33" i="2"/>
  <c r="U33" i="2"/>
  <c r="W33" i="2"/>
  <c r="V33" i="2"/>
  <c r="X33" i="2"/>
  <c r="Y33" i="2"/>
  <c r="AD33" i="2"/>
  <c r="Z33" i="2"/>
  <c r="AB33" i="2"/>
  <c r="AC33" i="2"/>
  <c r="AE33" i="2"/>
  <c r="AF33" i="2"/>
  <c r="AI33" i="2"/>
  <c r="AG33" i="2"/>
  <c r="K34" i="2"/>
  <c r="L34" i="2"/>
  <c r="M34" i="2"/>
  <c r="N34" i="2"/>
  <c r="O34" i="2"/>
  <c r="P34" i="2"/>
  <c r="Q34" i="2"/>
  <c r="R34" i="2"/>
  <c r="S34" i="2"/>
  <c r="T34" i="2"/>
  <c r="U34" i="2"/>
  <c r="W34" i="2"/>
  <c r="V34" i="2"/>
  <c r="X34" i="2"/>
  <c r="Y34" i="2"/>
  <c r="AD34" i="2"/>
  <c r="Z34" i="2"/>
  <c r="AB34" i="2"/>
  <c r="AC34" i="2"/>
  <c r="AE34" i="2"/>
  <c r="AF34" i="2"/>
  <c r="AI34" i="2"/>
  <c r="AG34" i="2"/>
  <c r="K35" i="2"/>
  <c r="L35" i="2"/>
  <c r="M35" i="2"/>
  <c r="N35" i="2"/>
  <c r="O35" i="2"/>
  <c r="P35" i="2"/>
  <c r="Q35" i="2"/>
  <c r="R35" i="2"/>
  <c r="S35" i="2"/>
  <c r="T35" i="2"/>
  <c r="U35" i="2"/>
  <c r="W35" i="2"/>
  <c r="V35" i="2"/>
  <c r="X35" i="2"/>
  <c r="Y35" i="2"/>
  <c r="AA35" i="2"/>
  <c r="AD35" i="2"/>
  <c r="Z35" i="2"/>
  <c r="AB35" i="2"/>
  <c r="AC35" i="2"/>
  <c r="AE35" i="2"/>
  <c r="AF35" i="2"/>
  <c r="AI35" i="2"/>
  <c r="AG35" i="2"/>
  <c r="K36" i="2"/>
  <c r="L36" i="2"/>
  <c r="M36" i="2"/>
  <c r="N36" i="2"/>
  <c r="O36" i="2"/>
  <c r="P36" i="2"/>
  <c r="Q36" i="2"/>
  <c r="R36" i="2"/>
  <c r="S36" i="2"/>
  <c r="T36" i="2"/>
  <c r="U36" i="2"/>
  <c r="W36" i="2"/>
  <c r="V36" i="2"/>
  <c r="X36" i="2"/>
  <c r="Y36" i="2"/>
  <c r="AA36" i="2"/>
  <c r="AD36" i="2"/>
  <c r="Z36" i="2"/>
  <c r="AB36" i="2"/>
  <c r="AC36" i="2"/>
  <c r="AE36" i="2"/>
  <c r="AF36" i="2"/>
  <c r="AI36" i="2"/>
  <c r="AG36" i="2"/>
  <c r="K37" i="2"/>
  <c r="L37" i="2"/>
  <c r="M37" i="2"/>
  <c r="N37" i="2"/>
  <c r="O37" i="2"/>
  <c r="P37" i="2"/>
  <c r="Q37" i="2"/>
  <c r="R37" i="2"/>
  <c r="S37" i="2"/>
  <c r="T37" i="2"/>
  <c r="U37" i="2"/>
  <c r="W37" i="2"/>
  <c r="V37" i="2"/>
  <c r="X37" i="2"/>
  <c r="Y37" i="2"/>
  <c r="AA37" i="2"/>
  <c r="AD37" i="2"/>
  <c r="Z37" i="2"/>
  <c r="AB37" i="2"/>
  <c r="AC37" i="2"/>
  <c r="AE37" i="2"/>
  <c r="AF37" i="2"/>
  <c r="AI37" i="2"/>
  <c r="AG37" i="2"/>
  <c r="K38" i="2"/>
  <c r="L38" i="2"/>
  <c r="M38" i="2"/>
  <c r="N38" i="2"/>
  <c r="O38" i="2"/>
  <c r="P38" i="2"/>
  <c r="Q38" i="2"/>
  <c r="R38" i="2"/>
  <c r="S38" i="2"/>
  <c r="T38" i="2"/>
  <c r="U38" i="2"/>
  <c r="W38" i="2"/>
  <c r="V38" i="2"/>
  <c r="X38" i="2"/>
  <c r="Y38" i="2"/>
  <c r="AA38" i="2"/>
  <c r="AD38" i="2"/>
  <c r="Z38" i="2"/>
  <c r="AB38" i="2"/>
  <c r="AC38" i="2"/>
  <c r="AE38" i="2"/>
  <c r="AF38" i="2"/>
  <c r="AI38" i="2"/>
  <c r="AG38" i="2"/>
  <c r="K39" i="2"/>
  <c r="L39" i="2"/>
  <c r="M39" i="2"/>
  <c r="N39" i="2"/>
  <c r="O39" i="2"/>
  <c r="P39" i="2"/>
  <c r="Q39" i="2"/>
  <c r="R39" i="2"/>
  <c r="S39" i="2"/>
  <c r="T39" i="2"/>
  <c r="U39" i="2"/>
  <c r="W39" i="2"/>
  <c r="V39" i="2"/>
  <c r="X39" i="2"/>
  <c r="Y39" i="2"/>
  <c r="AA39" i="2"/>
  <c r="AD39" i="2"/>
  <c r="Z39" i="2"/>
  <c r="AB39" i="2"/>
  <c r="AC39" i="2"/>
  <c r="AE39" i="2"/>
  <c r="AF39" i="2"/>
  <c r="AI39" i="2"/>
  <c r="AG39" i="2"/>
  <c r="K40" i="2"/>
  <c r="L40" i="2"/>
  <c r="M40" i="2"/>
  <c r="N40" i="2"/>
  <c r="O40" i="2"/>
  <c r="P40" i="2"/>
  <c r="Q40" i="2"/>
  <c r="R40" i="2"/>
  <c r="S40" i="2"/>
  <c r="T40" i="2"/>
  <c r="U40" i="2"/>
  <c r="W40" i="2"/>
  <c r="V40" i="2"/>
  <c r="X40" i="2"/>
  <c r="Y40" i="2"/>
  <c r="AA40" i="2"/>
  <c r="AD40" i="2"/>
  <c r="Z40" i="2"/>
  <c r="AB40" i="2"/>
  <c r="AC40" i="2"/>
  <c r="AE40" i="2"/>
  <c r="AF40" i="2"/>
  <c r="AI40" i="2"/>
  <c r="AG40" i="2"/>
  <c r="K41" i="2"/>
  <c r="L41" i="2"/>
  <c r="M41" i="2"/>
  <c r="N41" i="2"/>
  <c r="O41" i="2"/>
  <c r="P41" i="2"/>
  <c r="Q41" i="2"/>
  <c r="R41" i="2"/>
  <c r="S41" i="2"/>
  <c r="T41" i="2"/>
  <c r="U41" i="2"/>
  <c r="W41" i="2"/>
  <c r="V41" i="2"/>
  <c r="X41" i="2"/>
  <c r="Y41" i="2"/>
  <c r="AA41" i="2"/>
  <c r="AD41" i="2"/>
  <c r="Z41" i="2"/>
  <c r="AB41" i="2"/>
  <c r="AC41" i="2"/>
  <c r="AE41" i="2"/>
  <c r="AF41" i="2"/>
  <c r="AI41" i="2"/>
  <c r="AG41" i="2"/>
  <c r="K42" i="2"/>
  <c r="L42" i="2"/>
  <c r="M42" i="2"/>
  <c r="N42" i="2"/>
  <c r="O42" i="2"/>
  <c r="P42" i="2"/>
  <c r="Q42" i="2"/>
  <c r="R42" i="2"/>
  <c r="S42" i="2"/>
  <c r="T42" i="2"/>
  <c r="U42" i="2"/>
  <c r="W42" i="2"/>
  <c r="V42" i="2"/>
  <c r="X42" i="2"/>
  <c r="Y42" i="2"/>
  <c r="AA42" i="2"/>
  <c r="AD42" i="2"/>
  <c r="Z42" i="2"/>
  <c r="AB42" i="2"/>
  <c r="AC42" i="2"/>
  <c r="AE42" i="2"/>
  <c r="AF42" i="2"/>
  <c r="AI42" i="2"/>
  <c r="AG42" i="2"/>
  <c r="K43" i="2"/>
  <c r="L43" i="2"/>
  <c r="M43" i="2"/>
  <c r="N43" i="2"/>
  <c r="O43" i="2"/>
  <c r="P43" i="2"/>
  <c r="Q43" i="2"/>
  <c r="R43" i="2"/>
  <c r="S43" i="2"/>
  <c r="T43" i="2"/>
  <c r="U43" i="2"/>
  <c r="W43" i="2"/>
  <c r="V43" i="2"/>
  <c r="X43" i="2"/>
  <c r="Y43" i="2"/>
  <c r="AA43" i="2"/>
  <c r="AD43" i="2"/>
  <c r="Z43" i="2"/>
  <c r="AB43" i="2"/>
  <c r="AC43" i="2"/>
  <c r="AE43" i="2"/>
  <c r="AF43" i="2"/>
  <c r="AI43" i="2"/>
  <c r="AG43" i="2"/>
  <c r="K44" i="2"/>
  <c r="L44" i="2"/>
  <c r="M44" i="2"/>
  <c r="N44" i="2"/>
  <c r="O44" i="2"/>
  <c r="P44" i="2"/>
  <c r="Q44" i="2"/>
  <c r="R44" i="2"/>
  <c r="S44" i="2"/>
  <c r="T44" i="2"/>
  <c r="U44" i="2"/>
  <c r="W44" i="2"/>
  <c r="V44" i="2"/>
  <c r="X44" i="2"/>
  <c r="Y44" i="2"/>
  <c r="AA44" i="2"/>
  <c r="AD44" i="2"/>
  <c r="Z44" i="2"/>
  <c r="AB44" i="2"/>
  <c r="AC44" i="2"/>
  <c r="AE44" i="2"/>
  <c r="AF44" i="2"/>
  <c r="AI44" i="2"/>
  <c r="AG44" i="2"/>
  <c r="K45" i="2"/>
  <c r="L45" i="2"/>
  <c r="M45" i="2"/>
  <c r="N45" i="2"/>
  <c r="O45" i="2"/>
  <c r="P45" i="2"/>
  <c r="Q45" i="2"/>
  <c r="R45" i="2"/>
  <c r="S45" i="2"/>
  <c r="T45" i="2"/>
  <c r="U45" i="2"/>
  <c r="W45" i="2"/>
  <c r="V45" i="2"/>
  <c r="X45" i="2"/>
  <c r="Y45" i="2"/>
  <c r="AA45" i="2"/>
  <c r="AD45" i="2"/>
  <c r="Z45" i="2"/>
  <c r="AB45" i="2"/>
  <c r="AC45" i="2"/>
  <c r="AE45" i="2"/>
  <c r="AF45" i="2"/>
  <c r="AI45" i="2"/>
  <c r="AG45" i="2"/>
  <c r="K46" i="2"/>
  <c r="L46" i="2"/>
  <c r="M46" i="2"/>
  <c r="N46" i="2"/>
  <c r="O46" i="2"/>
  <c r="P46" i="2"/>
  <c r="Q46" i="2"/>
  <c r="R46" i="2"/>
  <c r="S46" i="2"/>
  <c r="T46" i="2"/>
  <c r="U46" i="2"/>
  <c r="W46" i="2"/>
  <c r="V46" i="2"/>
  <c r="X46" i="2"/>
  <c r="Y46" i="2"/>
  <c r="AA46" i="2"/>
  <c r="AD46" i="2"/>
  <c r="Z46" i="2"/>
  <c r="AB46" i="2"/>
  <c r="AC46" i="2"/>
  <c r="AE46" i="2"/>
  <c r="AF46" i="2"/>
  <c r="AI46" i="2"/>
  <c r="AG46" i="2"/>
  <c r="K47" i="2"/>
  <c r="L47" i="2"/>
  <c r="M47" i="2"/>
  <c r="N47" i="2"/>
  <c r="O47" i="2"/>
  <c r="P47" i="2"/>
  <c r="Q47" i="2"/>
  <c r="R47" i="2"/>
  <c r="S47" i="2"/>
  <c r="T47" i="2"/>
  <c r="U47" i="2"/>
  <c r="W47" i="2"/>
  <c r="V47" i="2"/>
  <c r="X47" i="2"/>
  <c r="Y47" i="2"/>
  <c r="AA47" i="2"/>
  <c r="AD47" i="2"/>
  <c r="Z47" i="2"/>
  <c r="AB47" i="2"/>
  <c r="AC47" i="2"/>
  <c r="AE47" i="2"/>
  <c r="AF47" i="2"/>
  <c r="AI47" i="2"/>
  <c r="AG47" i="2"/>
  <c r="L4" i="2"/>
  <c r="M4" i="2"/>
  <c r="N4" i="2"/>
  <c r="O4" i="2"/>
  <c r="P4" i="2"/>
  <c r="Q4" i="2"/>
  <c r="R4" i="2"/>
  <c r="S4" i="2"/>
  <c r="T4" i="2"/>
  <c r="U4" i="2"/>
  <c r="W4" i="2"/>
  <c r="V4" i="2"/>
  <c r="X4" i="2"/>
  <c r="Y4" i="2"/>
  <c r="AD4" i="2"/>
  <c r="Z4" i="2"/>
  <c r="AB4" i="2"/>
  <c r="AC4" i="2"/>
  <c r="AE4" i="2"/>
  <c r="AF4" i="2"/>
  <c r="AI4" i="2"/>
  <c r="AG4" i="2"/>
  <c r="K4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</calcChain>
</file>

<file path=xl/sharedStrings.xml><?xml version="1.0" encoding="utf-8"?>
<sst xmlns="http://schemas.openxmlformats.org/spreadsheetml/2006/main" count="123" uniqueCount="116">
  <si>
    <t>Aviano</t>
  </si>
  <si>
    <t>Sarah</t>
  </si>
  <si>
    <t>Becane</t>
  </si>
  <si>
    <t>Mathieu</t>
  </si>
  <si>
    <t>Bennia</t>
  </si>
  <si>
    <t>Kamel</t>
  </si>
  <si>
    <t>Boidin</t>
  </si>
  <si>
    <t>Mazarine</t>
  </si>
  <si>
    <t>Cabantous</t>
  </si>
  <si>
    <t>Caille</t>
  </si>
  <si>
    <t>Thea</t>
  </si>
  <si>
    <t>Cantelaube</t>
  </si>
  <si>
    <t>Oscar</t>
  </si>
  <si>
    <t>Chatelet</t>
  </si>
  <si>
    <t>Capucine</t>
  </si>
  <si>
    <t>Coussanes</t>
  </si>
  <si>
    <t>Nicolas</t>
  </si>
  <si>
    <t>Couty</t>
  </si>
  <si>
    <t>Juliette</t>
  </si>
  <si>
    <t>Crohem</t>
  </si>
  <si>
    <t>Pauline</t>
  </si>
  <si>
    <t>Dallemans</t>
  </si>
  <si>
    <t>Johan</t>
  </si>
  <si>
    <t>Dassonville</t>
  </si>
  <si>
    <t>Marine</t>
  </si>
  <si>
    <t>Daubas</t>
  </si>
  <si>
    <t>Jean</t>
  </si>
  <si>
    <t>Dayraut</t>
  </si>
  <si>
    <t>Claire</t>
  </si>
  <si>
    <t>de Munico</t>
  </si>
  <si>
    <t>Cloee</t>
  </si>
  <si>
    <t>Dufau-Etchegoyen</t>
  </si>
  <si>
    <t>Matthieu</t>
  </si>
  <si>
    <t>Dulieu</t>
  </si>
  <si>
    <t>Alexandre</t>
  </si>
  <si>
    <t>Duvergey</t>
  </si>
  <si>
    <t>Eva</t>
  </si>
  <si>
    <t>Ferran</t>
  </si>
  <si>
    <t>Mathilde</t>
  </si>
  <si>
    <t>Forest</t>
  </si>
  <si>
    <t>Adele</t>
  </si>
  <si>
    <t>Foucher</t>
  </si>
  <si>
    <t>Baptiste</t>
  </si>
  <si>
    <t>Gaba</t>
  </si>
  <si>
    <t>Victor</t>
  </si>
  <si>
    <t>Hauer</t>
  </si>
  <si>
    <t>Jover</t>
  </si>
  <si>
    <t>Damien</t>
  </si>
  <si>
    <t>Lacoste</t>
  </si>
  <si>
    <t>Mara</t>
  </si>
  <si>
    <t>Lamour</t>
  </si>
  <si>
    <t>Marie</t>
  </si>
  <si>
    <t>Laniece</t>
  </si>
  <si>
    <t>Laurie</t>
  </si>
  <si>
    <t>Laufenburger</t>
  </si>
  <si>
    <t>Tom</t>
  </si>
  <si>
    <t>Le Bideau</t>
  </si>
  <si>
    <t>Lefeu</t>
  </si>
  <si>
    <t>Solene</t>
  </si>
  <si>
    <t>Lemonnier</t>
  </si>
  <si>
    <t>Margau</t>
  </si>
  <si>
    <t>Lizier</t>
  </si>
  <si>
    <t>Andrea</t>
  </si>
  <si>
    <t>Martin</t>
  </si>
  <si>
    <t>Menard</t>
  </si>
  <si>
    <t>Benedicte</t>
  </si>
  <si>
    <t>Oliveras</t>
  </si>
  <si>
    <t>Pioux</t>
  </si>
  <si>
    <t>Guillaume</t>
  </si>
  <si>
    <t>Riviere</t>
  </si>
  <si>
    <t>Billy</t>
  </si>
  <si>
    <t>Saunier</t>
  </si>
  <si>
    <t>Pierre-Yves</t>
  </si>
  <si>
    <t>Thibault</t>
  </si>
  <si>
    <t>Cecile</t>
  </si>
  <si>
    <t>Tiraboschi</t>
  </si>
  <si>
    <t>Maha</t>
  </si>
  <si>
    <t>Villechange</t>
  </si>
  <si>
    <t>Lou</t>
  </si>
  <si>
    <t>Zaidi</t>
  </si>
  <si>
    <t>Imane</t>
  </si>
  <si>
    <t>Geoffroy Deudon</t>
  </si>
  <si>
    <t>HEC</t>
  </si>
  <si>
    <t>ESSEC</t>
  </si>
  <si>
    <t>ESCP Europe</t>
  </si>
  <si>
    <t>EM Lyon</t>
  </si>
  <si>
    <t>EDHEC</t>
  </si>
  <si>
    <t>Audencia</t>
  </si>
  <si>
    <t>ESC Grenoble</t>
  </si>
  <si>
    <t>NEOMA</t>
  </si>
  <si>
    <t>ESC Toulouse</t>
  </si>
  <si>
    <t>KEDGE</t>
  </si>
  <si>
    <t>SKEMA</t>
  </si>
  <si>
    <t>Telecom EM</t>
  </si>
  <si>
    <t>EM Strasbourg</t>
  </si>
  <si>
    <t>ESC Montpellier</t>
  </si>
  <si>
    <t>ESC Rennes</t>
  </si>
  <si>
    <t>ICN Nancy-Metz</t>
  </si>
  <si>
    <t>ESC Dijon</t>
  </si>
  <si>
    <t>ISC Paris</t>
  </si>
  <si>
    <t>ESC La Rochelle</t>
  </si>
  <si>
    <t>INSEEC Paris-Bordeaux</t>
  </si>
  <si>
    <t>EM Normandie</t>
  </si>
  <si>
    <t>ESC Troyes</t>
  </si>
  <si>
    <t>ESC Pau</t>
  </si>
  <si>
    <t>ESC Clermont</t>
  </si>
  <si>
    <t>Brest BS</t>
  </si>
  <si>
    <t>Culture Générale</t>
  </si>
  <si>
    <t>Contraction</t>
  </si>
  <si>
    <t>Mathématiques</t>
  </si>
  <si>
    <t>Economie</t>
  </si>
  <si>
    <t>LV1</t>
  </si>
  <si>
    <t>LV2</t>
  </si>
  <si>
    <t>Moyenne</t>
  </si>
  <si>
    <t>Ecart Type</t>
  </si>
  <si>
    <t>Admissibilité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</si>
</sst>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&quot; &quot;[$€-40C];[Red]&quot;-&quot;#,##0.00&quot; &quot;[$€-40C]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0"/>
      <color rgb="FF00000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F567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1" fillId="0" borderId="0">
      <alignment horizontal="center"/>
    </xf>
    <xf numFmtId="0" fontId="21" fillId="0" borderId="0">
      <alignment horizontal="center" textRotation="90"/>
    </xf>
    <xf numFmtId="0" fontId="22" fillId="0" borderId="0"/>
    <xf numFmtId="165" fontId="22" fillId="0" borderId="0"/>
  </cellStyleXfs>
  <cellXfs count="21">
    <xf numFmtId="0" fontId="0" fillId="0" borderId="0" xfId="0"/>
    <xf numFmtId="0" fontId="16" fillId="33" borderId="0" xfId="0" applyFont="1" applyFill="1" applyAlignment="1">
      <alignment horizontal="center" vertical="center" textRotation="180"/>
    </xf>
    <xf numFmtId="0" fontId="16" fillId="34" borderId="0" xfId="0" applyFont="1" applyFill="1" applyAlignment="1">
      <alignment horizontal="center" vertical="center" textRotation="180"/>
    </xf>
    <xf numFmtId="0" fontId="16" fillId="35" borderId="0" xfId="0" applyFont="1" applyFill="1" applyAlignment="1">
      <alignment horizontal="center" vertical="center" textRotation="180"/>
    </xf>
    <xf numFmtId="0" fontId="16" fillId="36" borderId="0" xfId="0" applyFont="1" applyFill="1" applyAlignment="1">
      <alignment horizontal="center" vertical="center" textRotation="180"/>
    </xf>
    <xf numFmtId="0" fontId="16" fillId="37" borderId="0" xfId="0" applyFont="1" applyFill="1" applyAlignment="1">
      <alignment horizontal="center" vertical="center" textRotation="180"/>
    </xf>
    <xf numFmtId="0" fontId="0" fillId="0" borderId="0" xfId="0" applyAlignment="1">
      <alignment horizontal="center" vertical="center"/>
    </xf>
    <xf numFmtId="0" fontId="18" fillId="0" borderId="10" xfId="0" applyFont="1" applyBorder="1" applyAlignment="1">
      <alignment horizontal="center" vertical="center" textRotation="180"/>
    </xf>
    <xf numFmtId="0" fontId="0" fillId="0" borderId="10" xfId="0" applyBorder="1"/>
    <xf numFmtId="0" fontId="0" fillId="38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9" fillId="38" borderId="10" xfId="0" applyFont="1" applyFill="1" applyBorder="1" applyAlignment="1">
      <alignment horizontal="center" vertical="center"/>
    </xf>
    <xf numFmtId="0" fontId="23" fillId="0" borderId="11" xfId="42" applyFont="1" applyFill="1" applyBorder="1" applyAlignment="1">
      <alignment horizontal="center" vertical="top"/>
    </xf>
    <xf numFmtId="0" fontId="20" fillId="0" borderId="11" xfId="42" applyFill="1" applyBorder="1" applyAlignment="1">
      <alignment horizontal="center"/>
    </xf>
    <xf numFmtId="0" fontId="18" fillId="0" borderId="0" xfId="0" applyFont="1" applyBorder="1" applyAlignment="1">
      <alignment horizontal="center" vertical="center" textRotation="180"/>
    </xf>
    <xf numFmtId="0" fontId="0" fillId="0" borderId="0" xfId="0" applyBorder="1"/>
    <xf numFmtId="164" fontId="0" fillId="0" borderId="0" xfId="0" applyNumberFormat="1" applyAlignment="1">
      <alignment horizontal="center"/>
    </xf>
    <xf numFmtId="0" fontId="0" fillId="0" borderId="10" xfId="0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Heading" xfId="43"/>
    <cellStyle name="Heading1" xfId="44"/>
    <cellStyle name="Insatisfaisant" xfId="7" builtinId="27" customBuiltin="1"/>
    <cellStyle name="Neutre" xfId="8" builtinId="28" customBuiltin="1"/>
    <cellStyle name="Normal" xfId="0" builtinId="0"/>
    <cellStyle name="Normal 2" xfId="42"/>
    <cellStyle name="Result" xfId="45"/>
    <cellStyle name="Result2" xfId="4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7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abSelected="1" workbookViewId="0">
      <selection activeCell="J4" sqref="J4"/>
    </sheetView>
  </sheetViews>
  <sheetFormatPr baseColWidth="10" defaultRowHeight="14.4"/>
  <cols>
    <col min="1" max="1" width="16" customWidth="1"/>
    <col min="3" max="4" width="5.77734375" style="11" customWidth="1"/>
    <col min="5" max="6" width="5.77734375" customWidth="1"/>
    <col min="7" max="7" width="5.77734375" style="11" customWidth="1"/>
    <col min="8" max="9" width="5.77734375" customWidth="1"/>
    <col min="10" max="35" width="4.77734375" style="6" customWidth="1"/>
  </cols>
  <sheetData>
    <row r="1" spans="1:35" ht="109.8" customHeight="1" thickBot="1">
      <c r="C1" s="7" t="s">
        <v>107</v>
      </c>
      <c r="D1" s="7" t="s">
        <v>108</v>
      </c>
      <c r="E1" s="7" t="s">
        <v>109</v>
      </c>
      <c r="F1" s="7" t="s">
        <v>110</v>
      </c>
      <c r="G1" s="7" t="s">
        <v>111</v>
      </c>
      <c r="H1" s="7" t="s">
        <v>112</v>
      </c>
      <c r="I1" s="15"/>
      <c r="J1" s="1" t="s">
        <v>82</v>
      </c>
      <c r="K1" s="1" t="s">
        <v>83</v>
      </c>
      <c r="L1" s="1" t="s">
        <v>84</v>
      </c>
      <c r="M1" s="2" t="s">
        <v>85</v>
      </c>
      <c r="N1" s="2" t="s">
        <v>86</v>
      </c>
      <c r="O1" s="2" t="s">
        <v>87</v>
      </c>
      <c r="P1" s="3" t="s">
        <v>88</v>
      </c>
      <c r="Q1" s="3" t="s">
        <v>89</v>
      </c>
      <c r="R1" s="3" t="s">
        <v>90</v>
      </c>
      <c r="S1" s="4" t="s">
        <v>91</v>
      </c>
      <c r="T1" s="4" t="s">
        <v>92</v>
      </c>
      <c r="U1" s="4" t="s">
        <v>93</v>
      </c>
      <c r="V1" s="4" t="s">
        <v>95</v>
      </c>
      <c r="W1" s="4" t="s">
        <v>94</v>
      </c>
      <c r="X1" s="5" t="s">
        <v>96</v>
      </c>
      <c r="Y1" s="5" t="s">
        <v>97</v>
      </c>
      <c r="Z1" s="5" t="s">
        <v>100</v>
      </c>
      <c r="AA1" s="5" t="s">
        <v>98</v>
      </c>
      <c r="AB1" s="5" t="s">
        <v>106</v>
      </c>
      <c r="AC1" s="5" t="s">
        <v>101</v>
      </c>
      <c r="AD1" s="5" t="s">
        <v>99</v>
      </c>
      <c r="AE1" s="5" t="s">
        <v>102</v>
      </c>
      <c r="AF1" s="5" t="s">
        <v>105</v>
      </c>
      <c r="AG1" s="5" t="s">
        <v>104</v>
      </c>
      <c r="AH1" s="5" t="s">
        <v>103</v>
      </c>
      <c r="AI1" s="5" t="s">
        <v>103</v>
      </c>
    </row>
    <row r="2" spans="1:35" ht="15" thickBot="1">
      <c r="A2" s="6" t="s">
        <v>115</v>
      </c>
      <c r="J2" s="19">
        <v>14.04</v>
      </c>
      <c r="K2" s="19">
        <v>13.34</v>
      </c>
      <c r="L2" s="19">
        <v>13.1</v>
      </c>
      <c r="M2" s="19">
        <v>12.58</v>
      </c>
      <c r="N2" s="19">
        <v>12.3</v>
      </c>
      <c r="O2" s="19">
        <v>11.5</v>
      </c>
      <c r="P2" s="19">
        <v>11.5</v>
      </c>
      <c r="Q2" s="19">
        <v>10.199999999999999</v>
      </c>
      <c r="R2" s="19">
        <v>10.7</v>
      </c>
      <c r="S2" s="19">
        <v>9.1</v>
      </c>
      <c r="T2" s="19">
        <v>9.1</v>
      </c>
      <c r="U2" s="19">
        <v>9</v>
      </c>
      <c r="V2" s="19">
        <v>8.6</v>
      </c>
      <c r="W2" s="19">
        <v>8.1</v>
      </c>
      <c r="X2" s="19">
        <v>8.1</v>
      </c>
      <c r="Y2" s="19">
        <v>7.6</v>
      </c>
      <c r="Z2" s="19">
        <v>7.2</v>
      </c>
      <c r="AA2" s="19">
        <v>7</v>
      </c>
      <c r="AB2" s="19">
        <v>6.5</v>
      </c>
      <c r="AC2" s="19">
        <v>6.44</v>
      </c>
      <c r="AD2" s="19">
        <v>6.1</v>
      </c>
      <c r="AE2" s="19">
        <v>6</v>
      </c>
      <c r="AF2" s="19">
        <v>6</v>
      </c>
      <c r="AG2" s="19">
        <v>5.7</v>
      </c>
      <c r="AH2" s="19">
        <v>5.35</v>
      </c>
      <c r="AI2" s="19">
        <v>5.35</v>
      </c>
    </row>
    <row r="4" spans="1:35">
      <c r="A4" s="8" t="s">
        <v>0</v>
      </c>
      <c r="B4" s="8" t="s">
        <v>1</v>
      </c>
      <c r="C4" s="10">
        <v>10</v>
      </c>
      <c r="D4" s="10">
        <v>3</v>
      </c>
      <c r="E4" s="9">
        <v>9</v>
      </c>
      <c r="F4" s="13">
        <v>4</v>
      </c>
      <c r="G4" s="11">
        <v>2.5</v>
      </c>
      <c r="H4" s="18"/>
      <c r="I4" s="16"/>
      <c r="J4" s="20">
        <f t="shared" ref="J4:K19" si="0">(6*$C4+3*$D4+8*$E4+7*$F4+4*$G4+2*$H4)/30</f>
        <v>5.9666666666666668</v>
      </c>
      <c r="K4" s="20">
        <f t="shared" si="0"/>
        <v>5.9666666666666668</v>
      </c>
      <c r="L4" s="20">
        <f>(5*$C4+3*$D4+7*$E4+7*$F4+5*$G4+3*$H4)/30</f>
        <v>5.416666666666667</v>
      </c>
      <c r="M4" s="20">
        <f>(5*$C4+3*$D4+6*$E4+8*$F4+5*$G4+3*$H4)/30</f>
        <v>5.25</v>
      </c>
      <c r="N4" s="20">
        <f>(5*$C4+3*$D4+8*$E4+7*$F4+5*$G4+2*$H4)/30</f>
        <v>5.7166666666666668</v>
      </c>
      <c r="O4" s="20">
        <f>(5*$C4+3*$D4+8*$E4+6*$F4+5*$G4+3*$H4)/30</f>
        <v>5.583333333333333</v>
      </c>
      <c r="P4" s="20">
        <f>(2*$C4+3*$D4+9*$E4+8*$F4+4*$G4+4*$H4)/30</f>
        <v>5.0666666666666664</v>
      </c>
      <c r="Q4" s="20">
        <f>(4*$C4+3*$D4+5*$E4+6*$F4+4*$G4+3*$H4)/25</f>
        <v>5.12</v>
      </c>
      <c r="R4" s="20">
        <f>(5*$C4+3*$D4+7*$E4+8*$F4+4*$G4+3*$H4)/30</f>
        <v>5.4666666666666668</v>
      </c>
      <c r="S4" s="20">
        <f>(5*$C4+3*$D4+4*$E4+6*$F4+4*$G4+3*$H4)/25</f>
        <v>5.16</v>
      </c>
      <c r="T4" s="20">
        <f>(4*$C4+5*$D4+4*$E4+7*$F4+5*$G4+5*$H4)/30</f>
        <v>4.3833333333333337</v>
      </c>
      <c r="U4" s="20">
        <f>(5*$C4+4*$D4+5*$E4+7*$F4+6*$G4+3*$H4)/30</f>
        <v>5</v>
      </c>
      <c r="V4" s="20">
        <f>(4*$C4+4*$D4+5*$E4+7*$F4+6*$G4+4*$H4)/30</f>
        <v>4.666666666666667</v>
      </c>
      <c r="W4" s="20">
        <f>(4*$C4+3*$D4+4*$E4+6*$F4+8*$G4+5*$H4)/30</f>
        <v>4.3</v>
      </c>
      <c r="X4" s="20">
        <f>(4*$C4+5*$D4+4*$E4+7*$F4+5*$G4+5*$H4)/30</f>
        <v>4.3833333333333337</v>
      </c>
      <c r="Y4" s="20">
        <f>(5*$C4+3*$D4+4*$E4+6*$F4+4*$G4+3*$H4)/25</f>
        <v>5.16</v>
      </c>
      <c r="Z4" s="20">
        <f>(6*$C4+3*$D4+4*$E4+7*$F4+6*$G4+4*$H4)/30</f>
        <v>4.9333333333333336</v>
      </c>
      <c r="AA4" s="20">
        <f>(4*$C4+4*$D4+3*$E4+7*$F4+7*$G4+5*$H4)/30</f>
        <v>4.1500000000000004</v>
      </c>
      <c r="AB4" s="20">
        <f>(6*$C4+4*$D4+4*$E4+6*$F4+7*$G4+3*$H4)/30</f>
        <v>4.9833333333333334</v>
      </c>
      <c r="AC4" s="20">
        <f>(6*$C4+3*$D4+3*$E4+5*$F4+7*$G4+6*$H4)/30</f>
        <v>4.45</v>
      </c>
      <c r="AD4" s="20">
        <f>(4*$C4+3*$D4+3*$E4+8*$F4+7*$G4+5*$H4)/30</f>
        <v>4.1833333333333336</v>
      </c>
      <c r="AE4" s="20">
        <f>(5*$C4+3*$D4+4*$E4+7*$F4+6*$G4+5*$H4)/30</f>
        <v>4.5999999999999996</v>
      </c>
      <c r="AF4" s="20">
        <f>(4*$C4+3*$D4+4*$E4+7*$F4+7*$G4+5*$H4)/30</f>
        <v>4.3499999999999996</v>
      </c>
      <c r="AG4" s="20">
        <f>(5*$C4+3*$D4+3*$E4+8*$F4+7*$G4+4*$H4)/30</f>
        <v>4.5166666666666666</v>
      </c>
      <c r="AH4" s="20">
        <f>(4*$C4+4*$D4+3*$E4+7*$F4+7*$G4+5*$H4)/30</f>
        <v>4.1500000000000004</v>
      </c>
      <c r="AI4" s="20">
        <f>(4*$C4+4*$D4+3*$E4+7*$F4+7*$G4+5*$H4)/30</f>
        <v>4.1500000000000004</v>
      </c>
    </row>
    <row r="5" spans="1:35">
      <c r="A5" s="8" t="s">
        <v>2</v>
      </c>
      <c r="B5" s="8" t="s">
        <v>3</v>
      </c>
      <c r="C5" s="10">
        <v>12</v>
      </c>
      <c r="D5" s="10">
        <v>14</v>
      </c>
      <c r="E5" s="12">
        <v>12.4</v>
      </c>
      <c r="F5" s="13">
        <v>11</v>
      </c>
      <c r="G5" s="11">
        <v>10</v>
      </c>
      <c r="H5" s="18"/>
      <c r="I5" s="16"/>
      <c r="J5" s="20">
        <f t="shared" si="0"/>
        <v>11.006666666666666</v>
      </c>
      <c r="K5" s="20">
        <f t="shared" si="0"/>
        <v>11.006666666666666</v>
      </c>
      <c r="L5" s="20">
        <f t="shared" ref="L5:L47" si="1">(5*$C5+3*$D5+7*$E5+7*$F5+5*$G5+3*$H5)/30</f>
        <v>10.526666666666667</v>
      </c>
      <c r="M5" s="20">
        <f t="shared" ref="M5:M47" si="2">(5*$C5+3*$D5+6*$E5+8*$F5+5*$G5+3*$H5)/30</f>
        <v>10.479999999999999</v>
      </c>
      <c r="N5" s="20">
        <f t="shared" ref="N5:N47" si="3">(5*$C5+3*$D5+8*$E5+7*$F5+5*$G5+2*$H5)/30</f>
        <v>10.94</v>
      </c>
      <c r="O5" s="20">
        <f t="shared" ref="O5:O47" si="4">(5*$C5+3*$D5+8*$E5+6*$F5+5*$G5+3*$H5)/30</f>
        <v>10.573333333333332</v>
      </c>
      <c r="P5" s="20">
        <f t="shared" ref="P5:P47" si="5">(2*$C5+3*$D5+9*$E5+8*$F5+4*$G5+4*$H5)/30</f>
        <v>10.186666666666667</v>
      </c>
      <c r="Q5" s="20">
        <f t="shared" ref="Q5:Q47" si="6">(4*$C5+3*$D5+5*$E5+6*$F5+4*$G5+3*$H5)/25</f>
        <v>10.32</v>
      </c>
      <c r="R5" s="20">
        <f t="shared" ref="R5:R47" si="7">(5*$C5+3*$D5+7*$E5+8*$F5+4*$G5+3*$H5)/30</f>
        <v>10.56</v>
      </c>
      <c r="S5" s="20">
        <f t="shared" ref="S5:S47" si="8">(5*$C5+3*$D5+4*$E5+6*$F5+4*$G5+3*$H5)/25</f>
        <v>10.304</v>
      </c>
      <c r="T5" s="20">
        <f t="shared" ref="T5:T47" si="9">(4*$C5+5*$D5+4*$E5+7*$F5+5*$G5+5*$H5)/30</f>
        <v>9.82</v>
      </c>
      <c r="U5" s="20">
        <f t="shared" ref="U5:U47" si="10">(5*$C5+4*$D5+5*$E5+7*$F5+6*$G5+3*$H5)/30</f>
        <v>10.5</v>
      </c>
      <c r="V5" s="20">
        <f t="shared" ref="V5:V47" si="11">(4*$C5+4*$D5+5*$E5+7*$F5+6*$G5+4*$H5)/30</f>
        <v>10.1</v>
      </c>
      <c r="W5" s="20">
        <f t="shared" ref="W5:W47" si="12">(4*$C5+3*$D5+4*$E5+6*$F5+8*$G5+5*$H5)/30</f>
        <v>9.5200000000000014</v>
      </c>
      <c r="X5" s="20">
        <f t="shared" ref="X5:X47" si="13">(4*$C5+5*$D5+4*$E5+7*$F5+5*$G5+5*$H5)/30</f>
        <v>9.82</v>
      </c>
      <c r="Y5" s="20">
        <f t="shared" ref="Y5:Y47" si="14">(5*$C5+3*$D5+4*$E5+6*$F5+4*$G5+3*$H5)/25</f>
        <v>10.304</v>
      </c>
      <c r="Z5" s="20">
        <f t="shared" ref="Z5:Z47" si="15">(6*$C5+3*$D5+4*$E5+7*$F5+6*$G5+4*$H5)/30</f>
        <v>10.020000000000001</v>
      </c>
      <c r="AA5" s="20">
        <f t="shared" ref="AA5:AA47" si="16">(4*$C5+4*$D5+3*$E5+7*$F5+7*$G5+5*$H5)/30</f>
        <v>9.6066666666666656</v>
      </c>
      <c r="AB5" s="20">
        <f t="shared" ref="AB5:AB47" si="17">(6*$C5+4*$D5+4*$E5+6*$F5+7*$G5+3*$H5)/30</f>
        <v>10.453333333333335</v>
      </c>
      <c r="AC5" s="20">
        <f t="shared" ref="AC5:AC47" si="18">(6*$C5+3*$D5+3*$E5+5*$F5+7*$G5+6*$H5)/30</f>
        <v>9.206666666666667</v>
      </c>
      <c r="AD5" s="20">
        <f t="shared" ref="AD5:AD47" si="19">(4*$C5+3*$D5+3*$E5+8*$F5+7*$G5+5*$H5)/30</f>
        <v>9.5066666666666659</v>
      </c>
      <c r="AE5" s="20">
        <f t="shared" ref="AE5:AE47" si="20">(5*$C5+3*$D5+4*$E5+7*$F5+6*$G5+5*$H5)/30</f>
        <v>9.620000000000001</v>
      </c>
      <c r="AF5" s="20">
        <f t="shared" ref="AF5:AF47" si="21">(4*$C5+3*$D5+4*$E5+7*$F5+7*$G5+5*$H5)/30</f>
        <v>9.5533333333333346</v>
      </c>
      <c r="AG5" s="20">
        <f t="shared" ref="AG5:AG47" si="22">(5*$C5+3*$D5+3*$E5+8*$F5+7*$G5+4*$H5)/30</f>
        <v>9.9066666666666663</v>
      </c>
      <c r="AH5" s="20">
        <f t="shared" ref="AH5:AH47" si="23">(4*$C5+4*$D5+3*$E5+7*$F5+7*$G5+5*$H5)/30</f>
        <v>9.6066666666666656</v>
      </c>
      <c r="AI5" s="20">
        <f t="shared" ref="AI5:AI47" si="24">(4*$C5+4*$D5+3*$E5+7*$F5+7*$G5+5*$H5)/30</f>
        <v>9.6066666666666656</v>
      </c>
    </row>
    <row r="6" spans="1:35">
      <c r="A6" s="8" t="s">
        <v>4</v>
      </c>
      <c r="B6" s="8" t="s">
        <v>5</v>
      </c>
      <c r="C6" s="10">
        <v>9</v>
      </c>
      <c r="D6" s="10">
        <v>4</v>
      </c>
      <c r="E6" s="9">
        <v>11.4</v>
      </c>
      <c r="F6" s="13">
        <v>4</v>
      </c>
      <c r="G6" s="11">
        <v>3.5</v>
      </c>
      <c r="H6" s="18"/>
      <c r="I6" s="16"/>
      <c r="J6" s="20">
        <f t="shared" ref="J6:K47" si="25">(6*$C6+3*$D6+8*$E6+7*$F6+4*$G6+2*$H6)/30</f>
        <v>6.64</v>
      </c>
      <c r="K6" s="20">
        <f t="shared" si="0"/>
        <v>6.64</v>
      </c>
      <c r="L6" s="20">
        <f t="shared" si="1"/>
        <v>6.0766666666666671</v>
      </c>
      <c r="M6" s="20">
        <f t="shared" si="2"/>
        <v>5.83</v>
      </c>
      <c r="N6" s="20">
        <f t="shared" si="3"/>
        <v>6.4566666666666661</v>
      </c>
      <c r="O6" s="20">
        <f t="shared" si="4"/>
        <v>6.3233333333333333</v>
      </c>
      <c r="P6" s="20">
        <f t="shared" si="5"/>
        <v>5.953333333333334</v>
      </c>
      <c r="Q6" s="20">
        <f t="shared" si="6"/>
        <v>5.72</v>
      </c>
      <c r="R6" s="20">
        <f t="shared" si="7"/>
        <v>6.0933333333333337</v>
      </c>
      <c r="S6" s="20">
        <f t="shared" si="8"/>
        <v>5.6239999999999997</v>
      </c>
      <c r="T6" s="20">
        <f t="shared" si="9"/>
        <v>4.9033333333333333</v>
      </c>
      <c r="U6" s="20">
        <f t="shared" si="10"/>
        <v>5.5666666666666664</v>
      </c>
      <c r="V6" s="20">
        <f t="shared" si="11"/>
        <v>5.2666666666666666</v>
      </c>
      <c r="W6" s="20">
        <f t="shared" si="12"/>
        <v>4.8533333333333335</v>
      </c>
      <c r="X6" s="20">
        <f t="shared" si="13"/>
        <v>4.9033333333333333</v>
      </c>
      <c r="Y6" s="20">
        <f t="shared" si="14"/>
        <v>5.6239999999999997</v>
      </c>
      <c r="Z6" s="20">
        <f t="shared" si="15"/>
        <v>5.3533333333333335</v>
      </c>
      <c r="AA6" s="20">
        <f t="shared" si="16"/>
        <v>4.6233333333333331</v>
      </c>
      <c r="AB6" s="20">
        <f t="shared" si="17"/>
        <v>5.47</v>
      </c>
      <c r="AC6" s="20">
        <f t="shared" si="18"/>
        <v>4.8233333333333333</v>
      </c>
      <c r="AD6" s="20">
        <f t="shared" si="19"/>
        <v>4.6233333333333331</v>
      </c>
      <c r="AE6" s="20">
        <f t="shared" si="20"/>
        <v>5.0533333333333328</v>
      </c>
      <c r="AF6" s="20">
        <f t="shared" si="21"/>
        <v>4.87</v>
      </c>
      <c r="AG6" s="20">
        <f t="shared" si="22"/>
        <v>4.9233333333333329</v>
      </c>
      <c r="AH6" s="20">
        <f t="shared" si="23"/>
        <v>4.6233333333333331</v>
      </c>
      <c r="AI6" s="20">
        <f t="shared" si="24"/>
        <v>4.6233333333333331</v>
      </c>
    </row>
    <row r="7" spans="1:35">
      <c r="A7" s="8" t="s">
        <v>6</v>
      </c>
      <c r="B7" s="8" t="s">
        <v>7</v>
      </c>
      <c r="C7" s="10">
        <v>8</v>
      </c>
      <c r="D7" s="10">
        <v>12</v>
      </c>
      <c r="E7" s="9">
        <v>8.5</v>
      </c>
      <c r="F7" s="13">
        <v>10</v>
      </c>
      <c r="G7" s="11">
        <v>3</v>
      </c>
      <c r="H7" s="18"/>
      <c r="I7" s="16"/>
      <c r="J7" s="20">
        <f t="shared" si="25"/>
        <v>7.8</v>
      </c>
      <c r="K7" s="20">
        <f t="shared" si="0"/>
        <v>7.8</v>
      </c>
      <c r="L7" s="20">
        <f t="shared" si="1"/>
        <v>7.35</v>
      </c>
      <c r="M7" s="20">
        <f t="shared" si="2"/>
        <v>7.4</v>
      </c>
      <c r="N7" s="20">
        <f t="shared" si="3"/>
        <v>7.6333333333333337</v>
      </c>
      <c r="O7" s="20">
        <f t="shared" si="4"/>
        <v>7.3</v>
      </c>
      <c r="P7" s="20">
        <f t="shared" si="5"/>
        <v>7.35</v>
      </c>
      <c r="Q7" s="20">
        <f t="shared" si="6"/>
        <v>7.3</v>
      </c>
      <c r="R7" s="20">
        <f t="shared" si="7"/>
        <v>7.583333333333333</v>
      </c>
      <c r="S7" s="20">
        <f t="shared" si="8"/>
        <v>7.28</v>
      </c>
      <c r="T7" s="20">
        <f t="shared" si="9"/>
        <v>7.0333333333333332</v>
      </c>
      <c r="U7" s="20">
        <f t="shared" si="10"/>
        <v>7.2833333333333332</v>
      </c>
      <c r="V7" s="20">
        <f t="shared" si="11"/>
        <v>7.0166666666666666</v>
      </c>
      <c r="W7" s="20">
        <f t="shared" si="12"/>
        <v>6.2</v>
      </c>
      <c r="X7" s="20">
        <f t="shared" si="13"/>
        <v>7.0333333333333332</v>
      </c>
      <c r="Y7" s="20">
        <f t="shared" si="14"/>
        <v>7.28</v>
      </c>
      <c r="Z7" s="20">
        <f t="shared" si="15"/>
        <v>6.8666666666666663</v>
      </c>
      <c r="AA7" s="20">
        <f t="shared" si="16"/>
        <v>6.55</v>
      </c>
      <c r="AB7" s="20">
        <f t="shared" si="17"/>
        <v>7.0333333333333332</v>
      </c>
      <c r="AC7" s="20">
        <f t="shared" si="18"/>
        <v>6.0166666666666666</v>
      </c>
      <c r="AD7" s="20">
        <f t="shared" si="19"/>
        <v>6.4833333333333334</v>
      </c>
      <c r="AE7" s="20">
        <f t="shared" si="20"/>
        <v>6.6</v>
      </c>
      <c r="AF7" s="20">
        <f t="shared" si="21"/>
        <v>6.4333333333333336</v>
      </c>
      <c r="AG7" s="20">
        <f t="shared" si="22"/>
        <v>6.75</v>
      </c>
      <c r="AH7" s="20">
        <f t="shared" si="23"/>
        <v>6.55</v>
      </c>
      <c r="AI7" s="20">
        <f t="shared" si="24"/>
        <v>6.55</v>
      </c>
    </row>
    <row r="8" spans="1:35">
      <c r="A8" s="8" t="s">
        <v>8</v>
      </c>
      <c r="B8" s="8" t="s">
        <v>1</v>
      </c>
      <c r="C8" s="10">
        <v>10</v>
      </c>
      <c r="D8" s="10">
        <v>5</v>
      </c>
      <c r="E8" s="9">
        <v>6.3</v>
      </c>
      <c r="F8" s="13">
        <v>7</v>
      </c>
      <c r="G8" s="11">
        <v>4.5</v>
      </c>
      <c r="H8" s="18"/>
      <c r="I8" s="16"/>
      <c r="J8" s="20">
        <f t="shared" si="25"/>
        <v>6.4133333333333331</v>
      </c>
      <c r="K8" s="20">
        <f t="shared" si="0"/>
        <v>6.4133333333333331</v>
      </c>
      <c r="L8" s="20">
        <f t="shared" si="1"/>
        <v>6.02</v>
      </c>
      <c r="M8" s="20">
        <f t="shared" si="2"/>
        <v>6.0433333333333339</v>
      </c>
      <c r="N8" s="20">
        <f t="shared" si="3"/>
        <v>6.23</v>
      </c>
      <c r="O8" s="20">
        <f t="shared" si="4"/>
        <v>5.996666666666667</v>
      </c>
      <c r="P8" s="20">
        <f t="shared" si="5"/>
        <v>5.5233333333333325</v>
      </c>
      <c r="Q8" s="20">
        <f t="shared" si="6"/>
        <v>5.86</v>
      </c>
      <c r="R8" s="20">
        <f t="shared" si="7"/>
        <v>6.1033333333333335</v>
      </c>
      <c r="S8" s="20">
        <f t="shared" si="8"/>
        <v>6.0079999999999991</v>
      </c>
      <c r="T8" s="20">
        <f t="shared" si="9"/>
        <v>5.39</v>
      </c>
      <c r="U8" s="20">
        <f t="shared" si="10"/>
        <v>5.916666666666667</v>
      </c>
      <c r="V8" s="20">
        <f t="shared" si="11"/>
        <v>5.583333333333333</v>
      </c>
      <c r="W8" s="20">
        <f t="shared" si="12"/>
        <v>5.2733333333333325</v>
      </c>
      <c r="X8" s="20">
        <f t="shared" si="13"/>
        <v>5.39</v>
      </c>
      <c r="Y8" s="20">
        <f t="shared" si="14"/>
        <v>6.0079999999999991</v>
      </c>
      <c r="Z8" s="20">
        <f t="shared" si="15"/>
        <v>5.8733333333333331</v>
      </c>
      <c r="AA8" s="20">
        <f t="shared" si="16"/>
        <v>5.3133333333333335</v>
      </c>
      <c r="AB8" s="20">
        <f t="shared" si="17"/>
        <v>5.9566666666666661</v>
      </c>
      <c r="AC8" s="20">
        <f t="shared" si="18"/>
        <v>5.3466666666666667</v>
      </c>
      <c r="AD8" s="20">
        <f t="shared" si="19"/>
        <v>5.38</v>
      </c>
      <c r="AE8" s="20">
        <f t="shared" si="20"/>
        <v>5.54</v>
      </c>
      <c r="AF8" s="20">
        <f t="shared" si="21"/>
        <v>5.3566666666666665</v>
      </c>
      <c r="AG8" s="20">
        <f t="shared" si="22"/>
        <v>5.7133333333333338</v>
      </c>
      <c r="AH8" s="20">
        <f t="shared" si="23"/>
        <v>5.3133333333333335</v>
      </c>
      <c r="AI8" s="20">
        <f t="shared" si="24"/>
        <v>5.3133333333333335</v>
      </c>
    </row>
    <row r="9" spans="1:35">
      <c r="A9" s="8" t="s">
        <v>9</v>
      </c>
      <c r="B9" s="8" t="s">
        <v>10</v>
      </c>
      <c r="C9" s="10">
        <v>8</v>
      </c>
      <c r="D9" s="10">
        <v>10</v>
      </c>
      <c r="E9" s="9">
        <v>10</v>
      </c>
      <c r="F9" s="13">
        <v>6</v>
      </c>
      <c r="G9" s="11">
        <v>9</v>
      </c>
      <c r="H9" s="18">
        <v>9</v>
      </c>
      <c r="I9" s="16"/>
      <c r="J9" s="20">
        <f t="shared" si="25"/>
        <v>8.4666666666666668</v>
      </c>
      <c r="K9" s="20">
        <f t="shared" si="0"/>
        <v>8.4666666666666668</v>
      </c>
      <c r="L9" s="20">
        <f t="shared" si="1"/>
        <v>8.4666666666666668</v>
      </c>
      <c r="M9" s="20">
        <f t="shared" si="2"/>
        <v>8.3333333333333339</v>
      </c>
      <c r="N9" s="20">
        <f t="shared" si="3"/>
        <v>8.5</v>
      </c>
      <c r="O9" s="20">
        <f t="shared" si="4"/>
        <v>8.6</v>
      </c>
      <c r="P9" s="20">
        <f t="shared" si="5"/>
        <v>8.5333333333333332</v>
      </c>
      <c r="Q9" s="20">
        <f t="shared" si="6"/>
        <v>8.44</v>
      </c>
      <c r="R9" s="20">
        <f t="shared" si="7"/>
        <v>8.3666666666666671</v>
      </c>
      <c r="S9" s="20">
        <f t="shared" si="8"/>
        <v>8.36</v>
      </c>
      <c r="T9" s="20">
        <f t="shared" si="9"/>
        <v>8.4666666666666668</v>
      </c>
      <c r="U9" s="20">
        <f t="shared" si="10"/>
        <v>8.4333333333333336</v>
      </c>
      <c r="V9" s="20">
        <f t="shared" si="11"/>
        <v>8.4666666666666668</v>
      </c>
      <c r="W9" s="20">
        <f t="shared" si="12"/>
        <v>8.5</v>
      </c>
      <c r="X9" s="20">
        <f t="shared" si="13"/>
        <v>8.4666666666666668</v>
      </c>
      <c r="Y9" s="20">
        <f t="shared" si="14"/>
        <v>8.36</v>
      </c>
      <c r="Z9" s="20">
        <f t="shared" si="15"/>
        <v>8.3333333333333339</v>
      </c>
      <c r="AA9" s="20">
        <f t="shared" si="16"/>
        <v>8.4</v>
      </c>
      <c r="AB9" s="20">
        <f t="shared" si="17"/>
        <v>8.4666666666666668</v>
      </c>
      <c r="AC9" s="20">
        <f t="shared" si="18"/>
        <v>8.5</v>
      </c>
      <c r="AD9" s="20">
        <f t="shared" si="19"/>
        <v>8.2666666666666675</v>
      </c>
      <c r="AE9" s="20">
        <f t="shared" si="20"/>
        <v>8.3666666666666671</v>
      </c>
      <c r="AF9" s="20">
        <f t="shared" si="21"/>
        <v>8.4</v>
      </c>
      <c r="AG9" s="20">
        <f t="shared" si="22"/>
        <v>8.2333333333333325</v>
      </c>
      <c r="AH9" s="20">
        <f t="shared" si="23"/>
        <v>8.4</v>
      </c>
      <c r="AI9" s="20">
        <f t="shared" si="24"/>
        <v>8.4</v>
      </c>
    </row>
    <row r="10" spans="1:35">
      <c r="A10" s="8" t="s">
        <v>11</v>
      </c>
      <c r="B10" s="8" t="s">
        <v>12</v>
      </c>
      <c r="C10" s="10">
        <v>9</v>
      </c>
      <c r="D10" s="10">
        <v>7</v>
      </c>
      <c r="E10" s="9">
        <v>10.4</v>
      </c>
      <c r="F10" s="13">
        <v>3</v>
      </c>
      <c r="G10" s="11">
        <v>8</v>
      </c>
      <c r="H10" s="18"/>
      <c r="I10" s="16"/>
      <c r="J10" s="20">
        <f t="shared" si="25"/>
        <v>7.04</v>
      </c>
      <c r="K10" s="20">
        <f t="shared" si="0"/>
        <v>7.04</v>
      </c>
      <c r="L10" s="20">
        <f t="shared" si="1"/>
        <v>6.66</v>
      </c>
      <c r="M10" s="20">
        <f t="shared" si="2"/>
        <v>6.4133333333333331</v>
      </c>
      <c r="N10" s="20">
        <f t="shared" si="3"/>
        <v>7.0066666666666659</v>
      </c>
      <c r="O10" s="20">
        <f t="shared" si="4"/>
        <v>6.9066666666666663</v>
      </c>
      <c r="P10" s="20">
        <f t="shared" si="5"/>
        <v>6.2866666666666671</v>
      </c>
      <c r="Q10" s="20">
        <f t="shared" si="6"/>
        <v>6.36</v>
      </c>
      <c r="R10" s="20">
        <f t="shared" si="7"/>
        <v>6.4933333333333341</v>
      </c>
      <c r="S10" s="20">
        <f t="shared" si="8"/>
        <v>6.3039999999999994</v>
      </c>
      <c r="T10" s="20">
        <f t="shared" si="9"/>
        <v>5.7866666666666662</v>
      </c>
      <c r="U10" s="20">
        <f t="shared" si="10"/>
        <v>6.4666666666666668</v>
      </c>
      <c r="V10" s="20">
        <f t="shared" si="11"/>
        <v>6.166666666666667</v>
      </c>
      <c r="W10" s="20">
        <f t="shared" si="12"/>
        <v>6.02</v>
      </c>
      <c r="X10" s="20">
        <f t="shared" si="13"/>
        <v>5.7866666666666662</v>
      </c>
      <c r="Y10" s="20">
        <f t="shared" si="14"/>
        <v>6.3039999999999994</v>
      </c>
      <c r="Z10" s="20">
        <f t="shared" si="15"/>
        <v>6.1866666666666665</v>
      </c>
      <c r="AA10" s="20">
        <f t="shared" si="16"/>
        <v>5.7399999999999993</v>
      </c>
      <c r="AB10" s="20">
        <f t="shared" si="17"/>
        <v>6.5866666666666669</v>
      </c>
      <c r="AC10" s="20">
        <f t="shared" si="18"/>
        <v>5.9066666666666663</v>
      </c>
      <c r="AD10" s="20">
        <f t="shared" si="19"/>
        <v>5.6066666666666665</v>
      </c>
      <c r="AE10" s="20">
        <f t="shared" si="20"/>
        <v>5.8866666666666667</v>
      </c>
      <c r="AF10" s="20">
        <f t="shared" si="21"/>
        <v>5.8533333333333335</v>
      </c>
      <c r="AG10" s="20">
        <f t="shared" si="22"/>
        <v>5.9066666666666663</v>
      </c>
      <c r="AH10" s="20">
        <f t="shared" si="23"/>
        <v>5.7399999999999993</v>
      </c>
      <c r="AI10" s="20">
        <f t="shared" si="24"/>
        <v>5.7399999999999993</v>
      </c>
    </row>
    <row r="11" spans="1:35">
      <c r="A11" s="8" t="s">
        <v>13</v>
      </c>
      <c r="B11" s="8" t="s">
        <v>14</v>
      </c>
      <c r="C11" s="10">
        <v>8</v>
      </c>
      <c r="D11" s="10">
        <v>10</v>
      </c>
      <c r="E11" s="9">
        <v>4.3</v>
      </c>
      <c r="F11" s="13">
        <v>6</v>
      </c>
      <c r="G11" s="11">
        <v>11.5</v>
      </c>
      <c r="H11" s="18"/>
      <c r="I11" s="16"/>
      <c r="J11" s="20">
        <f t="shared" si="25"/>
        <v>6.6800000000000006</v>
      </c>
      <c r="K11" s="20">
        <f t="shared" si="0"/>
        <v>6.6800000000000006</v>
      </c>
      <c r="L11" s="20">
        <f t="shared" si="1"/>
        <v>6.6533333333333333</v>
      </c>
      <c r="M11" s="20">
        <f t="shared" si="2"/>
        <v>6.71</v>
      </c>
      <c r="N11" s="20">
        <f t="shared" si="3"/>
        <v>6.7966666666666669</v>
      </c>
      <c r="O11" s="20">
        <f t="shared" si="4"/>
        <v>6.5966666666666667</v>
      </c>
      <c r="P11" s="20">
        <f t="shared" si="5"/>
        <v>5.9566666666666661</v>
      </c>
      <c r="Q11" s="20">
        <f t="shared" si="6"/>
        <v>6.62</v>
      </c>
      <c r="R11" s="20">
        <f t="shared" si="7"/>
        <v>6.47</v>
      </c>
      <c r="S11" s="20">
        <f t="shared" si="8"/>
        <v>6.7679999999999998</v>
      </c>
      <c r="T11" s="20">
        <f t="shared" si="9"/>
        <v>6.6233333333333331</v>
      </c>
      <c r="U11" s="20">
        <f t="shared" si="10"/>
        <v>7.083333333333333</v>
      </c>
      <c r="V11" s="20">
        <f t="shared" si="11"/>
        <v>6.8166666666666664</v>
      </c>
      <c r="W11" s="20">
        <f t="shared" si="12"/>
        <v>6.9066666666666663</v>
      </c>
      <c r="X11" s="20">
        <f t="shared" si="13"/>
        <v>6.6233333333333331</v>
      </c>
      <c r="Y11" s="20">
        <f t="shared" si="14"/>
        <v>6.7679999999999998</v>
      </c>
      <c r="Z11" s="20">
        <f t="shared" si="15"/>
        <v>6.8733333333333331</v>
      </c>
      <c r="AA11" s="20">
        <f t="shared" si="16"/>
        <v>6.9133333333333331</v>
      </c>
      <c r="AB11" s="20">
        <f t="shared" si="17"/>
        <v>7.39</v>
      </c>
      <c r="AC11" s="20">
        <f t="shared" si="18"/>
        <v>6.7133333333333338</v>
      </c>
      <c r="AD11" s="20">
        <f t="shared" si="19"/>
        <v>6.78</v>
      </c>
      <c r="AE11" s="20">
        <f t="shared" si="20"/>
        <v>6.6066666666666665</v>
      </c>
      <c r="AF11" s="20">
        <f t="shared" si="21"/>
        <v>6.7233333333333327</v>
      </c>
      <c r="AG11" s="20">
        <f t="shared" si="22"/>
        <v>7.0466666666666669</v>
      </c>
      <c r="AH11" s="20">
        <f t="shared" si="23"/>
        <v>6.9133333333333331</v>
      </c>
      <c r="AI11" s="20">
        <f t="shared" si="24"/>
        <v>6.9133333333333331</v>
      </c>
    </row>
    <row r="12" spans="1:35">
      <c r="A12" s="8" t="s">
        <v>15</v>
      </c>
      <c r="B12" s="8" t="s">
        <v>16</v>
      </c>
      <c r="C12" s="10">
        <v>11</v>
      </c>
      <c r="D12" s="10">
        <v>10</v>
      </c>
      <c r="E12" s="9">
        <v>13.8</v>
      </c>
      <c r="F12" s="13">
        <v>7</v>
      </c>
      <c r="G12" s="11">
        <v>12.5</v>
      </c>
      <c r="H12" s="18">
        <v>14</v>
      </c>
      <c r="I12" s="16"/>
      <c r="J12" s="20">
        <f t="shared" si="25"/>
        <v>11.113333333333333</v>
      </c>
      <c r="K12" s="20">
        <f t="shared" si="0"/>
        <v>11.113333333333333</v>
      </c>
      <c r="L12" s="20">
        <f t="shared" si="1"/>
        <v>11.17</v>
      </c>
      <c r="M12" s="20">
        <f t="shared" si="2"/>
        <v>10.943333333333333</v>
      </c>
      <c r="N12" s="20">
        <f t="shared" si="3"/>
        <v>11.163333333333332</v>
      </c>
      <c r="O12" s="20">
        <f t="shared" si="4"/>
        <v>11.396666666666667</v>
      </c>
      <c r="P12" s="20">
        <f t="shared" si="5"/>
        <v>11.273333333333333</v>
      </c>
      <c r="Q12" s="20">
        <f t="shared" si="6"/>
        <v>11.08</v>
      </c>
      <c r="R12" s="20">
        <f t="shared" si="7"/>
        <v>10.986666666666668</v>
      </c>
      <c r="S12" s="20">
        <f t="shared" si="8"/>
        <v>10.968</v>
      </c>
      <c r="T12" s="20">
        <f t="shared" si="9"/>
        <v>11.023333333333333</v>
      </c>
      <c r="U12" s="20">
        <f t="shared" si="10"/>
        <v>11</v>
      </c>
      <c r="V12" s="20">
        <f t="shared" si="11"/>
        <v>11.1</v>
      </c>
      <c r="W12" s="20">
        <f t="shared" si="12"/>
        <v>11.373333333333333</v>
      </c>
      <c r="X12" s="20">
        <f t="shared" si="13"/>
        <v>11.023333333333333</v>
      </c>
      <c r="Y12" s="20">
        <f t="shared" si="14"/>
        <v>10.968</v>
      </c>
      <c r="Z12" s="20">
        <f t="shared" si="15"/>
        <v>11.04</v>
      </c>
      <c r="AA12" s="20">
        <f t="shared" si="16"/>
        <v>11.063333333333333</v>
      </c>
      <c r="AB12" s="20">
        <f t="shared" si="17"/>
        <v>11.09</v>
      </c>
      <c r="AC12" s="20">
        <f t="shared" si="18"/>
        <v>11.463333333333333</v>
      </c>
      <c r="AD12" s="20">
        <f t="shared" si="19"/>
        <v>10.963333333333333</v>
      </c>
      <c r="AE12" s="20">
        <f t="shared" si="20"/>
        <v>11.139999999999999</v>
      </c>
      <c r="AF12" s="20">
        <f t="shared" si="21"/>
        <v>11.19</v>
      </c>
      <c r="AG12" s="20">
        <f t="shared" si="22"/>
        <v>10.863333333333333</v>
      </c>
      <c r="AH12" s="20">
        <f t="shared" si="23"/>
        <v>11.063333333333333</v>
      </c>
      <c r="AI12" s="20">
        <f t="shared" si="24"/>
        <v>11.063333333333333</v>
      </c>
    </row>
    <row r="13" spans="1:35">
      <c r="A13" s="8" t="s">
        <v>17</v>
      </c>
      <c r="B13" s="8" t="s">
        <v>18</v>
      </c>
      <c r="C13" s="10">
        <v>13</v>
      </c>
      <c r="D13" s="10">
        <v>5</v>
      </c>
      <c r="E13" s="9">
        <v>11.3</v>
      </c>
      <c r="F13" s="13">
        <v>9</v>
      </c>
      <c r="G13" s="11">
        <v>6</v>
      </c>
      <c r="H13" s="18"/>
      <c r="I13" s="16"/>
      <c r="J13" s="20">
        <f t="shared" si="25"/>
        <v>9.0133333333333319</v>
      </c>
      <c r="K13" s="20">
        <f t="shared" si="0"/>
        <v>9.0133333333333319</v>
      </c>
      <c r="L13" s="20">
        <f t="shared" si="1"/>
        <v>8.4033333333333342</v>
      </c>
      <c r="M13" s="20">
        <f t="shared" si="2"/>
        <v>8.3266666666666662</v>
      </c>
      <c r="N13" s="20">
        <f t="shared" si="3"/>
        <v>8.7799999999999994</v>
      </c>
      <c r="O13" s="20">
        <f t="shared" si="4"/>
        <v>8.48</v>
      </c>
      <c r="P13" s="20">
        <f t="shared" si="5"/>
        <v>7.9566666666666661</v>
      </c>
      <c r="Q13" s="20">
        <f t="shared" si="6"/>
        <v>8.06</v>
      </c>
      <c r="R13" s="20">
        <f t="shared" si="7"/>
        <v>8.5033333333333339</v>
      </c>
      <c r="S13" s="20">
        <f t="shared" si="8"/>
        <v>8.1280000000000001</v>
      </c>
      <c r="T13" s="20">
        <f t="shared" si="9"/>
        <v>7.1733333333333329</v>
      </c>
      <c r="U13" s="20">
        <f t="shared" si="10"/>
        <v>8.0166666666666675</v>
      </c>
      <c r="V13" s="20">
        <f t="shared" si="11"/>
        <v>7.583333333333333</v>
      </c>
      <c r="W13" s="20">
        <f t="shared" si="12"/>
        <v>7.14</v>
      </c>
      <c r="X13" s="20">
        <f t="shared" si="13"/>
        <v>7.1733333333333329</v>
      </c>
      <c r="Y13" s="20">
        <f t="shared" si="14"/>
        <v>8.1280000000000001</v>
      </c>
      <c r="Z13" s="20">
        <f t="shared" si="15"/>
        <v>7.9066666666666663</v>
      </c>
      <c r="AA13" s="20">
        <f t="shared" si="16"/>
        <v>7.03</v>
      </c>
      <c r="AB13" s="20">
        <f t="shared" si="17"/>
        <v>7.9733333333333327</v>
      </c>
      <c r="AC13" s="20">
        <f t="shared" si="18"/>
        <v>7.13</v>
      </c>
      <c r="AD13" s="20">
        <f t="shared" si="19"/>
        <v>7.1633333333333331</v>
      </c>
      <c r="AE13" s="20">
        <f t="shared" si="20"/>
        <v>7.4733333333333327</v>
      </c>
      <c r="AF13" s="20">
        <f t="shared" si="21"/>
        <v>7.2399999999999993</v>
      </c>
      <c r="AG13" s="20">
        <f t="shared" si="22"/>
        <v>7.5966666666666667</v>
      </c>
      <c r="AH13" s="20">
        <f t="shared" si="23"/>
        <v>7.03</v>
      </c>
      <c r="AI13" s="20">
        <f t="shared" si="24"/>
        <v>7.03</v>
      </c>
    </row>
    <row r="14" spans="1:35">
      <c r="A14" s="8" t="s">
        <v>19</v>
      </c>
      <c r="B14" s="8" t="s">
        <v>20</v>
      </c>
      <c r="C14" s="10">
        <v>12</v>
      </c>
      <c r="D14" s="10">
        <v>4</v>
      </c>
      <c r="E14" s="9">
        <v>2.9</v>
      </c>
      <c r="F14" s="13">
        <v>4</v>
      </c>
      <c r="G14" s="11">
        <v>4.5</v>
      </c>
      <c r="H14" s="18"/>
      <c r="I14" s="16"/>
      <c r="J14" s="20">
        <f t="shared" si="25"/>
        <v>5.1066666666666665</v>
      </c>
      <c r="K14" s="20">
        <f t="shared" si="0"/>
        <v>5.1066666666666665</v>
      </c>
      <c r="L14" s="20">
        <f t="shared" si="1"/>
        <v>4.7600000000000007</v>
      </c>
      <c r="M14" s="20">
        <f t="shared" si="2"/>
        <v>4.7966666666666669</v>
      </c>
      <c r="N14" s="20">
        <f t="shared" si="3"/>
        <v>4.8566666666666665</v>
      </c>
      <c r="O14" s="20">
        <f t="shared" si="4"/>
        <v>4.7233333333333327</v>
      </c>
      <c r="P14" s="20">
        <f t="shared" si="5"/>
        <v>3.7366666666666664</v>
      </c>
      <c r="Q14" s="20">
        <f t="shared" si="6"/>
        <v>4.66</v>
      </c>
      <c r="R14" s="20">
        <f t="shared" si="7"/>
        <v>4.7433333333333341</v>
      </c>
      <c r="S14" s="20">
        <f t="shared" si="8"/>
        <v>5.024</v>
      </c>
      <c r="T14" s="20">
        <f t="shared" si="9"/>
        <v>4.3366666666666669</v>
      </c>
      <c r="U14" s="20">
        <f t="shared" si="10"/>
        <v>4.8499999999999996</v>
      </c>
      <c r="V14" s="20">
        <f t="shared" si="11"/>
        <v>4.45</v>
      </c>
      <c r="W14" s="20">
        <f t="shared" si="12"/>
        <v>4.3866666666666667</v>
      </c>
      <c r="X14" s="20">
        <f t="shared" si="13"/>
        <v>4.3366666666666669</v>
      </c>
      <c r="Y14" s="20">
        <f t="shared" si="14"/>
        <v>5.024</v>
      </c>
      <c r="Z14" s="20">
        <f t="shared" si="15"/>
        <v>5.0199999999999996</v>
      </c>
      <c r="AA14" s="20">
        <f t="shared" si="16"/>
        <v>4.4066666666666663</v>
      </c>
      <c r="AB14" s="20">
        <f t="shared" si="17"/>
        <v>5.17</v>
      </c>
      <c r="AC14" s="20">
        <f t="shared" si="18"/>
        <v>4.8066666666666666</v>
      </c>
      <c r="AD14" s="20">
        <f t="shared" si="19"/>
        <v>4.4066666666666663</v>
      </c>
      <c r="AE14" s="20">
        <f t="shared" si="20"/>
        <v>4.62</v>
      </c>
      <c r="AF14" s="20">
        <f t="shared" si="21"/>
        <v>4.37</v>
      </c>
      <c r="AG14" s="20">
        <f t="shared" si="22"/>
        <v>4.8066666666666666</v>
      </c>
      <c r="AH14" s="20">
        <f t="shared" si="23"/>
        <v>4.4066666666666663</v>
      </c>
      <c r="AI14" s="20">
        <f t="shared" si="24"/>
        <v>4.4066666666666663</v>
      </c>
    </row>
    <row r="15" spans="1:35">
      <c r="A15" s="8" t="s">
        <v>21</v>
      </c>
      <c r="B15" s="8" t="s">
        <v>22</v>
      </c>
      <c r="C15" s="10">
        <v>10</v>
      </c>
      <c r="D15" s="10">
        <v>1</v>
      </c>
      <c r="E15" s="9">
        <v>8.3000000000000007</v>
      </c>
      <c r="F15" s="13">
        <v>4</v>
      </c>
      <c r="G15" s="11">
        <v>6</v>
      </c>
      <c r="H15" s="18"/>
      <c r="I15" s="16"/>
      <c r="J15" s="20">
        <f t="shared" si="25"/>
        <v>6.0466666666666669</v>
      </c>
      <c r="K15" s="20">
        <f t="shared" si="0"/>
        <v>6.0466666666666669</v>
      </c>
      <c r="L15" s="20">
        <f t="shared" si="1"/>
        <v>5.6366666666666676</v>
      </c>
      <c r="M15" s="20">
        <f t="shared" si="2"/>
        <v>5.4933333333333341</v>
      </c>
      <c r="N15" s="20">
        <f t="shared" si="3"/>
        <v>5.9133333333333331</v>
      </c>
      <c r="O15" s="20">
        <f t="shared" si="4"/>
        <v>5.78</v>
      </c>
      <c r="P15" s="20">
        <f t="shared" si="5"/>
        <v>5.1233333333333331</v>
      </c>
      <c r="Q15" s="20">
        <f t="shared" si="6"/>
        <v>5.3</v>
      </c>
      <c r="R15" s="20">
        <f t="shared" si="7"/>
        <v>5.5700000000000012</v>
      </c>
      <c r="S15" s="20">
        <f t="shared" si="8"/>
        <v>5.3679999999999994</v>
      </c>
      <c r="T15" s="20">
        <f t="shared" si="9"/>
        <v>4.54</v>
      </c>
      <c r="U15" s="20">
        <f t="shared" si="10"/>
        <v>5.3166666666666664</v>
      </c>
      <c r="V15" s="20">
        <f t="shared" si="11"/>
        <v>4.9833333333333334</v>
      </c>
      <c r="W15" s="20">
        <f t="shared" si="12"/>
        <v>4.9399999999999995</v>
      </c>
      <c r="X15" s="20">
        <f t="shared" si="13"/>
        <v>4.54</v>
      </c>
      <c r="Y15" s="20">
        <f t="shared" si="14"/>
        <v>5.3679999999999994</v>
      </c>
      <c r="Z15" s="20">
        <f t="shared" si="15"/>
        <v>5.34</v>
      </c>
      <c r="AA15" s="20">
        <f t="shared" si="16"/>
        <v>4.63</v>
      </c>
      <c r="AB15" s="20">
        <f t="shared" si="17"/>
        <v>5.4399999999999995</v>
      </c>
      <c r="AC15" s="20">
        <f t="shared" si="18"/>
        <v>4.996666666666667</v>
      </c>
      <c r="AD15" s="20">
        <f t="shared" si="19"/>
        <v>4.7300000000000004</v>
      </c>
      <c r="AE15" s="20">
        <f t="shared" si="20"/>
        <v>5.0066666666666659</v>
      </c>
      <c r="AF15" s="20">
        <f t="shared" si="21"/>
        <v>4.8733333333333331</v>
      </c>
      <c r="AG15" s="20">
        <f t="shared" si="22"/>
        <v>5.0633333333333335</v>
      </c>
      <c r="AH15" s="20">
        <f t="shared" si="23"/>
        <v>4.63</v>
      </c>
      <c r="AI15" s="20">
        <f t="shared" si="24"/>
        <v>4.63</v>
      </c>
    </row>
    <row r="16" spans="1:35">
      <c r="A16" s="8" t="s">
        <v>23</v>
      </c>
      <c r="B16" s="8" t="s">
        <v>24</v>
      </c>
      <c r="C16" s="10">
        <v>11</v>
      </c>
      <c r="D16" s="10">
        <v>12</v>
      </c>
      <c r="E16" s="9">
        <v>8.8000000000000007</v>
      </c>
      <c r="F16" s="13">
        <v>8</v>
      </c>
      <c r="G16" s="11">
        <v>8.5</v>
      </c>
      <c r="H16" s="18"/>
      <c r="I16" s="16"/>
      <c r="J16" s="20">
        <f t="shared" si="25"/>
        <v>8.7466666666666661</v>
      </c>
      <c r="K16" s="20">
        <f t="shared" si="0"/>
        <v>8.7466666666666661</v>
      </c>
      <c r="L16" s="20">
        <f t="shared" si="1"/>
        <v>8.370000000000001</v>
      </c>
      <c r="M16" s="20">
        <f t="shared" si="2"/>
        <v>8.3433333333333337</v>
      </c>
      <c r="N16" s="20">
        <f t="shared" si="3"/>
        <v>8.6633333333333322</v>
      </c>
      <c r="O16" s="20">
        <f t="shared" si="4"/>
        <v>8.3966666666666665</v>
      </c>
      <c r="P16" s="20">
        <f t="shared" si="5"/>
        <v>7.84</v>
      </c>
      <c r="Q16" s="20">
        <f t="shared" si="6"/>
        <v>8.24</v>
      </c>
      <c r="R16" s="20">
        <f t="shared" si="7"/>
        <v>8.3533333333333335</v>
      </c>
      <c r="S16" s="20">
        <f t="shared" si="8"/>
        <v>8.3279999999999994</v>
      </c>
      <c r="T16" s="20">
        <f t="shared" si="9"/>
        <v>7.9233333333333329</v>
      </c>
      <c r="U16" s="20">
        <f t="shared" si="10"/>
        <v>8.4666666666666668</v>
      </c>
      <c r="V16" s="20">
        <f t="shared" si="11"/>
        <v>8.1</v>
      </c>
      <c r="W16" s="20">
        <f t="shared" si="12"/>
        <v>7.7066666666666661</v>
      </c>
      <c r="X16" s="20">
        <f t="shared" si="13"/>
        <v>7.9233333333333329</v>
      </c>
      <c r="Y16" s="20">
        <f t="shared" si="14"/>
        <v>8.3279999999999994</v>
      </c>
      <c r="Z16" s="20">
        <f t="shared" si="15"/>
        <v>8.1399999999999988</v>
      </c>
      <c r="AA16" s="20">
        <f t="shared" si="16"/>
        <v>7.7966666666666669</v>
      </c>
      <c r="AB16" s="20">
        <f t="shared" si="17"/>
        <v>8.5566666666666666</v>
      </c>
      <c r="AC16" s="20">
        <f t="shared" si="18"/>
        <v>7.5966666666666667</v>
      </c>
      <c r="AD16" s="20">
        <f t="shared" si="19"/>
        <v>7.6633333333333331</v>
      </c>
      <c r="AE16" s="20">
        <f t="shared" si="20"/>
        <v>7.7733333333333325</v>
      </c>
      <c r="AF16" s="20">
        <f t="shared" si="21"/>
        <v>7.6899999999999995</v>
      </c>
      <c r="AG16" s="20">
        <f t="shared" si="22"/>
        <v>8.0299999999999994</v>
      </c>
      <c r="AH16" s="20">
        <f t="shared" si="23"/>
        <v>7.7966666666666669</v>
      </c>
      <c r="AI16" s="20">
        <f t="shared" si="24"/>
        <v>7.7966666666666669</v>
      </c>
    </row>
    <row r="17" spans="1:35">
      <c r="A17" s="8" t="s">
        <v>25</v>
      </c>
      <c r="B17" s="8" t="s">
        <v>26</v>
      </c>
      <c r="C17" s="10">
        <v>13</v>
      </c>
      <c r="D17" s="10">
        <v>11</v>
      </c>
      <c r="E17" s="9">
        <v>15.1</v>
      </c>
      <c r="F17" s="13">
        <v>12</v>
      </c>
      <c r="G17" s="11">
        <v>11.5</v>
      </c>
      <c r="H17" s="18"/>
      <c r="I17" s="16"/>
      <c r="J17" s="20">
        <f t="shared" si="25"/>
        <v>12.06</v>
      </c>
      <c r="K17" s="20">
        <f t="shared" si="0"/>
        <v>12.06</v>
      </c>
      <c r="L17" s="20">
        <f t="shared" si="1"/>
        <v>11.506666666666666</v>
      </c>
      <c r="M17" s="20">
        <f t="shared" si="2"/>
        <v>11.403333333333334</v>
      </c>
      <c r="N17" s="20">
        <f t="shared" si="3"/>
        <v>12.01</v>
      </c>
      <c r="O17" s="20">
        <f t="shared" si="4"/>
        <v>11.610000000000001</v>
      </c>
      <c r="P17" s="20">
        <f t="shared" si="5"/>
        <v>11.229999999999999</v>
      </c>
      <c r="Q17" s="20">
        <f t="shared" si="6"/>
        <v>11.14</v>
      </c>
      <c r="R17" s="20">
        <f t="shared" si="7"/>
        <v>11.523333333333333</v>
      </c>
      <c r="S17" s="20">
        <f t="shared" si="8"/>
        <v>11.055999999999999</v>
      </c>
      <c r="T17" s="20">
        <f t="shared" si="9"/>
        <v>10.296666666666665</v>
      </c>
      <c r="U17" s="20">
        <f t="shared" si="10"/>
        <v>11.25</v>
      </c>
      <c r="V17" s="20">
        <f t="shared" si="11"/>
        <v>10.816666666666666</v>
      </c>
      <c r="W17" s="20">
        <f t="shared" si="12"/>
        <v>10.313333333333333</v>
      </c>
      <c r="X17" s="20">
        <f t="shared" si="13"/>
        <v>10.296666666666665</v>
      </c>
      <c r="Y17" s="20">
        <f t="shared" si="14"/>
        <v>11.055999999999999</v>
      </c>
      <c r="Z17" s="20">
        <f t="shared" si="15"/>
        <v>10.813333333333333</v>
      </c>
      <c r="AA17" s="20">
        <f t="shared" si="16"/>
        <v>10.193333333333333</v>
      </c>
      <c r="AB17" s="20">
        <f t="shared" si="17"/>
        <v>11.163333333333332</v>
      </c>
      <c r="AC17" s="20">
        <f t="shared" si="18"/>
        <v>9.8933333333333344</v>
      </c>
      <c r="AD17" s="20">
        <f t="shared" si="19"/>
        <v>10.226666666666667</v>
      </c>
      <c r="AE17" s="20">
        <f t="shared" si="20"/>
        <v>10.379999999999999</v>
      </c>
      <c r="AF17" s="20">
        <f t="shared" si="21"/>
        <v>10.33</v>
      </c>
      <c r="AG17" s="20">
        <f t="shared" si="22"/>
        <v>10.66</v>
      </c>
      <c r="AH17" s="20">
        <f t="shared" si="23"/>
        <v>10.193333333333333</v>
      </c>
      <c r="AI17" s="20">
        <f t="shared" si="24"/>
        <v>10.193333333333333</v>
      </c>
    </row>
    <row r="18" spans="1:35">
      <c r="A18" s="8" t="s">
        <v>27</v>
      </c>
      <c r="B18" s="8" t="s">
        <v>28</v>
      </c>
      <c r="C18" s="10">
        <v>12</v>
      </c>
      <c r="D18" s="10">
        <v>1</v>
      </c>
      <c r="E18" s="9">
        <v>7.4</v>
      </c>
      <c r="F18" s="13">
        <v>2</v>
      </c>
      <c r="G18" s="11">
        <v>8</v>
      </c>
      <c r="H18" s="18"/>
      <c r="I18" s="16"/>
      <c r="J18" s="20">
        <f t="shared" si="25"/>
        <v>6.0066666666666659</v>
      </c>
      <c r="K18" s="20">
        <f t="shared" si="0"/>
        <v>6.0066666666666659</v>
      </c>
      <c r="L18" s="20">
        <f t="shared" si="1"/>
        <v>5.6266666666666669</v>
      </c>
      <c r="M18" s="20">
        <f t="shared" si="2"/>
        <v>5.4466666666666672</v>
      </c>
      <c r="N18" s="20">
        <f t="shared" si="3"/>
        <v>5.8733333333333331</v>
      </c>
      <c r="O18" s="20">
        <f t="shared" si="4"/>
        <v>5.8066666666666666</v>
      </c>
      <c r="P18" s="20">
        <f t="shared" si="5"/>
        <v>4.7200000000000006</v>
      </c>
      <c r="Q18" s="20">
        <f t="shared" si="6"/>
        <v>5.28</v>
      </c>
      <c r="R18" s="20">
        <f t="shared" si="7"/>
        <v>5.4266666666666667</v>
      </c>
      <c r="S18" s="20">
        <f t="shared" si="8"/>
        <v>5.4639999999999995</v>
      </c>
      <c r="T18" s="20">
        <f t="shared" si="9"/>
        <v>4.5533333333333328</v>
      </c>
      <c r="U18" s="20">
        <f t="shared" si="10"/>
        <v>5.4333333333333336</v>
      </c>
      <c r="V18" s="20">
        <f t="shared" si="11"/>
        <v>5.0333333333333332</v>
      </c>
      <c r="W18" s="20">
        <f t="shared" si="12"/>
        <v>5.22</v>
      </c>
      <c r="X18" s="20">
        <f t="shared" si="13"/>
        <v>4.5533333333333328</v>
      </c>
      <c r="Y18" s="20">
        <f t="shared" si="14"/>
        <v>5.4639999999999995</v>
      </c>
      <c r="Z18" s="20">
        <f t="shared" si="15"/>
        <v>5.5533333333333328</v>
      </c>
      <c r="AA18" s="20">
        <f t="shared" si="16"/>
        <v>4.8066666666666666</v>
      </c>
      <c r="AB18" s="20">
        <f t="shared" si="17"/>
        <v>5.7866666666666662</v>
      </c>
      <c r="AC18" s="20">
        <f t="shared" si="18"/>
        <v>5.4399999999999995</v>
      </c>
      <c r="AD18" s="20">
        <f t="shared" si="19"/>
        <v>4.84</v>
      </c>
      <c r="AE18" s="20">
        <f t="shared" si="20"/>
        <v>5.1533333333333333</v>
      </c>
      <c r="AF18" s="20">
        <f t="shared" si="21"/>
        <v>5.0199999999999996</v>
      </c>
      <c r="AG18" s="20">
        <f t="shared" si="22"/>
        <v>5.2399999999999993</v>
      </c>
      <c r="AH18" s="20">
        <f t="shared" si="23"/>
        <v>4.8066666666666666</v>
      </c>
      <c r="AI18" s="20">
        <f t="shared" si="24"/>
        <v>4.8066666666666666</v>
      </c>
    </row>
    <row r="19" spans="1:35">
      <c r="A19" s="8" t="s">
        <v>29</v>
      </c>
      <c r="B19" s="8" t="s">
        <v>30</v>
      </c>
      <c r="C19" s="10">
        <v>9</v>
      </c>
      <c r="D19" s="10">
        <v>10</v>
      </c>
      <c r="E19" s="9">
        <v>4.2</v>
      </c>
      <c r="F19" s="13">
        <v>4</v>
      </c>
      <c r="G19" s="11">
        <v>9</v>
      </c>
      <c r="H19" s="18">
        <v>7.75</v>
      </c>
      <c r="I19" s="16"/>
      <c r="J19" s="20">
        <f t="shared" si="25"/>
        <v>6.5699999999999994</v>
      </c>
      <c r="K19" s="20">
        <f t="shared" si="0"/>
        <v>6.5699999999999994</v>
      </c>
      <c r="L19" s="20">
        <f t="shared" si="1"/>
        <v>6.6883333333333335</v>
      </c>
      <c r="M19" s="20">
        <f t="shared" si="2"/>
        <v>6.6816666666666666</v>
      </c>
      <c r="N19" s="20">
        <f t="shared" si="3"/>
        <v>6.5699999999999994</v>
      </c>
      <c r="O19" s="20">
        <f t="shared" si="4"/>
        <v>6.6949999999999994</v>
      </c>
      <c r="P19" s="20">
        <f t="shared" si="5"/>
        <v>6.16</v>
      </c>
      <c r="Q19" s="20">
        <f t="shared" si="6"/>
        <v>6.81</v>
      </c>
      <c r="R19" s="20">
        <f t="shared" si="7"/>
        <v>6.5216666666666665</v>
      </c>
      <c r="S19" s="20">
        <f t="shared" si="8"/>
        <v>7.0020000000000007</v>
      </c>
      <c r="T19" s="20">
        <f t="shared" si="9"/>
        <v>7.1516666666666673</v>
      </c>
      <c r="U19" s="20">
        <f t="shared" si="10"/>
        <v>7.041666666666667</v>
      </c>
      <c r="V19" s="20">
        <f t="shared" si="11"/>
        <v>7</v>
      </c>
      <c r="W19" s="20">
        <f t="shared" si="12"/>
        <v>7.2516666666666669</v>
      </c>
      <c r="X19" s="20">
        <f t="shared" si="13"/>
        <v>7.1516666666666673</v>
      </c>
      <c r="Y19" s="20">
        <f t="shared" si="14"/>
        <v>7.0020000000000007</v>
      </c>
      <c r="Z19" s="20">
        <f t="shared" si="15"/>
        <v>7.1266666666666669</v>
      </c>
      <c r="AA19" s="20">
        <f t="shared" si="16"/>
        <v>7.2783333333333333</v>
      </c>
      <c r="AB19" s="20">
        <f t="shared" si="17"/>
        <v>7.3683333333333341</v>
      </c>
      <c r="AC19" s="20">
        <f t="shared" si="18"/>
        <v>7.5366666666666662</v>
      </c>
      <c r="AD19" s="20">
        <f t="shared" si="19"/>
        <v>7.0783333333333331</v>
      </c>
      <c r="AE19" s="20">
        <f t="shared" si="20"/>
        <v>7.085</v>
      </c>
      <c r="AF19" s="20">
        <f t="shared" si="21"/>
        <v>7.085</v>
      </c>
      <c r="AG19" s="20">
        <f t="shared" si="22"/>
        <v>7.12</v>
      </c>
      <c r="AH19" s="20">
        <f t="shared" si="23"/>
        <v>7.2783333333333333</v>
      </c>
      <c r="AI19" s="20">
        <f t="shared" si="24"/>
        <v>7.2783333333333333</v>
      </c>
    </row>
    <row r="20" spans="1:35">
      <c r="A20" s="8" t="s">
        <v>31</v>
      </c>
      <c r="B20" s="8" t="s">
        <v>32</v>
      </c>
      <c r="C20" s="10">
        <v>6</v>
      </c>
      <c r="D20" s="10">
        <v>4</v>
      </c>
      <c r="E20" s="9">
        <v>11.9</v>
      </c>
      <c r="F20" s="13">
        <v>5</v>
      </c>
      <c r="G20" s="11">
        <v>6</v>
      </c>
      <c r="H20" s="18"/>
      <c r="I20" s="16"/>
      <c r="J20" s="20">
        <f t="shared" si="25"/>
        <v>6.7399999999999993</v>
      </c>
      <c r="K20" s="20">
        <f t="shared" si="25"/>
        <v>6.7399999999999993</v>
      </c>
      <c r="L20" s="20">
        <f t="shared" si="1"/>
        <v>6.3433333333333337</v>
      </c>
      <c r="M20" s="20">
        <f t="shared" si="2"/>
        <v>6.1133333333333333</v>
      </c>
      <c r="N20" s="20">
        <f t="shared" si="3"/>
        <v>6.7399999999999993</v>
      </c>
      <c r="O20" s="20">
        <f t="shared" si="4"/>
        <v>6.5733333333333333</v>
      </c>
      <c r="P20" s="20">
        <f t="shared" si="5"/>
        <v>6.5033333333333339</v>
      </c>
      <c r="Q20" s="20">
        <f t="shared" si="6"/>
        <v>5.98</v>
      </c>
      <c r="R20" s="20">
        <f t="shared" si="7"/>
        <v>6.3100000000000005</v>
      </c>
      <c r="S20" s="20">
        <f t="shared" si="8"/>
        <v>5.7439999999999998</v>
      </c>
      <c r="T20" s="20">
        <f t="shared" si="9"/>
        <v>5.22</v>
      </c>
      <c r="U20" s="20">
        <f t="shared" si="10"/>
        <v>5.8833333333333337</v>
      </c>
      <c r="V20" s="20">
        <f t="shared" si="11"/>
        <v>5.6833333333333336</v>
      </c>
      <c r="W20" s="20">
        <f t="shared" si="12"/>
        <v>5.3866666666666667</v>
      </c>
      <c r="X20" s="20">
        <f t="shared" si="13"/>
        <v>5.22</v>
      </c>
      <c r="Y20" s="20">
        <f t="shared" si="14"/>
        <v>5.7439999999999998</v>
      </c>
      <c r="Z20" s="20">
        <f t="shared" si="15"/>
        <v>5.5533333333333328</v>
      </c>
      <c r="AA20" s="20">
        <f t="shared" si="16"/>
        <v>5.09</v>
      </c>
      <c r="AB20" s="20">
        <f t="shared" si="17"/>
        <v>5.72</v>
      </c>
      <c r="AC20" s="20">
        <f t="shared" si="18"/>
        <v>5.0233333333333325</v>
      </c>
      <c r="AD20" s="20">
        <f t="shared" si="19"/>
        <v>5.1233333333333331</v>
      </c>
      <c r="AE20" s="20">
        <f t="shared" si="20"/>
        <v>5.3533333333333335</v>
      </c>
      <c r="AF20" s="20">
        <f t="shared" si="21"/>
        <v>5.3533333333333335</v>
      </c>
      <c r="AG20" s="20">
        <f t="shared" si="22"/>
        <v>5.3233333333333333</v>
      </c>
      <c r="AH20" s="20">
        <f t="shared" si="23"/>
        <v>5.09</v>
      </c>
      <c r="AI20" s="20">
        <f t="shared" si="24"/>
        <v>5.09</v>
      </c>
    </row>
    <row r="21" spans="1:35">
      <c r="A21" s="8" t="s">
        <v>33</v>
      </c>
      <c r="B21" s="8" t="s">
        <v>34</v>
      </c>
      <c r="C21" s="10">
        <v>11</v>
      </c>
      <c r="D21" s="10">
        <v>3</v>
      </c>
      <c r="E21" s="9">
        <v>9</v>
      </c>
      <c r="F21" s="13">
        <v>5</v>
      </c>
      <c r="G21" s="11">
        <v>2</v>
      </c>
      <c r="H21" s="18"/>
      <c r="I21" s="16"/>
      <c r="J21" s="20">
        <f t="shared" si="25"/>
        <v>6.333333333333333</v>
      </c>
      <c r="K21" s="20">
        <f t="shared" si="25"/>
        <v>6.333333333333333</v>
      </c>
      <c r="L21" s="20">
        <f t="shared" si="1"/>
        <v>5.7333333333333334</v>
      </c>
      <c r="M21" s="20">
        <f t="shared" si="2"/>
        <v>5.6</v>
      </c>
      <c r="N21" s="20">
        <f t="shared" si="3"/>
        <v>6.0333333333333332</v>
      </c>
      <c r="O21" s="20">
        <f t="shared" si="4"/>
        <v>5.8666666666666663</v>
      </c>
      <c r="P21" s="20">
        <f t="shared" si="5"/>
        <v>5.333333333333333</v>
      </c>
      <c r="Q21" s="20">
        <f t="shared" si="6"/>
        <v>5.44</v>
      </c>
      <c r="R21" s="20">
        <f t="shared" si="7"/>
        <v>5.833333333333333</v>
      </c>
      <c r="S21" s="20">
        <f t="shared" si="8"/>
        <v>5.52</v>
      </c>
      <c r="T21" s="20">
        <f t="shared" si="9"/>
        <v>4.666666666666667</v>
      </c>
      <c r="U21" s="20">
        <f t="shared" si="10"/>
        <v>5.3</v>
      </c>
      <c r="V21" s="20">
        <f t="shared" si="11"/>
        <v>4.9333333333333336</v>
      </c>
      <c r="W21" s="20">
        <f t="shared" si="12"/>
        <v>4.5</v>
      </c>
      <c r="X21" s="20">
        <f t="shared" si="13"/>
        <v>4.666666666666667</v>
      </c>
      <c r="Y21" s="20">
        <f t="shared" si="14"/>
        <v>5.52</v>
      </c>
      <c r="Z21" s="20">
        <f t="shared" si="15"/>
        <v>5.2666666666666666</v>
      </c>
      <c r="AA21" s="20">
        <f t="shared" si="16"/>
        <v>4.4000000000000004</v>
      </c>
      <c r="AB21" s="20">
        <f t="shared" si="17"/>
        <v>5.2666666666666666</v>
      </c>
      <c r="AC21" s="20">
        <f t="shared" si="18"/>
        <v>4.7</v>
      </c>
      <c r="AD21" s="20">
        <f t="shared" si="19"/>
        <v>4.4666666666666668</v>
      </c>
      <c r="AE21" s="20">
        <f t="shared" si="20"/>
        <v>4.9000000000000004</v>
      </c>
      <c r="AF21" s="20">
        <f t="shared" si="21"/>
        <v>4.5999999999999996</v>
      </c>
      <c r="AG21" s="20">
        <f t="shared" si="22"/>
        <v>4.833333333333333</v>
      </c>
      <c r="AH21" s="20">
        <f t="shared" si="23"/>
        <v>4.4000000000000004</v>
      </c>
      <c r="AI21" s="20">
        <f t="shared" si="24"/>
        <v>4.4000000000000004</v>
      </c>
    </row>
    <row r="22" spans="1:35">
      <c r="A22" s="8" t="s">
        <v>35</v>
      </c>
      <c r="B22" s="8" t="s">
        <v>36</v>
      </c>
      <c r="C22" s="10">
        <v>9</v>
      </c>
      <c r="D22" s="10">
        <v>7</v>
      </c>
      <c r="E22" s="9">
        <v>7.4</v>
      </c>
      <c r="F22" s="13">
        <v>4</v>
      </c>
      <c r="G22" s="11">
        <v>3.5</v>
      </c>
      <c r="H22" s="18"/>
      <c r="I22" s="16"/>
      <c r="J22" s="20">
        <f t="shared" si="25"/>
        <v>5.8733333333333331</v>
      </c>
      <c r="K22" s="20">
        <f t="shared" si="25"/>
        <v>5.8733333333333331</v>
      </c>
      <c r="L22" s="20">
        <f t="shared" si="1"/>
        <v>5.4433333333333334</v>
      </c>
      <c r="M22" s="20">
        <f t="shared" si="2"/>
        <v>5.33</v>
      </c>
      <c r="N22" s="20">
        <f t="shared" si="3"/>
        <v>5.6899999999999995</v>
      </c>
      <c r="O22" s="20">
        <f t="shared" si="4"/>
        <v>5.5566666666666666</v>
      </c>
      <c r="P22" s="20">
        <f t="shared" si="5"/>
        <v>5.0533333333333337</v>
      </c>
      <c r="Q22" s="20">
        <f t="shared" si="6"/>
        <v>5.28</v>
      </c>
      <c r="R22" s="20">
        <f t="shared" si="7"/>
        <v>5.46</v>
      </c>
      <c r="S22" s="20">
        <f t="shared" si="8"/>
        <v>5.3439999999999994</v>
      </c>
      <c r="T22" s="20">
        <f t="shared" si="9"/>
        <v>4.87</v>
      </c>
      <c r="U22" s="20">
        <f t="shared" si="10"/>
        <v>5.3</v>
      </c>
      <c r="V22" s="20">
        <f t="shared" si="11"/>
        <v>5</v>
      </c>
      <c r="W22" s="20">
        <f t="shared" si="12"/>
        <v>4.62</v>
      </c>
      <c r="X22" s="20">
        <f t="shared" si="13"/>
        <v>4.87</v>
      </c>
      <c r="Y22" s="20">
        <f t="shared" si="14"/>
        <v>5.3439999999999994</v>
      </c>
      <c r="Z22" s="20">
        <f t="shared" si="15"/>
        <v>5.12</v>
      </c>
      <c r="AA22" s="20">
        <f t="shared" si="16"/>
        <v>4.6233333333333331</v>
      </c>
      <c r="AB22" s="20">
        <f t="shared" si="17"/>
        <v>5.3366666666666669</v>
      </c>
      <c r="AC22" s="20">
        <f t="shared" si="18"/>
        <v>4.7233333333333327</v>
      </c>
      <c r="AD22" s="20">
        <f t="shared" si="19"/>
        <v>4.5233333333333325</v>
      </c>
      <c r="AE22" s="20">
        <f t="shared" si="20"/>
        <v>4.8199999999999994</v>
      </c>
      <c r="AF22" s="20">
        <f t="shared" si="21"/>
        <v>4.6366666666666667</v>
      </c>
      <c r="AG22" s="20">
        <f t="shared" si="22"/>
        <v>4.8233333333333333</v>
      </c>
      <c r="AH22" s="20">
        <f t="shared" si="23"/>
        <v>4.6233333333333331</v>
      </c>
      <c r="AI22" s="20">
        <f t="shared" si="24"/>
        <v>4.6233333333333331</v>
      </c>
    </row>
    <row r="23" spans="1:35">
      <c r="A23" s="8" t="s">
        <v>37</v>
      </c>
      <c r="B23" s="8" t="s">
        <v>38</v>
      </c>
      <c r="C23" s="10">
        <v>12</v>
      </c>
      <c r="D23" s="10">
        <v>6</v>
      </c>
      <c r="E23" s="9">
        <v>13.2</v>
      </c>
      <c r="F23" s="13">
        <v>15</v>
      </c>
      <c r="G23" s="11">
        <v>9</v>
      </c>
      <c r="H23" s="18">
        <v>14.6</v>
      </c>
      <c r="I23" s="16"/>
      <c r="J23" s="20">
        <f t="shared" si="25"/>
        <v>12.193333333333333</v>
      </c>
      <c r="K23" s="20">
        <f t="shared" si="25"/>
        <v>12.193333333333333</v>
      </c>
      <c r="L23" s="20">
        <f t="shared" si="1"/>
        <v>12.139999999999999</v>
      </c>
      <c r="M23" s="20">
        <f t="shared" si="2"/>
        <v>12.2</v>
      </c>
      <c r="N23" s="20">
        <f t="shared" si="3"/>
        <v>12.093333333333334</v>
      </c>
      <c r="O23" s="20">
        <f t="shared" si="4"/>
        <v>12.080000000000002</v>
      </c>
      <c r="P23" s="20">
        <f t="shared" si="5"/>
        <v>12.506666666666666</v>
      </c>
      <c r="Q23" s="20">
        <f t="shared" si="6"/>
        <v>12.072000000000001</v>
      </c>
      <c r="R23" s="20">
        <f t="shared" si="7"/>
        <v>12.34</v>
      </c>
      <c r="S23" s="20">
        <f t="shared" si="8"/>
        <v>12.024000000000001</v>
      </c>
      <c r="T23" s="20">
        <f t="shared" si="9"/>
        <v>11.793333333333333</v>
      </c>
      <c r="U23" s="20">
        <f t="shared" si="10"/>
        <v>11.76</v>
      </c>
      <c r="V23" s="20">
        <f t="shared" si="11"/>
        <v>11.846666666666666</v>
      </c>
      <c r="W23" s="20">
        <f t="shared" si="12"/>
        <v>11.793333333333333</v>
      </c>
      <c r="X23" s="20">
        <f t="shared" si="13"/>
        <v>11.793333333333333</v>
      </c>
      <c r="Y23" s="20">
        <f t="shared" si="14"/>
        <v>12.024000000000001</v>
      </c>
      <c r="Z23" s="20">
        <f t="shared" si="15"/>
        <v>12.006666666666666</v>
      </c>
      <c r="AA23" s="20">
        <f t="shared" si="16"/>
        <v>11.753333333333334</v>
      </c>
      <c r="AB23" s="20">
        <f t="shared" si="17"/>
        <v>11.520000000000001</v>
      </c>
      <c r="AC23" s="20">
        <f t="shared" si="18"/>
        <v>11.840000000000002</v>
      </c>
      <c r="AD23" s="20">
        <f t="shared" si="19"/>
        <v>12.053333333333335</v>
      </c>
      <c r="AE23" s="20">
        <f t="shared" si="20"/>
        <v>12.093333333333334</v>
      </c>
      <c r="AF23" s="20">
        <f t="shared" si="21"/>
        <v>11.993333333333334</v>
      </c>
      <c r="AG23" s="20">
        <f t="shared" si="22"/>
        <v>11.966666666666667</v>
      </c>
      <c r="AH23" s="20">
        <f t="shared" si="23"/>
        <v>11.753333333333334</v>
      </c>
      <c r="AI23" s="20">
        <f t="shared" si="24"/>
        <v>11.753333333333334</v>
      </c>
    </row>
    <row r="24" spans="1:35">
      <c r="A24" s="8" t="s">
        <v>39</v>
      </c>
      <c r="B24" s="8" t="s">
        <v>40</v>
      </c>
      <c r="C24" s="10">
        <v>10</v>
      </c>
      <c r="D24" s="10">
        <v>4</v>
      </c>
      <c r="E24" s="9">
        <v>8.1999999999999993</v>
      </c>
      <c r="F24" s="13">
        <v>4</v>
      </c>
      <c r="G24" s="11">
        <v>4</v>
      </c>
      <c r="H24" s="18"/>
      <c r="I24" s="16"/>
      <c r="J24" s="20">
        <f t="shared" si="25"/>
        <v>6.0533333333333328</v>
      </c>
      <c r="K24" s="20">
        <f t="shared" si="25"/>
        <v>6.0533333333333328</v>
      </c>
      <c r="L24" s="20">
        <f t="shared" si="1"/>
        <v>5.5799999999999992</v>
      </c>
      <c r="M24" s="20">
        <f t="shared" si="2"/>
        <v>5.4399999999999995</v>
      </c>
      <c r="N24" s="20">
        <f t="shared" si="3"/>
        <v>5.8533333333333335</v>
      </c>
      <c r="O24" s="20">
        <f t="shared" si="4"/>
        <v>5.72</v>
      </c>
      <c r="P24" s="20">
        <f t="shared" si="5"/>
        <v>5.1266666666666669</v>
      </c>
      <c r="Q24" s="20">
        <f t="shared" si="6"/>
        <v>5.32</v>
      </c>
      <c r="R24" s="20">
        <f t="shared" si="7"/>
        <v>5.5799999999999992</v>
      </c>
      <c r="S24" s="20">
        <f t="shared" si="8"/>
        <v>5.3920000000000003</v>
      </c>
      <c r="T24" s="20">
        <f t="shared" si="9"/>
        <v>4.6933333333333334</v>
      </c>
      <c r="U24" s="20">
        <f t="shared" si="10"/>
        <v>5.3</v>
      </c>
      <c r="V24" s="20">
        <f t="shared" si="11"/>
        <v>4.9666666666666668</v>
      </c>
      <c r="W24" s="20">
        <f t="shared" si="12"/>
        <v>4.6933333333333334</v>
      </c>
      <c r="X24" s="20">
        <f t="shared" si="13"/>
        <v>4.6933333333333334</v>
      </c>
      <c r="Y24" s="20">
        <f t="shared" si="14"/>
        <v>5.3920000000000003</v>
      </c>
      <c r="Z24" s="20">
        <f t="shared" si="15"/>
        <v>5.2266666666666675</v>
      </c>
      <c r="AA24" s="20">
        <f t="shared" si="16"/>
        <v>4.5533333333333328</v>
      </c>
      <c r="AB24" s="20">
        <f t="shared" si="17"/>
        <v>5.36</v>
      </c>
      <c r="AC24" s="20">
        <f t="shared" si="18"/>
        <v>4.8199999999999994</v>
      </c>
      <c r="AD24" s="20">
        <f t="shared" si="19"/>
        <v>4.5533333333333328</v>
      </c>
      <c r="AE24" s="20">
        <f t="shared" si="20"/>
        <v>4.8933333333333335</v>
      </c>
      <c r="AF24" s="20">
        <f t="shared" si="21"/>
        <v>4.6933333333333334</v>
      </c>
      <c r="AG24" s="20">
        <f t="shared" si="22"/>
        <v>4.8866666666666667</v>
      </c>
      <c r="AH24" s="20">
        <f t="shared" si="23"/>
        <v>4.5533333333333328</v>
      </c>
      <c r="AI24" s="20">
        <f t="shared" si="24"/>
        <v>4.5533333333333328</v>
      </c>
    </row>
    <row r="25" spans="1:35">
      <c r="A25" s="8" t="s">
        <v>41</v>
      </c>
      <c r="B25" s="8" t="s">
        <v>42</v>
      </c>
      <c r="C25" s="10">
        <v>11</v>
      </c>
      <c r="D25" s="10">
        <v>14</v>
      </c>
      <c r="E25" s="9">
        <v>11.7</v>
      </c>
      <c r="F25" s="13">
        <v>10</v>
      </c>
      <c r="G25" s="11">
        <v>7.5</v>
      </c>
      <c r="H25" s="18">
        <v>7.5</v>
      </c>
      <c r="I25" s="16"/>
      <c r="J25" s="20">
        <f t="shared" si="25"/>
        <v>10.553333333333335</v>
      </c>
      <c r="K25" s="20">
        <f t="shared" si="25"/>
        <v>10.553333333333335</v>
      </c>
      <c r="L25" s="20">
        <f t="shared" si="1"/>
        <v>10.296666666666665</v>
      </c>
      <c r="M25" s="20">
        <f t="shared" si="2"/>
        <v>10.24</v>
      </c>
      <c r="N25" s="20">
        <f t="shared" si="3"/>
        <v>10.436666666666667</v>
      </c>
      <c r="O25" s="20">
        <f t="shared" si="4"/>
        <v>10.353333333333333</v>
      </c>
      <c r="P25" s="20">
        <f t="shared" si="5"/>
        <v>10.31</v>
      </c>
      <c r="Q25" s="20">
        <f t="shared" si="6"/>
        <v>10.28</v>
      </c>
      <c r="R25" s="20">
        <f t="shared" si="7"/>
        <v>10.379999999999999</v>
      </c>
      <c r="S25" s="20">
        <f t="shared" si="8"/>
        <v>10.252000000000001</v>
      </c>
      <c r="T25" s="20">
        <f t="shared" si="9"/>
        <v>10.193333333333333</v>
      </c>
      <c r="U25" s="20">
        <f t="shared" si="10"/>
        <v>10.233333333333333</v>
      </c>
      <c r="V25" s="20">
        <f t="shared" si="11"/>
        <v>10.116666666666667</v>
      </c>
      <c r="W25" s="20">
        <f t="shared" si="12"/>
        <v>9.6766666666666676</v>
      </c>
      <c r="X25" s="20">
        <f t="shared" si="13"/>
        <v>10.193333333333333</v>
      </c>
      <c r="Y25" s="20">
        <f t="shared" si="14"/>
        <v>10.252000000000001</v>
      </c>
      <c r="Z25" s="20">
        <f t="shared" si="15"/>
        <v>9.9933333333333341</v>
      </c>
      <c r="AA25" s="20">
        <f t="shared" si="16"/>
        <v>9.8366666666666678</v>
      </c>
      <c r="AB25" s="20">
        <f t="shared" si="17"/>
        <v>10.126666666666667</v>
      </c>
      <c r="AC25" s="20">
        <f t="shared" si="18"/>
        <v>9.6866666666666674</v>
      </c>
      <c r="AD25" s="20">
        <f t="shared" si="19"/>
        <v>9.7033333333333349</v>
      </c>
      <c r="AE25" s="20">
        <f t="shared" si="20"/>
        <v>9.8766666666666669</v>
      </c>
      <c r="AF25" s="20">
        <f t="shared" si="21"/>
        <v>9.76</v>
      </c>
      <c r="AG25" s="20">
        <f t="shared" si="22"/>
        <v>9.82</v>
      </c>
      <c r="AH25" s="20">
        <f t="shared" si="23"/>
        <v>9.8366666666666678</v>
      </c>
      <c r="AI25" s="20">
        <f t="shared" si="24"/>
        <v>9.8366666666666678</v>
      </c>
    </row>
    <row r="26" spans="1:35">
      <c r="A26" s="8" t="s">
        <v>43</v>
      </c>
      <c r="B26" s="8" t="s">
        <v>34</v>
      </c>
      <c r="C26" s="10">
        <v>11</v>
      </c>
      <c r="D26" s="10">
        <v>1</v>
      </c>
      <c r="E26" s="9">
        <v>14.3</v>
      </c>
      <c r="F26" s="13">
        <v>6</v>
      </c>
      <c r="G26" s="11">
        <v>11</v>
      </c>
      <c r="H26" s="18"/>
      <c r="I26" s="16"/>
      <c r="J26" s="20">
        <f t="shared" si="25"/>
        <v>8.9799999999999986</v>
      </c>
      <c r="K26" s="20">
        <f t="shared" si="25"/>
        <v>8.9799999999999986</v>
      </c>
      <c r="L26" s="20">
        <f t="shared" si="1"/>
        <v>8.5033333333333339</v>
      </c>
      <c r="M26" s="20">
        <f t="shared" si="2"/>
        <v>8.2266666666666666</v>
      </c>
      <c r="N26" s="20">
        <f t="shared" si="3"/>
        <v>8.9799999999999986</v>
      </c>
      <c r="O26" s="20">
        <f t="shared" si="4"/>
        <v>8.7799999999999994</v>
      </c>
      <c r="P26" s="20">
        <f t="shared" si="5"/>
        <v>8.1900000000000013</v>
      </c>
      <c r="Q26" s="20">
        <f t="shared" si="6"/>
        <v>7.94</v>
      </c>
      <c r="R26" s="20">
        <f t="shared" si="7"/>
        <v>8.3366666666666678</v>
      </c>
      <c r="S26" s="20">
        <f t="shared" si="8"/>
        <v>7.8079999999999998</v>
      </c>
      <c r="T26" s="20">
        <f t="shared" si="9"/>
        <v>6.7733333333333325</v>
      </c>
      <c r="U26" s="20">
        <f t="shared" si="10"/>
        <v>7.95</v>
      </c>
      <c r="V26" s="20">
        <f t="shared" si="11"/>
        <v>7.583333333333333</v>
      </c>
      <c r="W26" s="20">
        <f t="shared" si="12"/>
        <v>7.6066666666666665</v>
      </c>
      <c r="X26" s="20">
        <f t="shared" si="13"/>
        <v>6.7733333333333325</v>
      </c>
      <c r="Y26" s="20">
        <f t="shared" si="14"/>
        <v>7.8079999999999998</v>
      </c>
      <c r="Z26" s="20">
        <f t="shared" si="15"/>
        <v>7.8066666666666666</v>
      </c>
      <c r="AA26" s="20">
        <f t="shared" si="16"/>
        <v>6.996666666666667</v>
      </c>
      <c r="AB26" s="20">
        <f t="shared" si="17"/>
        <v>8.0066666666666659</v>
      </c>
      <c r="AC26" s="20">
        <f t="shared" si="18"/>
        <v>7.2966666666666669</v>
      </c>
      <c r="AD26" s="20">
        <f t="shared" si="19"/>
        <v>7.1633333333333331</v>
      </c>
      <c r="AE26" s="20">
        <f t="shared" si="20"/>
        <v>7.4399999999999995</v>
      </c>
      <c r="AF26" s="20">
        <f t="shared" si="21"/>
        <v>7.4399999999999995</v>
      </c>
      <c r="AG26" s="20">
        <f t="shared" si="22"/>
        <v>7.53</v>
      </c>
      <c r="AH26" s="20">
        <f t="shared" si="23"/>
        <v>6.996666666666667</v>
      </c>
      <c r="AI26" s="20">
        <f t="shared" si="24"/>
        <v>6.996666666666667</v>
      </c>
    </row>
    <row r="27" spans="1:35">
      <c r="A27" s="8" t="s">
        <v>81</v>
      </c>
      <c r="B27" s="8" t="s">
        <v>44</v>
      </c>
      <c r="C27" s="10">
        <v>17</v>
      </c>
      <c r="D27" s="10">
        <v>10</v>
      </c>
      <c r="E27" s="9">
        <v>11.5</v>
      </c>
      <c r="F27" s="13">
        <v>14</v>
      </c>
      <c r="G27" s="11">
        <v>6</v>
      </c>
      <c r="H27" s="18"/>
      <c r="I27" s="16"/>
      <c r="J27" s="20">
        <f t="shared" si="25"/>
        <v>11.533333333333333</v>
      </c>
      <c r="K27" s="20">
        <f t="shared" si="25"/>
        <v>11.533333333333333</v>
      </c>
      <c r="L27" s="20">
        <f t="shared" si="1"/>
        <v>10.783333333333333</v>
      </c>
      <c r="M27" s="20">
        <f t="shared" si="2"/>
        <v>10.866666666666667</v>
      </c>
      <c r="N27" s="20">
        <f t="shared" si="3"/>
        <v>11.166666666666666</v>
      </c>
      <c r="O27" s="20">
        <f t="shared" si="4"/>
        <v>10.7</v>
      </c>
      <c r="P27" s="20">
        <f t="shared" si="5"/>
        <v>10.116666666666667</v>
      </c>
      <c r="Q27" s="20">
        <f t="shared" si="6"/>
        <v>10.54</v>
      </c>
      <c r="R27" s="20">
        <f t="shared" si="7"/>
        <v>11.05</v>
      </c>
      <c r="S27" s="20">
        <f t="shared" si="8"/>
        <v>10.76</v>
      </c>
      <c r="T27" s="20">
        <f t="shared" si="9"/>
        <v>9.7333333333333325</v>
      </c>
      <c r="U27" s="20">
        <f t="shared" si="10"/>
        <v>10.55</v>
      </c>
      <c r="V27" s="20">
        <f t="shared" si="11"/>
        <v>9.9833333333333325</v>
      </c>
      <c r="W27" s="20">
        <f t="shared" si="12"/>
        <v>9.1999999999999993</v>
      </c>
      <c r="X27" s="20">
        <f t="shared" si="13"/>
        <v>9.7333333333333325</v>
      </c>
      <c r="Y27" s="20">
        <f t="shared" si="14"/>
        <v>10.76</v>
      </c>
      <c r="Z27" s="20">
        <f t="shared" si="15"/>
        <v>10.4</v>
      </c>
      <c r="AA27" s="20">
        <f t="shared" si="16"/>
        <v>9.4166666666666661</v>
      </c>
      <c r="AB27" s="20">
        <f t="shared" si="17"/>
        <v>10.466666666666667</v>
      </c>
      <c r="AC27" s="20">
        <f t="shared" si="18"/>
        <v>9.2833333333333332</v>
      </c>
      <c r="AD27" s="20">
        <f t="shared" si="19"/>
        <v>9.5500000000000007</v>
      </c>
      <c r="AE27" s="20">
        <f t="shared" si="20"/>
        <v>9.8333333333333339</v>
      </c>
      <c r="AF27" s="20">
        <f t="shared" si="21"/>
        <v>9.4666666666666668</v>
      </c>
      <c r="AG27" s="20">
        <f t="shared" si="22"/>
        <v>10.116666666666667</v>
      </c>
      <c r="AH27" s="20">
        <f t="shared" si="23"/>
        <v>9.4166666666666661</v>
      </c>
      <c r="AI27" s="20">
        <f t="shared" si="24"/>
        <v>9.4166666666666661</v>
      </c>
    </row>
    <row r="28" spans="1:35">
      <c r="A28" s="8" t="s">
        <v>45</v>
      </c>
      <c r="B28" s="8" t="s">
        <v>24</v>
      </c>
      <c r="C28" s="10">
        <v>10</v>
      </c>
      <c r="D28" s="10">
        <v>4</v>
      </c>
      <c r="E28" s="9">
        <v>9</v>
      </c>
      <c r="F28" s="13">
        <v>3</v>
      </c>
      <c r="G28" s="11">
        <v>5</v>
      </c>
      <c r="H28" s="18"/>
      <c r="I28" s="16"/>
      <c r="J28" s="20">
        <f t="shared" si="25"/>
        <v>6.166666666666667</v>
      </c>
      <c r="K28" s="20">
        <f t="shared" si="25"/>
        <v>6.166666666666667</v>
      </c>
      <c r="L28" s="20">
        <f t="shared" si="1"/>
        <v>5.7</v>
      </c>
      <c r="M28" s="20">
        <f t="shared" si="2"/>
        <v>5.5</v>
      </c>
      <c r="N28" s="20">
        <f t="shared" si="3"/>
        <v>6</v>
      </c>
      <c r="O28" s="20">
        <f t="shared" si="4"/>
        <v>5.9</v>
      </c>
      <c r="P28" s="20">
        <f t="shared" si="5"/>
        <v>5.2333333333333334</v>
      </c>
      <c r="Q28" s="20">
        <f t="shared" si="6"/>
        <v>5.4</v>
      </c>
      <c r="R28" s="20">
        <f t="shared" si="7"/>
        <v>5.6333333333333337</v>
      </c>
      <c r="S28" s="20">
        <f t="shared" si="8"/>
        <v>5.44</v>
      </c>
      <c r="T28" s="20">
        <f t="shared" si="9"/>
        <v>4.7333333333333334</v>
      </c>
      <c r="U28" s="20">
        <f t="shared" si="10"/>
        <v>5.4</v>
      </c>
      <c r="V28" s="20">
        <f t="shared" si="11"/>
        <v>5.0666666666666664</v>
      </c>
      <c r="W28" s="20">
        <f t="shared" si="12"/>
        <v>4.8666666666666663</v>
      </c>
      <c r="X28" s="20">
        <f t="shared" si="13"/>
        <v>4.7333333333333334</v>
      </c>
      <c r="Y28" s="20">
        <f t="shared" si="14"/>
        <v>5.44</v>
      </c>
      <c r="Z28" s="20">
        <f t="shared" si="15"/>
        <v>5.3</v>
      </c>
      <c r="AA28" s="20">
        <f t="shared" si="16"/>
        <v>4.6333333333333337</v>
      </c>
      <c r="AB28" s="20">
        <f t="shared" si="17"/>
        <v>5.5</v>
      </c>
      <c r="AC28" s="20">
        <f t="shared" si="18"/>
        <v>4.9666666666666668</v>
      </c>
      <c r="AD28" s="20">
        <f t="shared" si="19"/>
        <v>4.5999999999999996</v>
      </c>
      <c r="AE28" s="20">
        <f t="shared" si="20"/>
        <v>4.9666666666666668</v>
      </c>
      <c r="AF28" s="20">
        <f t="shared" si="21"/>
        <v>4.8</v>
      </c>
      <c r="AG28" s="20">
        <f t="shared" si="22"/>
        <v>4.9333333333333336</v>
      </c>
      <c r="AH28" s="20">
        <f t="shared" si="23"/>
        <v>4.6333333333333337</v>
      </c>
      <c r="AI28" s="20">
        <f t="shared" si="24"/>
        <v>4.6333333333333337</v>
      </c>
    </row>
    <row r="29" spans="1:35">
      <c r="A29" s="8" t="s">
        <v>46</v>
      </c>
      <c r="B29" s="8" t="s">
        <v>47</v>
      </c>
      <c r="C29" s="10">
        <v>7</v>
      </c>
      <c r="D29" s="10">
        <v>10</v>
      </c>
      <c r="E29" s="9">
        <v>15.1</v>
      </c>
      <c r="F29" s="13">
        <v>9</v>
      </c>
      <c r="G29" s="11">
        <v>10.5</v>
      </c>
      <c r="H29" s="18"/>
      <c r="I29" s="16"/>
      <c r="J29" s="20">
        <f t="shared" si="25"/>
        <v>9.9266666666666676</v>
      </c>
      <c r="K29" s="20">
        <f t="shared" si="25"/>
        <v>9.9266666666666676</v>
      </c>
      <c r="L29" s="20">
        <f t="shared" si="1"/>
        <v>9.5399999999999991</v>
      </c>
      <c r="M29" s="20">
        <f t="shared" si="2"/>
        <v>9.3366666666666678</v>
      </c>
      <c r="N29" s="20">
        <f t="shared" si="3"/>
        <v>10.043333333333333</v>
      </c>
      <c r="O29" s="20">
        <f t="shared" si="4"/>
        <v>9.7433333333333341</v>
      </c>
      <c r="P29" s="20">
        <f t="shared" si="5"/>
        <v>9.7966666666666651</v>
      </c>
      <c r="Q29" s="20">
        <f t="shared" si="6"/>
        <v>9.18</v>
      </c>
      <c r="R29" s="20">
        <f t="shared" si="7"/>
        <v>9.49</v>
      </c>
      <c r="S29" s="20">
        <f t="shared" si="8"/>
        <v>8.8559999999999999</v>
      </c>
      <c r="T29" s="20">
        <f t="shared" si="9"/>
        <v>8.4633333333333329</v>
      </c>
      <c r="U29" s="20">
        <f t="shared" si="10"/>
        <v>9.2166666666666668</v>
      </c>
      <c r="V29" s="20">
        <f t="shared" si="11"/>
        <v>8.9833333333333325</v>
      </c>
      <c r="W29" s="20">
        <f t="shared" si="12"/>
        <v>8.5466666666666651</v>
      </c>
      <c r="X29" s="20">
        <f t="shared" si="13"/>
        <v>8.4633333333333329</v>
      </c>
      <c r="Y29" s="20">
        <f t="shared" si="14"/>
        <v>8.8559999999999999</v>
      </c>
      <c r="Z29" s="20">
        <f t="shared" si="15"/>
        <v>8.6133333333333333</v>
      </c>
      <c r="AA29" s="20">
        <f t="shared" si="16"/>
        <v>8.3266666666666662</v>
      </c>
      <c r="AB29" s="20">
        <f t="shared" si="17"/>
        <v>8.9966666666666661</v>
      </c>
      <c r="AC29" s="20">
        <f t="shared" si="18"/>
        <v>7.86</v>
      </c>
      <c r="AD29" s="20">
        <f t="shared" si="19"/>
        <v>8.293333333333333</v>
      </c>
      <c r="AE29" s="20">
        <f t="shared" si="20"/>
        <v>8.3800000000000008</v>
      </c>
      <c r="AF29" s="20">
        <f t="shared" si="21"/>
        <v>8.4966666666666661</v>
      </c>
      <c r="AG29" s="20">
        <f t="shared" si="22"/>
        <v>8.5266666666666673</v>
      </c>
      <c r="AH29" s="20">
        <f t="shared" si="23"/>
        <v>8.3266666666666662</v>
      </c>
      <c r="AI29" s="20">
        <f t="shared" si="24"/>
        <v>8.3266666666666662</v>
      </c>
    </row>
    <row r="30" spans="1:35">
      <c r="A30" s="8" t="s">
        <v>48</v>
      </c>
      <c r="B30" s="8" t="s">
        <v>49</v>
      </c>
      <c r="C30" s="10">
        <v>8</v>
      </c>
      <c r="D30" s="10">
        <v>10</v>
      </c>
      <c r="E30" s="9">
        <v>9.9</v>
      </c>
      <c r="F30" s="13">
        <v>5</v>
      </c>
      <c r="G30" s="11">
        <v>6</v>
      </c>
      <c r="H30" s="18"/>
      <c r="I30" s="16"/>
      <c r="J30" s="20">
        <f t="shared" si="25"/>
        <v>7.2066666666666661</v>
      </c>
      <c r="K30" s="20">
        <f t="shared" si="25"/>
        <v>7.2066666666666661</v>
      </c>
      <c r="L30" s="20">
        <f t="shared" si="1"/>
        <v>6.8100000000000005</v>
      </c>
      <c r="M30" s="20">
        <f t="shared" si="2"/>
        <v>6.6466666666666665</v>
      </c>
      <c r="N30" s="20">
        <f t="shared" si="3"/>
        <v>7.14</v>
      </c>
      <c r="O30" s="20">
        <f t="shared" si="4"/>
        <v>6.9733333333333327</v>
      </c>
      <c r="P30" s="20">
        <f t="shared" si="5"/>
        <v>6.6366666666666676</v>
      </c>
      <c r="Q30" s="20">
        <f t="shared" si="6"/>
        <v>6.62</v>
      </c>
      <c r="R30" s="20">
        <f t="shared" si="7"/>
        <v>6.7766666666666673</v>
      </c>
      <c r="S30" s="20">
        <f t="shared" si="8"/>
        <v>6.5439999999999996</v>
      </c>
      <c r="T30" s="20">
        <f t="shared" si="9"/>
        <v>6.22</v>
      </c>
      <c r="U30" s="20">
        <f t="shared" si="10"/>
        <v>6.6833333333333336</v>
      </c>
      <c r="V30" s="20">
        <f t="shared" si="11"/>
        <v>6.416666666666667</v>
      </c>
      <c r="W30" s="20">
        <f t="shared" si="12"/>
        <v>5.9866666666666664</v>
      </c>
      <c r="X30" s="20">
        <f t="shared" si="13"/>
        <v>6.22</v>
      </c>
      <c r="Y30" s="20">
        <f t="shared" si="14"/>
        <v>6.5439999999999996</v>
      </c>
      <c r="Z30" s="20">
        <f t="shared" si="15"/>
        <v>6.2866666666666662</v>
      </c>
      <c r="AA30" s="20">
        <f t="shared" si="16"/>
        <v>5.9566666666666661</v>
      </c>
      <c r="AB30" s="20">
        <f t="shared" si="17"/>
        <v>6.6533333333333333</v>
      </c>
      <c r="AC30" s="20">
        <f t="shared" si="18"/>
        <v>5.8233333333333333</v>
      </c>
      <c r="AD30" s="20">
        <f t="shared" si="19"/>
        <v>5.79</v>
      </c>
      <c r="AE30" s="20">
        <f t="shared" si="20"/>
        <v>6.02</v>
      </c>
      <c r="AF30" s="20">
        <f t="shared" si="21"/>
        <v>5.9533333333333331</v>
      </c>
      <c r="AG30" s="20">
        <f t="shared" si="22"/>
        <v>6.0566666666666666</v>
      </c>
      <c r="AH30" s="20">
        <f t="shared" si="23"/>
        <v>5.9566666666666661</v>
      </c>
      <c r="AI30" s="20">
        <f t="shared" si="24"/>
        <v>5.9566666666666661</v>
      </c>
    </row>
    <row r="31" spans="1:35">
      <c r="A31" s="8" t="s">
        <v>50</v>
      </c>
      <c r="B31" s="8" t="s">
        <v>51</v>
      </c>
      <c r="C31" s="10">
        <v>12</v>
      </c>
      <c r="D31" s="10">
        <v>11</v>
      </c>
      <c r="E31" s="9">
        <v>5.7</v>
      </c>
      <c r="F31" s="13">
        <v>7</v>
      </c>
      <c r="G31" s="11">
        <v>7.5</v>
      </c>
      <c r="H31" s="18">
        <v>8.5</v>
      </c>
      <c r="I31" s="16"/>
      <c r="J31" s="20">
        <f t="shared" si="25"/>
        <v>8.2200000000000006</v>
      </c>
      <c r="K31" s="20">
        <f t="shared" si="25"/>
        <v>8.2200000000000006</v>
      </c>
      <c r="L31" s="20">
        <f t="shared" si="1"/>
        <v>8.163333333333334</v>
      </c>
      <c r="M31" s="20">
        <f t="shared" si="2"/>
        <v>8.206666666666667</v>
      </c>
      <c r="N31" s="20">
        <f t="shared" si="3"/>
        <v>8.07</v>
      </c>
      <c r="O31" s="20">
        <f t="shared" si="4"/>
        <v>8.1199999999999992</v>
      </c>
      <c r="P31" s="20">
        <f t="shared" si="5"/>
        <v>7.61</v>
      </c>
      <c r="Q31" s="20">
        <f t="shared" si="6"/>
        <v>8.2799999999999994</v>
      </c>
      <c r="R31" s="20">
        <f t="shared" si="7"/>
        <v>8.1466666666666665</v>
      </c>
      <c r="S31" s="20">
        <f t="shared" si="8"/>
        <v>8.532</v>
      </c>
      <c r="T31" s="20">
        <f t="shared" si="9"/>
        <v>8.4933333333333341</v>
      </c>
      <c r="U31" s="20">
        <f t="shared" si="10"/>
        <v>8.4</v>
      </c>
      <c r="V31" s="20">
        <f t="shared" si="11"/>
        <v>8.2833333333333332</v>
      </c>
      <c r="W31" s="20">
        <f t="shared" si="12"/>
        <v>8.2766666666666673</v>
      </c>
      <c r="X31" s="20">
        <f t="shared" si="13"/>
        <v>8.4933333333333341</v>
      </c>
      <c r="Y31" s="20">
        <f t="shared" si="14"/>
        <v>8.532</v>
      </c>
      <c r="Z31" s="20">
        <f t="shared" si="15"/>
        <v>8.5266666666666673</v>
      </c>
      <c r="AA31" s="20">
        <f t="shared" si="16"/>
        <v>8.4366666666666656</v>
      </c>
      <c r="AB31" s="20">
        <f t="shared" si="17"/>
        <v>8.6266666666666669</v>
      </c>
      <c r="AC31" s="20">
        <f t="shared" si="18"/>
        <v>8.6866666666666674</v>
      </c>
      <c r="AD31" s="20">
        <f t="shared" si="19"/>
        <v>8.3033333333333328</v>
      </c>
      <c r="AE31" s="20">
        <f t="shared" si="20"/>
        <v>8.41</v>
      </c>
      <c r="AF31" s="20">
        <f t="shared" si="21"/>
        <v>8.26</v>
      </c>
      <c r="AG31" s="20">
        <f t="shared" si="22"/>
        <v>8.42</v>
      </c>
      <c r="AH31" s="20">
        <f t="shared" si="23"/>
        <v>8.4366666666666656</v>
      </c>
      <c r="AI31" s="20">
        <f t="shared" si="24"/>
        <v>8.4366666666666656</v>
      </c>
    </row>
    <row r="32" spans="1:35">
      <c r="A32" s="8" t="s">
        <v>52</v>
      </c>
      <c r="B32" s="8" t="s">
        <v>53</v>
      </c>
      <c r="C32" s="10">
        <v>8</v>
      </c>
      <c r="D32" s="10">
        <v>11</v>
      </c>
      <c r="E32" s="9">
        <v>7.5</v>
      </c>
      <c r="F32" s="13">
        <v>5</v>
      </c>
      <c r="G32" s="11">
        <v>12</v>
      </c>
      <c r="H32" s="18"/>
      <c r="I32" s="16"/>
      <c r="J32" s="20">
        <f t="shared" si="25"/>
        <v>7.4666666666666668</v>
      </c>
      <c r="K32" s="20">
        <f t="shared" si="25"/>
        <v>7.4666666666666668</v>
      </c>
      <c r="L32" s="20">
        <f t="shared" si="1"/>
        <v>7.35</v>
      </c>
      <c r="M32" s="20">
        <f t="shared" si="2"/>
        <v>7.2666666666666666</v>
      </c>
      <c r="N32" s="20">
        <f t="shared" si="3"/>
        <v>7.6</v>
      </c>
      <c r="O32" s="20">
        <f t="shared" si="4"/>
        <v>7.4333333333333336</v>
      </c>
      <c r="P32" s="20">
        <f t="shared" si="5"/>
        <v>6.8166666666666664</v>
      </c>
      <c r="Q32" s="20">
        <f t="shared" si="6"/>
        <v>7.22</v>
      </c>
      <c r="R32" s="20">
        <f t="shared" si="7"/>
        <v>7.1166666666666663</v>
      </c>
      <c r="S32" s="20">
        <f t="shared" si="8"/>
        <v>7.24</v>
      </c>
      <c r="T32" s="20">
        <f t="shared" si="9"/>
        <v>7.0666666666666664</v>
      </c>
      <c r="U32" s="20">
        <f t="shared" si="10"/>
        <v>7.6166666666666663</v>
      </c>
      <c r="V32" s="20">
        <f t="shared" si="11"/>
        <v>7.35</v>
      </c>
      <c r="W32" s="20">
        <f t="shared" si="12"/>
        <v>7.3666666666666663</v>
      </c>
      <c r="X32" s="20">
        <f t="shared" si="13"/>
        <v>7.0666666666666664</v>
      </c>
      <c r="Y32" s="20">
        <f t="shared" si="14"/>
        <v>7.24</v>
      </c>
      <c r="Z32" s="20">
        <f t="shared" si="15"/>
        <v>7.2666666666666666</v>
      </c>
      <c r="AA32" s="20">
        <f t="shared" si="16"/>
        <v>7.25</v>
      </c>
      <c r="AB32" s="20">
        <f t="shared" si="17"/>
        <v>7.8666666666666663</v>
      </c>
      <c r="AC32" s="20">
        <f t="shared" si="18"/>
        <v>7.083333333333333</v>
      </c>
      <c r="AD32" s="20">
        <f t="shared" si="19"/>
        <v>7.05</v>
      </c>
      <c r="AE32" s="20">
        <f t="shared" si="20"/>
        <v>7</v>
      </c>
      <c r="AF32" s="20">
        <f t="shared" si="21"/>
        <v>7.1333333333333337</v>
      </c>
      <c r="AG32" s="20">
        <f t="shared" si="22"/>
        <v>7.3166666666666664</v>
      </c>
      <c r="AH32" s="20">
        <f t="shared" si="23"/>
        <v>7.25</v>
      </c>
      <c r="AI32" s="20">
        <f t="shared" si="24"/>
        <v>7.25</v>
      </c>
    </row>
    <row r="33" spans="1:35">
      <c r="A33" s="8" t="s">
        <v>54</v>
      </c>
      <c r="B33" s="8" t="s">
        <v>55</v>
      </c>
      <c r="C33" s="10">
        <v>9</v>
      </c>
      <c r="D33" s="10">
        <v>6</v>
      </c>
      <c r="E33" s="9">
        <v>7.6</v>
      </c>
      <c r="F33" s="13">
        <v>8</v>
      </c>
      <c r="G33" s="11">
        <v>6</v>
      </c>
      <c r="H33" s="18"/>
      <c r="I33" s="16"/>
      <c r="J33" s="20">
        <f t="shared" si="25"/>
        <v>7.0933333333333337</v>
      </c>
      <c r="K33" s="20">
        <f t="shared" si="25"/>
        <v>7.0933333333333337</v>
      </c>
      <c r="L33" s="20">
        <f t="shared" si="1"/>
        <v>6.7399999999999993</v>
      </c>
      <c r="M33" s="20">
        <f t="shared" si="2"/>
        <v>6.753333333333333</v>
      </c>
      <c r="N33" s="20">
        <f t="shared" si="3"/>
        <v>6.9933333333333341</v>
      </c>
      <c r="O33" s="20">
        <f t="shared" si="4"/>
        <v>6.7266666666666675</v>
      </c>
      <c r="P33" s="20">
        <f t="shared" si="5"/>
        <v>6.4133333333333322</v>
      </c>
      <c r="Q33" s="20">
        <f t="shared" si="6"/>
        <v>6.56</v>
      </c>
      <c r="R33" s="20">
        <f t="shared" si="7"/>
        <v>6.8066666666666666</v>
      </c>
      <c r="S33" s="20">
        <f t="shared" si="8"/>
        <v>6.6160000000000005</v>
      </c>
      <c r="T33" s="20">
        <f t="shared" si="9"/>
        <v>6.08</v>
      </c>
      <c r="U33" s="20">
        <f t="shared" si="10"/>
        <v>6.6333333333333337</v>
      </c>
      <c r="V33" s="20">
        <f t="shared" si="11"/>
        <v>6.333333333333333</v>
      </c>
      <c r="W33" s="20">
        <f t="shared" si="12"/>
        <v>6.0133333333333336</v>
      </c>
      <c r="X33" s="20">
        <f t="shared" si="13"/>
        <v>6.08</v>
      </c>
      <c r="Y33" s="20">
        <f t="shared" si="14"/>
        <v>6.6160000000000005</v>
      </c>
      <c r="Z33" s="20">
        <f t="shared" si="15"/>
        <v>6.48</v>
      </c>
      <c r="AA33" s="20">
        <f t="shared" si="16"/>
        <v>6.0266666666666673</v>
      </c>
      <c r="AB33" s="20">
        <f t="shared" si="17"/>
        <v>6.6133333333333333</v>
      </c>
      <c r="AC33" s="20">
        <f t="shared" si="18"/>
        <v>5.8933333333333335</v>
      </c>
      <c r="AD33" s="20">
        <f t="shared" si="19"/>
        <v>6.0933333333333337</v>
      </c>
      <c r="AE33" s="20">
        <f t="shared" si="20"/>
        <v>6.1800000000000006</v>
      </c>
      <c r="AF33" s="20">
        <f t="shared" si="21"/>
        <v>6.08</v>
      </c>
      <c r="AG33" s="20">
        <f t="shared" si="22"/>
        <v>6.3933333333333335</v>
      </c>
      <c r="AH33" s="20">
        <f t="shared" si="23"/>
        <v>6.0266666666666673</v>
      </c>
      <c r="AI33" s="20">
        <f t="shared" si="24"/>
        <v>6.0266666666666673</v>
      </c>
    </row>
    <row r="34" spans="1:35">
      <c r="A34" s="8" t="s">
        <v>56</v>
      </c>
      <c r="B34" s="8" t="s">
        <v>24</v>
      </c>
      <c r="C34" s="10">
        <v>9</v>
      </c>
      <c r="D34" s="10">
        <v>2</v>
      </c>
      <c r="E34" s="9">
        <v>0.8</v>
      </c>
      <c r="F34" s="13">
        <v>4</v>
      </c>
      <c r="G34" s="11">
        <v>2.5</v>
      </c>
      <c r="H34" s="18"/>
      <c r="I34" s="16"/>
      <c r="J34" s="20">
        <f t="shared" si="25"/>
        <v>3.48</v>
      </c>
      <c r="K34" s="20">
        <f t="shared" si="25"/>
        <v>3.48</v>
      </c>
      <c r="L34" s="20">
        <f t="shared" si="1"/>
        <v>3.2366666666666664</v>
      </c>
      <c r="M34" s="20">
        <f t="shared" si="2"/>
        <v>3.3433333333333333</v>
      </c>
      <c r="N34" s="20">
        <f t="shared" si="3"/>
        <v>3.2633333333333336</v>
      </c>
      <c r="O34" s="20">
        <f t="shared" si="4"/>
        <v>3.1300000000000003</v>
      </c>
      <c r="P34" s="20">
        <f t="shared" si="5"/>
        <v>2.44</v>
      </c>
      <c r="Q34" s="20">
        <f t="shared" si="6"/>
        <v>3.2</v>
      </c>
      <c r="R34" s="20">
        <f t="shared" si="7"/>
        <v>3.2866666666666666</v>
      </c>
      <c r="S34" s="20">
        <f t="shared" si="8"/>
        <v>3.528</v>
      </c>
      <c r="T34" s="20">
        <f t="shared" si="9"/>
        <v>2.99</v>
      </c>
      <c r="U34" s="20">
        <f t="shared" si="10"/>
        <v>3.3333333333333335</v>
      </c>
      <c r="V34" s="20">
        <f t="shared" si="11"/>
        <v>3.0333333333333332</v>
      </c>
      <c r="W34" s="20">
        <f t="shared" si="12"/>
        <v>2.9733333333333336</v>
      </c>
      <c r="X34" s="20">
        <f t="shared" si="13"/>
        <v>2.99</v>
      </c>
      <c r="Y34" s="20">
        <f t="shared" si="14"/>
        <v>3.528</v>
      </c>
      <c r="Z34" s="20">
        <f t="shared" si="15"/>
        <v>3.54</v>
      </c>
      <c r="AA34" s="20">
        <f t="shared" si="16"/>
        <v>3.0633333333333335</v>
      </c>
      <c r="AB34" s="20">
        <f t="shared" si="17"/>
        <v>3.5566666666666666</v>
      </c>
      <c r="AC34" s="20">
        <f t="shared" si="18"/>
        <v>3.33</v>
      </c>
      <c r="AD34" s="20">
        <f t="shared" si="19"/>
        <v>3.1300000000000003</v>
      </c>
      <c r="AE34" s="20">
        <f t="shared" si="20"/>
        <v>3.24</v>
      </c>
      <c r="AF34" s="20">
        <f t="shared" si="21"/>
        <v>3.0233333333333334</v>
      </c>
      <c r="AG34" s="20">
        <f t="shared" si="22"/>
        <v>3.43</v>
      </c>
      <c r="AH34" s="20">
        <f t="shared" si="23"/>
        <v>3.0633333333333335</v>
      </c>
      <c r="AI34" s="20">
        <f t="shared" si="24"/>
        <v>3.0633333333333335</v>
      </c>
    </row>
    <row r="35" spans="1:35">
      <c r="A35" s="8" t="s">
        <v>57</v>
      </c>
      <c r="B35" s="8" t="s">
        <v>58</v>
      </c>
      <c r="C35" s="10">
        <v>8</v>
      </c>
      <c r="D35" s="10">
        <v>7</v>
      </c>
      <c r="E35" s="9">
        <v>10.3</v>
      </c>
      <c r="F35" s="13">
        <v>5</v>
      </c>
      <c r="G35" s="11">
        <v>16</v>
      </c>
      <c r="H35" s="18"/>
      <c r="I35" s="16"/>
      <c r="J35" s="20">
        <f t="shared" si="25"/>
        <v>8.3466666666666676</v>
      </c>
      <c r="K35" s="20">
        <f t="shared" si="25"/>
        <v>8.3466666666666676</v>
      </c>
      <c r="L35" s="20">
        <f t="shared" si="1"/>
        <v>8.2700000000000014</v>
      </c>
      <c r="M35" s="20">
        <f t="shared" si="2"/>
        <v>8.0933333333333337</v>
      </c>
      <c r="N35" s="20">
        <f t="shared" si="3"/>
        <v>8.6133333333333333</v>
      </c>
      <c r="O35" s="20">
        <f t="shared" si="4"/>
        <v>8.4466666666666672</v>
      </c>
      <c r="P35" s="20">
        <f t="shared" si="5"/>
        <v>7.79</v>
      </c>
      <c r="Q35" s="20">
        <f t="shared" si="6"/>
        <v>7.94</v>
      </c>
      <c r="R35" s="20">
        <f t="shared" si="7"/>
        <v>7.9033333333333342</v>
      </c>
      <c r="S35" s="20">
        <f t="shared" si="8"/>
        <v>7.8479999999999999</v>
      </c>
      <c r="T35" s="20">
        <f t="shared" si="9"/>
        <v>7.4399999999999995</v>
      </c>
      <c r="U35" s="20">
        <f t="shared" si="10"/>
        <v>8.35</v>
      </c>
      <c r="V35" s="20">
        <f t="shared" si="11"/>
        <v>8.0833333333333339</v>
      </c>
      <c r="W35" s="20">
        <f t="shared" si="12"/>
        <v>8.4066666666666663</v>
      </c>
      <c r="X35" s="20">
        <f t="shared" si="13"/>
        <v>7.4399999999999995</v>
      </c>
      <c r="Y35" s="20">
        <f t="shared" si="14"/>
        <v>7.8479999999999999</v>
      </c>
      <c r="Z35" s="20">
        <f t="shared" si="15"/>
        <v>8.0399999999999991</v>
      </c>
      <c r="AA35" s="20">
        <f t="shared" si="16"/>
        <v>7.9300000000000006</v>
      </c>
      <c r="AB35" s="20">
        <f t="shared" si="17"/>
        <v>8.6399999999999988</v>
      </c>
      <c r="AC35" s="20">
        <f t="shared" si="18"/>
        <v>7.8966666666666665</v>
      </c>
      <c r="AD35" s="20">
        <f t="shared" si="19"/>
        <v>7.8633333333333333</v>
      </c>
      <c r="AE35" s="20">
        <f t="shared" si="20"/>
        <v>7.7733333333333325</v>
      </c>
      <c r="AF35" s="20">
        <f t="shared" si="21"/>
        <v>8.0399999999999991</v>
      </c>
      <c r="AG35" s="20">
        <f t="shared" si="22"/>
        <v>8.1300000000000008</v>
      </c>
      <c r="AH35" s="20">
        <f t="shared" si="23"/>
        <v>7.9300000000000006</v>
      </c>
      <c r="AI35" s="20">
        <f t="shared" si="24"/>
        <v>7.9300000000000006</v>
      </c>
    </row>
    <row r="36" spans="1:35">
      <c r="A36" s="8" t="s">
        <v>59</v>
      </c>
      <c r="B36" s="8" t="s">
        <v>60</v>
      </c>
      <c r="C36" s="10">
        <v>10</v>
      </c>
      <c r="D36" s="10">
        <v>7</v>
      </c>
      <c r="E36" s="9">
        <v>13.9</v>
      </c>
      <c r="F36" s="13">
        <v>9</v>
      </c>
      <c r="G36" s="11">
        <v>3</v>
      </c>
      <c r="H36" s="18">
        <v>11.7</v>
      </c>
      <c r="I36" s="16"/>
      <c r="J36" s="20">
        <f t="shared" si="25"/>
        <v>9.6866666666666656</v>
      </c>
      <c r="K36" s="20">
        <f t="shared" si="25"/>
        <v>9.6866666666666656</v>
      </c>
      <c r="L36" s="20">
        <f t="shared" si="1"/>
        <v>9.379999999999999</v>
      </c>
      <c r="M36" s="20">
        <f t="shared" si="2"/>
        <v>9.2166666666666668</v>
      </c>
      <c r="N36" s="20">
        <f t="shared" si="3"/>
        <v>9.4533333333333314</v>
      </c>
      <c r="O36" s="20">
        <f t="shared" si="4"/>
        <v>9.5433333333333312</v>
      </c>
      <c r="P36" s="20">
        <f t="shared" si="5"/>
        <v>9.8966666666666683</v>
      </c>
      <c r="Q36" s="20">
        <f t="shared" si="6"/>
        <v>9.2639999999999993</v>
      </c>
      <c r="R36" s="20">
        <f t="shared" si="7"/>
        <v>9.58</v>
      </c>
      <c r="S36" s="20">
        <f t="shared" si="8"/>
        <v>9.1079999999999988</v>
      </c>
      <c r="T36" s="20">
        <f t="shared" si="9"/>
        <v>8.9033333333333342</v>
      </c>
      <c r="U36" s="20">
        <f t="shared" si="10"/>
        <v>8.7866666666666671</v>
      </c>
      <c r="V36" s="20">
        <f t="shared" si="11"/>
        <v>8.8433333333333337</v>
      </c>
      <c r="W36" s="20">
        <f t="shared" si="12"/>
        <v>8.4366666666666656</v>
      </c>
      <c r="X36" s="20">
        <f t="shared" si="13"/>
        <v>8.9033333333333342</v>
      </c>
      <c r="Y36" s="20">
        <f t="shared" si="14"/>
        <v>9.1079999999999988</v>
      </c>
      <c r="Z36" s="20">
        <f t="shared" si="15"/>
        <v>8.8133333333333326</v>
      </c>
      <c r="AA36" s="20">
        <f t="shared" si="16"/>
        <v>8.4066666666666663</v>
      </c>
      <c r="AB36" s="20">
        <f t="shared" si="17"/>
        <v>8.456666666666667</v>
      </c>
      <c r="AC36" s="20">
        <f t="shared" si="18"/>
        <v>8.629999999999999</v>
      </c>
      <c r="AD36" s="20">
        <f t="shared" si="19"/>
        <v>8.4733333333333327</v>
      </c>
      <c r="AE36" s="20">
        <f t="shared" si="20"/>
        <v>8.870000000000001</v>
      </c>
      <c r="AF36" s="20">
        <f t="shared" si="21"/>
        <v>8.6366666666666667</v>
      </c>
      <c r="AG36" s="20">
        <f t="shared" si="22"/>
        <v>8.4166666666666661</v>
      </c>
      <c r="AH36" s="20">
        <f t="shared" si="23"/>
        <v>8.4066666666666663</v>
      </c>
      <c r="AI36" s="20">
        <f t="shared" si="24"/>
        <v>8.4066666666666663</v>
      </c>
    </row>
    <row r="37" spans="1:35">
      <c r="A37" s="8" t="s">
        <v>61</v>
      </c>
      <c r="B37" s="8" t="s">
        <v>62</v>
      </c>
      <c r="C37" s="10">
        <v>10</v>
      </c>
      <c r="D37" s="10">
        <v>5</v>
      </c>
      <c r="E37" s="9">
        <v>9.4</v>
      </c>
      <c r="F37" s="13">
        <v>6</v>
      </c>
      <c r="G37" s="11">
        <v>2.5</v>
      </c>
      <c r="H37" s="18"/>
      <c r="I37" s="16"/>
      <c r="J37" s="20">
        <f t="shared" si="25"/>
        <v>6.7399999999999993</v>
      </c>
      <c r="K37" s="20">
        <f t="shared" si="25"/>
        <v>6.7399999999999993</v>
      </c>
      <c r="L37" s="20">
        <f t="shared" si="1"/>
        <v>6.1766666666666667</v>
      </c>
      <c r="M37" s="20">
        <f t="shared" si="2"/>
        <v>6.0633333333333335</v>
      </c>
      <c r="N37" s="20">
        <f t="shared" si="3"/>
        <v>6.4899999999999993</v>
      </c>
      <c r="O37" s="20">
        <f t="shared" si="4"/>
        <v>6.29</v>
      </c>
      <c r="P37" s="20">
        <f t="shared" si="5"/>
        <v>5.9200000000000008</v>
      </c>
      <c r="Q37" s="20">
        <f t="shared" si="6"/>
        <v>5.92</v>
      </c>
      <c r="R37" s="20">
        <f t="shared" si="7"/>
        <v>6.2933333333333339</v>
      </c>
      <c r="S37" s="20">
        <f t="shared" si="8"/>
        <v>5.944</v>
      </c>
      <c r="T37" s="20">
        <f t="shared" si="9"/>
        <v>5.2366666666666664</v>
      </c>
      <c r="U37" s="20">
        <f t="shared" si="10"/>
        <v>5.8</v>
      </c>
      <c r="V37" s="20">
        <f t="shared" si="11"/>
        <v>5.4666666666666668</v>
      </c>
      <c r="W37" s="20">
        <f t="shared" si="12"/>
        <v>4.9533333333333331</v>
      </c>
      <c r="X37" s="20">
        <f t="shared" si="13"/>
        <v>5.2366666666666664</v>
      </c>
      <c r="Y37" s="20">
        <f t="shared" si="14"/>
        <v>5.944</v>
      </c>
      <c r="Z37" s="20">
        <f t="shared" si="15"/>
        <v>5.6533333333333333</v>
      </c>
      <c r="AA37" s="20">
        <f t="shared" si="16"/>
        <v>4.9233333333333329</v>
      </c>
      <c r="AB37" s="20">
        <f t="shared" si="17"/>
        <v>5.7033333333333331</v>
      </c>
      <c r="AC37" s="20">
        <f t="shared" si="18"/>
        <v>5.0233333333333325</v>
      </c>
      <c r="AD37" s="20">
        <f t="shared" si="19"/>
        <v>4.9566666666666661</v>
      </c>
      <c r="AE37" s="20">
        <f t="shared" si="20"/>
        <v>5.3199999999999994</v>
      </c>
      <c r="AF37" s="20">
        <f t="shared" si="21"/>
        <v>5.0699999999999994</v>
      </c>
      <c r="AG37" s="20">
        <f t="shared" si="22"/>
        <v>5.29</v>
      </c>
      <c r="AH37" s="20">
        <f t="shared" si="23"/>
        <v>4.9233333333333329</v>
      </c>
      <c r="AI37" s="20">
        <f t="shared" si="24"/>
        <v>4.9233333333333329</v>
      </c>
    </row>
    <row r="38" spans="1:35">
      <c r="A38" s="8" t="s">
        <v>63</v>
      </c>
      <c r="B38" s="8" t="s">
        <v>34</v>
      </c>
      <c r="C38" s="10">
        <v>11</v>
      </c>
      <c r="D38" s="10">
        <v>11</v>
      </c>
      <c r="E38" s="9">
        <v>8.9</v>
      </c>
      <c r="F38" s="13">
        <v>9</v>
      </c>
      <c r="G38" s="11">
        <v>12</v>
      </c>
      <c r="H38" s="18"/>
      <c r="I38" s="16"/>
      <c r="J38" s="20">
        <f t="shared" si="25"/>
        <v>9.3733333333333331</v>
      </c>
      <c r="K38" s="20">
        <f t="shared" si="25"/>
        <v>9.3733333333333331</v>
      </c>
      <c r="L38" s="20">
        <f t="shared" si="1"/>
        <v>9.1100000000000012</v>
      </c>
      <c r="M38" s="20">
        <f t="shared" si="2"/>
        <v>9.1133333333333333</v>
      </c>
      <c r="N38" s="20">
        <f t="shared" si="3"/>
        <v>9.4066666666666663</v>
      </c>
      <c r="O38" s="20">
        <f t="shared" si="4"/>
        <v>9.1066666666666656</v>
      </c>
      <c r="P38" s="20">
        <f t="shared" si="5"/>
        <v>8.5033333333333339</v>
      </c>
      <c r="Q38" s="20">
        <f t="shared" si="6"/>
        <v>8.94</v>
      </c>
      <c r="R38" s="20">
        <f t="shared" si="7"/>
        <v>9.01</v>
      </c>
      <c r="S38" s="20">
        <f t="shared" si="8"/>
        <v>9.0239999999999991</v>
      </c>
      <c r="T38" s="20">
        <f t="shared" si="9"/>
        <v>8.5866666666666678</v>
      </c>
      <c r="U38" s="20">
        <f t="shared" si="10"/>
        <v>9.2833333333333332</v>
      </c>
      <c r="V38" s="20">
        <f t="shared" si="11"/>
        <v>8.9166666666666661</v>
      </c>
      <c r="W38" s="20">
        <f t="shared" si="12"/>
        <v>8.7533333333333339</v>
      </c>
      <c r="X38" s="20">
        <f t="shared" si="13"/>
        <v>8.5866666666666678</v>
      </c>
      <c r="Y38" s="20">
        <f t="shared" si="14"/>
        <v>9.0239999999999991</v>
      </c>
      <c r="Z38" s="20">
        <f t="shared" si="15"/>
        <v>8.9866666666666681</v>
      </c>
      <c r="AA38" s="20">
        <f t="shared" si="16"/>
        <v>8.7233333333333327</v>
      </c>
      <c r="AB38" s="20">
        <f t="shared" si="17"/>
        <v>9.4533333333333349</v>
      </c>
      <c r="AC38" s="20">
        <f t="shared" si="18"/>
        <v>8.49</v>
      </c>
      <c r="AD38" s="20">
        <f t="shared" si="19"/>
        <v>8.6566666666666663</v>
      </c>
      <c r="AE38" s="20">
        <f t="shared" si="20"/>
        <v>8.620000000000001</v>
      </c>
      <c r="AF38" s="20">
        <f t="shared" si="21"/>
        <v>8.6533333333333342</v>
      </c>
      <c r="AG38" s="20">
        <f t="shared" si="22"/>
        <v>9.0233333333333334</v>
      </c>
      <c r="AH38" s="20">
        <f t="shared" si="23"/>
        <v>8.7233333333333327</v>
      </c>
      <c r="AI38" s="20">
        <f t="shared" si="24"/>
        <v>8.7233333333333327</v>
      </c>
    </row>
    <row r="39" spans="1:35">
      <c r="A39" s="8" t="s">
        <v>64</v>
      </c>
      <c r="B39" s="8" t="s">
        <v>65</v>
      </c>
      <c r="C39" s="10">
        <v>9</v>
      </c>
      <c r="D39" s="10">
        <v>7</v>
      </c>
      <c r="E39" s="9">
        <v>6.3</v>
      </c>
      <c r="F39" s="13">
        <v>3</v>
      </c>
      <c r="G39" s="11">
        <v>7.5</v>
      </c>
      <c r="H39" s="18"/>
      <c r="I39" s="16"/>
      <c r="J39" s="20">
        <f t="shared" si="25"/>
        <v>5.88</v>
      </c>
      <c r="K39" s="20">
        <f t="shared" si="25"/>
        <v>5.88</v>
      </c>
      <c r="L39" s="20">
        <f t="shared" si="1"/>
        <v>5.62</v>
      </c>
      <c r="M39" s="20">
        <f t="shared" si="2"/>
        <v>5.5100000000000007</v>
      </c>
      <c r="N39" s="20">
        <f t="shared" si="3"/>
        <v>5.83</v>
      </c>
      <c r="O39" s="20">
        <f t="shared" si="4"/>
        <v>5.73</v>
      </c>
      <c r="P39" s="20">
        <f t="shared" si="5"/>
        <v>4.9899999999999993</v>
      </c>
      <c r="Q39" s="20">
        <f t="shared" si="6"/>
        <v>5.46</v>
      </c>
      <c r="R39" s="20">
        <f t="shared" si="7"/>
        <v>5.47</v>
      </c>
      <c r="S39" s="20">
        <f t="shared" si="8"/>
        <v>5.5679999999999996</v>
      </c>
      <c r="T39" s="20">
        <f t="shared" si="9"/>
        <v>5.1566666666666663</v>
      </c>
      <c r="U39" s="20">
        <f t="shared" si="10"/>
        <v>5.6833333333333336</v>
      </c>
      <c r="V39" s="20">
        <f t="shared" si="11"/>
        <v>5.3833333333333337</v>
      </c>
      <c r="W39" s="20">
        <f t="shared" si="12"/>
        <v>5.34</v>
      </c>
      <c r="X39" s="20">
        <f t="shared" si="13"/>
        <v>5.1566666666666663</v>
      </c>
      <c r="Y39" s="20">
        <f t="shared" si="14"/>
        <v>5.5679999999999996</v>
      </c>
      <c r="Z39" s="20">
        <f t="shared" si="15"/>
        <v>5.54</v>
      </c>
      <c r="AA39" s="20">
        <f t="shared" si="16"/>
        <v>5.2133333333333338</v>
      </c>
      <c r="AB39" s="20">
        <f t="shared" si="17"/>
        <v>5.9233333333333329</v>
      </c>
      <c r="AC39" s="20">
        <f t="shared" si="18"/>
        <v>5.38</v>
      </c>
      <c r="AD39" s="20">
        <f t="shared" si="19"/>
        <v>5.08</v>
      </c>
      <c r="AE39" s="20">
        <f t="shared" si="20"/>
        <v>5.2399999999999993</v>
      </c>
      <c r="AF39" s="20">
        <f t="shared" si="21"/>
        <v>5.1899999999999995</v>
      </c>
      <c r="AG39" s="20">
        <f t="shared" si="22"/>
        <v>5.38</v>
      </c>
      <c r="AH39" s="20">
        <f t="shared" si="23"/>
        <v>5.2133333333333338</v>
      </c>
      <c r="AI39" s="20">
        <f t="shared" si="24"/>
        <v>5.2133333333333338</v>
      </c>
    </row>
    <row r="40" spans="1:35">
      <c r="A40" s="8" t="s">
        <v>66</v>
      </c>
      <c r="B40" s="8" t="s">
        <v>3</v>
      </c>
      <c r="C40" s="10">
        <v>12</v>
      </c>
      <c r="D40" s="10">
        <v>1</v>
      </c>
      <c r="E40" s="9">
        <v>5</v>
      </c>
      <c r="F40" s="13">
        <v>5</v>
      </c>
      <c r="G40" s="11">
        <v>8.5</v>
      </c>
      <c r="H40" s="18"/>
      <c r="I40" s="16"/>
      <c r="J40" s="20">
        <f t="shared" si="25"/>
        <v>6.1333333333333337</v>
      </c>
      <c r="K40" s="20">
        <f t="shared" si="25"/>
        <v>6.1333333333333337</v>
      </c>
      <c r="L40" s="20">
        <f t="shared" si="1"/>
        <v>5.85</v>
      </c>
      <c r="M40" s="20">
        <f t="shared" si="2"/>
        <v>5.85</v>
      </c>
      <c r="N40" s="20">
        <f t="shared" si="3"/>
        <v>6.0166666666666666</v>
      </c>
      <c r="O40" s="20">
        <f t="shared" si="4"/>
        <v>5.85</v>
      </c>
      <c r="P40" s="20">
        <f t="shared" si="5"/>
        <v>4.8666666666666663</v>
      </c>
      <c r="Q40" s="20">
        <f t="shared" si="6"/>
        <v>5.6</v>
      </c>
      <c r="R40" s="20">
        <f t="shared" si="7"/>
        <v>5.7333333333333334</v>
      </c>
      <c r="S40" s="20">
        <f t="shared" si="8"/>
        <v>5.88</v>
      </c>
      <c r="T40" s="20">
        <f t="shared" si="9"/>
        <v>5.0166666666666666</v>
      </c>
      <c r="U40" s="20">
        <f t="shared" si="10"/>
        <v>5.833333333333333</v>
      </c>
      <c r="V40" s="20">
        <f t="shared" si="11"/>
        <v>5.4333333333333336</v>
      </c>
      <c r="W40" s="20">
        <f t="shared" si="12"/>
        <v>5.6333333333333337</v>
      </c>
      <c r="X40" s="20">
        <f t="shared" si="13"/>
        <v>5.0166666666666666</v>
      </c>
      <c r="Y40" s="20">
        <f t="shared" si="14"/>
        <v>5.88</v>
      </c>
      <c r="Z40" s="20">
        <f t="shared" si="15"/>
        <v>6.0333333333333332</v>
      </c>
      <c r="AA40" s="20">
        <f t="shared" si="16"/>
        <v>5.3833333333333337</v>
      </c>
      <c r="AB40" s="20">
        <f t="shared" si="17"/>
        <v>6.1833333333333336</v>
      </c>
      <c r="AC40" s="20">
        <f t="shared" si="18"/>
        <v>5.8166666666666664</v>
      </c>
      <c r="AD40" s="20">
        <f t="shared" si="19"/>
        <v>5.5166666666666666</v>
      </c>
      <c r="AE40" s="20">
        <f t="shared" si="20"/>
        <v>5.6333333333333337</v>
      </c>
      <c r="AF40" s="20">
        <f t="shared" si="21"/>
        <v>5.5166666666666666</v>
      </c>
      <c r="AG40" s="20">
        <f t="shared" si="22"/>
        <v>5.916666666666667</v>
      </c>
      <c r="AH40" s="20">
        <f t="shared" si="23"/>
        <v>5.3833333333333337</v>
      </c>
      <c r="AI40" s="20">
        <f t="shared" si="24"/>
        <v>5.3833333333333337</v>
      </c>
    </row>
    <row r="41" spans="1:35">
      <c r="A41" s="8" t="s">
        <v>67</v>
      </c>
      <c r="B41" s="8" t="s">
        <v>68</v>
      </c>
      <c r="C41" s="10">
        <v>13</v>
      </c>
      <c r="D41" s="10">
        <v>16</v>
      </c>
      <c r="E41" s="9">
        <v>9.3000000000000007</v>
      </c>
      <c r="F41" s="13">
        <v>10</v>
      </c>
      <c r="G41" s="11">
        <v>11.5</v>
      </c>
      <c r="H41" s="18"/>
      <c r="I41" s="16"/>
      <c r="J41" s="20">
        <f t="shared" si="25"/>
        <v>10.546666666666665</v>
      </c>
      <c r="K41" s="20">
        <f t="shared" si="25"/>
        <v>10.546666666666665</v>
      </c>
      <c r="L41" s="20">
        <f t="shared" si="1"/>
        <v>10.186666666666667</v>
      </c>
      <c r="M41" s="20">
        <f t="shared" si="2"/>
        <v>10.210000000000001</v>
      </c>
      <c r="N41" s="20">
        <f t="shared" si="3"/>
        <v>10.496666666666666</v>
      </c>
      <c r="O41" s="20">
        <f t="shared" si="4"/>
        <v>10.163333333333332</v>
      </c>
      <c r="P41" s="20">
        <f t="shared" si="5"/>
        <v>9.456666666666667</v>
      </c>
      <c r="Q41" s="20">
        <f t="shared" si="6"/>
        <v>10.1</v>
      </c>
      <c r="R41" s="20">
        <f t="shared" si="7"/>
        <v>10.136666666666667</v>
      </c>
      <c r="S41" s="20">
        <f t="shared" si="8"/>
        <v>10.247999999999999</v>
      </c>
      <c r="T41" s="20">
        <f t="shared" si="9"/>
        <v>9.8899999999999988</v>
      </c>
      <c r="U41" s="20">
        <f t="shared" si="10"/>
        <v>10.483333333333333</v>
      </c>
      <c r="V41" s="20">
        <f t="shared" si="11"/>
        <v>10.050000000000001</v>
      </c>
      <c r="W41" s="20">
        <f t="shared" si="12"/>
        <v>9.6399999999999988</v>
      </c>
      <c r="X41" s="20">
        <f t="shared" si="13"/>
        <v>9.8899999999999988</v>
      </c>
      <c r="Y41" s="20">
        <f t="shared" si="14"/>
        <v>10.247999999999999</v>
      </c>
      <c r="Z41" s="20">
        <f t="shared" si="15"/>
        <v>10.073333333333332</v>
      </c>
      <c r="AA41" s="20">
        <f t="shared" si="16"/>
        <v>9.8133333333333326</v>
      </c>
      <c r="AB41" s="20">
        <f t="shared" si="17"/>
        <v>10.656666666666666</v>
      </c>
      <c r="AC41" s="20">
        <f t="shared" si="18"/>
        <v>9.4799999999999986</v>
      </c>
      <c r="AD41" s="20">
        <f t="shared" si="19"/>
        <v>9.6133333333333333</v>
      </c>
      <c r="AE41" s="20">
        <f t="shared" si="20"/>
        <v>9.6399999999999988</v>
      </c>
      <c r="AF41" s="20">
        <f t="shared" si="21"/>
        <v>9.59</v>
      </c>
      <c r="AG41" s="20">
        <f t="shared" si="22"/>
        <v>10.046666666666665</v>
      </c>
      <c r="AH41" s="20">
        <f t="shared" si="23"/>
        <v>9.8133333333333326</v>
      </c>
      <c r="AI41" s="20">
        <f t="shared" si="24"/>
        <v>9.8133333333333326</v>
      </c>
    </row>
    <row r="42" spans="1:35">
      <c r="A42" s="8" t="s">
        <v>69</v>
      </c>
      <c r="B42" s="8" t="s">
        <v>70</v>
      </c>
      <c r="C42" s="10">
        <v>7</v>
      </c>
      <c r="D42" s="10">
        <v>5</v>
      </c>
      <c r="E42" s="9">
        <v>10.1</v>
      </c>
      <c r="F42" s="13">
        <v>2</v>
      </c>
      <c r="G42" s="11">
        <v>2</v>
      </c>
      <c r="H42" s="18"/>
      <c r="I42" s="16"/>
      <c r="J42" s="20">
        <f t="shared" si="25"/>
        <v>5.3266666666666671</v>
      </c>
      <c r="K42" s="20">
        <f t="shared" si="25"/>
        <v>5.3266666666666671</v>
      </c>
      <c r="L42" s="20">
        <f t="shared" si="1"/>
        <v>4.8233333333333333</v>
      </c>
      <c r="M42" s="20">
        <f t="shared" si="2"/>
        <v>4.5533333333333328</v>
      </c>
      <c r="N42" s="20">
        <f t="shared" si="3"/>
        <v>5.16</v>
      </c>
      <c r="O42" s="20">
        <f t="shared" si="4"/>
        <v>5.0933333333333337</v>
      </c>
      <c r="P42" s="20">
        <f t="shared" si="5"/>
        <v>4.796666666666666</v>
      </c>
      <c r="Q42" s="20">
        <f t="shared" si="6"/>
        <v>4.54</v>
      </c>
      <c r="R42" s="20">
        <f t="shared" si="7"/>
        <v>4.8233333333333333</v>
      </c>
      <c r="S42" s="20">
        <f t="shared" si="8"/>
        <v>4.4160000000000004</v>
      </c>
      <c r="T42" s="20">
        <f t="shared" si="9"/>
        <v>3.9133333333333336</v>
      </c>
      <c r="U42" s="20">
        <f t="shared" si="10"/>
        <v>4.3833333333333337</v>
      </c>
      <c r="V42" s="20">
        <f t="shared" si="11"/>
        <v>4.1500000000000004</v>
      </c>
      <c r="W42" s="20">
        <f t="shared" si="12"/>
        <v>3.7133333333333334</v>
      </c>
      <c r="X42" s="20">
        <f t="shared" si="13"/>
        <v>3.9133333333333336</v>
      </c>
      <c r="Y42" s="20">
        <f t="shared" si="14"/>
        <v>4.4160000000000004</v>
      </c>
      <c r="Z42" s="20">
        <f t="shared" si="15"/>
        <v>4.1133333333333333</v>
      </c>
      <c r="AA42" s="20">
        <f t="shared" si="16"/>
        <v>3.5433333333333334</v>
      </c>
      <c r="AB42" s="20">
        <f t="shared" si="17"/>
        <v>4.28</v>
      </c>
      <c r="AC42" s="20">
        <f t="shared" si="18"/>
        <v>3.71</v>
      </c>
      <c r="AD42" s="20">
        <f t="shared" si="19"/>
        <v>3.4433333333333334</v>
      </c>
      <c r="AE42" s="20">
        <f t="shared" si="20"/>
        <v>3.8800000000000003</v>
      </c>
      <c r="AF42" s="20">
        <f t="shared" si="21"/>
        <v>3.7133333333333334</v>
      </c>
      <c r="AG42" s="20">
        <f t="shared" si="22"/>
        <v>3.6766666666666667</v>
      </c>
      <c r="AH42" s="20">
        <f t="shared" si="23"/>
        <v>3.5433333333333334</v>
      </c>
      <c r="AI42" s="20">
        <f t="shared" si="24"/>
        <v>3.5433333333333334</v>
      </c>
    </row>
    <row r="43" spans="1:35">
      <c r="A43" s="8" t="s">
        <v>71</v>
      </c>
      <c r="B43" s="8" t="s">
        <v>72</v>
      </c>
      <c r="C43" s="10">
        <v>9</v>
      </c>
      <c r="D43" s="10">
        <v>8</v>
      </c>
      <c r="E43" s="9">
        <v>11.8</v>
      </c>
      <c r="F43" s="13">
        <v>5</v>
      </c>
      <c r="G43" s="11">
        <v>11.5</v>
      </c>
      <c r="H43" s="18"/>
      <c r="I43" s="16"/>
      <c r="J43" s="20">
        <f t="shared" si="25"/>
        <v>8.4466666666666672</v>
      </c>
      <c r="K43" s="20">
        <f t="shared" si="25"/>
        <v>8.4466666666666672</v>
      </c>
      <c r="L43" s="20">
        <f t="shared" si="1"/>
        <v>8.1366666666666667</v>
      </c>
      <c r="M43" s="20">
        <f t="shared" si="2"/>
        <v>7.91</v>
      </c>
      <c r="N43" s="20">
        <f t="shared" si="3"/>
        <v>8.5299999999999994</v>
      </c>
      <c r="O43" s="20">
        <f t="shared" si="4"/>
        <v>8.3633333333333333</v>
      </c>
      <c r="P43" s="20">
        <f t="shared" si="5"/>
        <v>7.8066666666666666</v>
      </c>
      <c r="Q43" s="20">
        <f t="shared" si="6"/>
        <v>7.8</v>
      </c>
      <c r="R43" s="20">
        <f t="shared" si="7"/>
        <v>7.9200000000000008</v>
      </c>
      <c r="S43" s="20">
        <f t="shared" si="8"/>
        <v>7.6879999999999997</v>
      </c>
      <c r="T43" s="20">
        <f t="shared" si="9"/>
        <v>7.1899999999999995</v>
      </c>
      <c r="U43" s="20">
        <f t="shared" si="10"/>
        <v>8</v>
      </c>
      <c r="V43" s="20">
        <f t="shared" si="11"/>
        <v>7.7</v>
      </c>
      <c r="W43" s="20">
        <f t="shared" si="12"/>
        <v>7.64</v>
      </c>
      <c r="X43" s="20">
        <f t="shared" si="13"/>
        <v>7.1899999999999995</v>
      </c>
      <c r="Y43" s="20">
        <f t="shared" si="14"/>
        <v>7.6879999999999997</v>
      </c>
      <c r="Z43" s="20">
        <f t="shared" si="15"/>
        <v>7.64</v>
      </c>
      <c r="AA43" s="20">
        <f t="shared" si="16"/>
        <v>7.2966666666666669</v>
      </c>
      <c r="AB43" s="20">
        <f t="shared" si="17"/>
        <v>8.1233333333333331</v>
      </c>
      <c r="AC43" s="20">
        <f t="shared" si="18"/>
        <v>7.2966666666666669</v>
      </c>
      <c r="AD43" s="20">
        <f t="shared" si="19"/>
        <v>7.1966666666666672</v>
      </c>
      <c r="AE43" s="20">
        <f t="shared" si="20"/>
        <v>7.34</v>
      </c>
      <c r="AF43" s="20">
        <f t="shared" si="21"/>
        <v>7.4233333333333329</v>
      </c>
      <c r="AG43" s="20">
        <f t="shared" si="22"/>
        <v>7.496666666666667</v>
      </c>
      <c r="AH43" s="20">
        <f t="shared" si="23"/>
        <v>7.2966666666666669</v>
      </c>
      <c r="AI43" s="20">
        <f t="shared" si="24"/>
        <v>7.2966666666666669</v>
      </c>
    </row>
    <row r="44" spans="1:35">
      <c r="A44" s="8" t="s">
        <v>73</v>
      </c>
      <c r="B44" s="8" t="s">
        <v>74</v>
      </c>
      <c r="C44" s="10">
        <v>8</v>
      </c>
      <c r="D44" s="10">
        <v>4</v>
      </c>
      <c r="E44" s="9">
        <v>7.1</v>
      </c>
      <c r="F44" s="13">
        <v>5</v>
      </c>
      <c r="G44" s="11">
        <v>9.5</v>
      </c>
      <c r="H44" s="18"/>
      <c r="I44" s="16"/>
      <c r="J44" s="20">
        <f t="shared" si="25"/>
        <v>6.3266666666666671</v>
      </c>
      <c r="K44" s="20">
        <f t="shared" si="25"/>
        <v>6.3266666666666671</v>
      </c>
      <c r="L44" s="20">
        <f t="shared" si="1"/>
        <v>6.14</v>
      </c>
      <c r="M44" s="20">
        <f t="shared" si="2"/>
        <v>6.0699999999999994</v>
      </c>
      <c r="N44" s="20">
        <f t="shared" si="3"/>
        <v>6.3766666666666669</v>
      </c>
      <c r="O44" s="20">
        <f t="shared" si="4"/>
        <v>6.21</v>
      </c>
      <c r="P44" s="20">
        <f t="shared" si="5"/>
        <v>5.6633333333333331</v>
      </c>
      <c r="Q44" s="20">
        <f t="shared" si="6"/>
        <v>5.9</v>
      </c>
      <c r="R44" s="20">
        <f t="shared" si="7"/>
        <v>5.9899999999999993</v>
      </c>
      <c r="S44" s="20">
        <f t="shared" si="8"/>
        <v>5.9359999999999999</v>
      </c>
      <c r="T44" s="20">
        <f t="shared" si="9"/>
        <v>5.4300000000000006</v>
      </c>
      <c r="U44" s="20">
        <f t="shared" si="10"/>
        <v>6.1166666666666663</v>
      </c>
      <c r="V44" s="20">
        <f t="shared" si="11"/>
        <v>5.85</v>
      </c>
      <c r="W44" s="20">
        <f t="shared" si="12"/>
        <v>5.9466666666666672</v>
      </c>
      <c r="X44" s="20">
        <f t="shared" si="13"/>
        <v>5.4300000000000006</v>
      </c>
      <c r="Y44" s="20">
        <f t="shared" si="14"/>
        <v>5.9359999999999999</v>
      </c>
      <c r="Z44" s="20">
        <f t="shared" si="15"/>
        <v>6.0133333333333336</v>
      </c>
      <c r="AA44" s="20">
        <f t="shared" si="16"/>
        <v>5.6933333333333334</v>
      </c>
      <c r="AB44" s="20">
        <f t="shared" si="17"/>
        <v>6.2966666666666669</v>
      </c>
      <c r="AC44" s="20">
        <f t="shared" si="18"/>
        <v>5.7600000000000007</v>
      </c>
      <c r="AD44" s="20">
        <f t="shared" si="19"/>
        <v>5.7266666666666675</v>
      </c>
      <c r="AE44" s="20">
        <f t="shared" si="20"/>
        <v>5.746666666666667</v>
      </c>
      <c r="AF44" s="20">
        <f t="shared" si="21"/>
        <v>5.7966666666666669</v>
      </c>
      <c r="AG44" s="20">
        <f t="shared" si="22"/>
        <v>5.9933333333333341</v>
      </c>
      <c r="AH44" s="20">
        <f t="shared" si="23"/>
        <v>5.6933333333333334</v>
      </c>
      <c r="AI44" s="20">
        <f t="shared" si="24"/>
        <v>5.6933333333333334</v>
      </c>
    </row>
    <row r="45" spans="1:35">
      <c r="A45" s="8" t="s">
        <v>75</v>
      </c>
      <c r="B45" s="8" t="s">
        <v>76</v>
      </c>
      <c r="C45" s="10">
        <v>11</v>
      </c>
      <c r="D45" s="10">
        <v>1</v>
      </c>
      <c r="E45" s="9">
        <v>2.2000000000000002</v>
      </c>
      <c r="F45" s="13">
        <v>3</v>
      </c>
      <c r="G45" s="11">
        <v>5.5</v>
      </c>
      <c r="H45" s="18"/>
      <c r="I45" s="16"/>
      <c r="J45" s="20">
        <f t="shared" si="25"/>
        <v>4.3199999999999994</v>
      </c>
      <c r="K45" s="20">
        <f t="shared" si="25"/>
        <v>4.3199999999999994</v>
      </c>
      <c r="L45" s="20">
        <f t="shared" si="1"/>
        <v>4.0633333333333335</v>
      </c>
      <c r="M45" s="20">
        <f t="shared" si="2"/>
        <v>4.09</v>
      </c>
      <c r="N45" s="20">
        <f t="shared" si="3"/>
        <v>4.1366666666666667</v>
      </c>
      <c r="O45" s="20">
        <f t="shared" si="4"/>
        <v>4.0366666666666662</v>
      </c>
      <c r="P45" s="20">
        <f t="shared" si="5"/>
        <v>3.0266666666666664</v>
      </c>
      <c r="Q45" s="20">
        <f t="shared" si="6"/>
        <v>3.92</v>
      </c>
      <c r="R45" s="20">
        <f t="shared" si="7"/>
        <v>3.98</v>
      </c>
      <c r="S45" s="20">
        <f t="shared" si="8"/>
        <v>4.2720000000000002</v>
      </c>
      <c r="T45" s="20">
        <f t="shared" si="9"/>
        <v>3.5433333333333334</v>
      </c>
      <c r="U45" s="20">
        <f t="shared" si="10"/>
        <v>4.1333333333333337</v>
      </c>
      <c r="V45" s="20">
        <f t="shared" si="11"/>
        <v>3.7666666666666666</v>
      </c>
      <c r="W45" s="20">
        <f t="shared" si="12"/>
        <v>3.9266666666666667</v>
      </c>
      <c r="X45" s="20">
        <f t="shared" si="13"/>
        <v>3.5433333333333334</v>
      </c>
      <c r="Y45" s="20">
        <f t="shared" si="14"/>
        <v>4.2720000000000002</v>
      </c>
      <c r="Z45" s="20">
        <f t="shared" si="15"/>
        <v>4.3933333333333335</v>
      </c>
      <c r="AA45" s="20">
        <f t="shared" si="16"/>
        <v>3.8033333333333332</v>
      </c>
      <c r="AB45" s="20">
        <f t="shared" si="17"/>
        <v>4.5100000000000007</v>
      </c>
      <c r="AC45" s="20">
        <f t="shared" si="18"/>
        <v>4.3033333333333328</v>
      </c>
      <c r="AD45" s="20">
        <f t="shared" si="19"/>
        <v>3.8699999999999997</v>
      </c>
      <c r="AE45" s="20">
        <f t="shared" si="20"/>
        <v>4.0266666666666664</v>
      </c>
      <c r="AF45" s="20">
        <f t="shared" si="21"/>
        <v>3.8433333333333333</v>
      </c>
      <c r="AG45" s="20">
        <f t="shared" si="22"/>
        <v>4.2366666666666664</v>
      </c>
      <c r="AH45" s="20">
        <f t="shared" si="23"/>
        <v>3.8033333333333332</v>
      </c>
      <c r="AI45" s="20">
        <f t="shared" si="24"/>
        <v>3.8033333333333332</v>
      </c>
    </row>
    <row r="46" spans="1:35">
      <c r="A46" s="8" t="s">
        <v>77</v>
      </c>
      <c r="B46" s="8" t="s">
        <v>78</v>
      </c>
      <c r="C46" s="10">
        <v>9</v>
      </c>
      <c r="D46" s="10">
        <v>7</v>
      </c>
      <c r="E46" s="9">
        <v>7.4</v>
      </c>
      <c r="F46" s="13">
        <v>5</v>
      </c>
      <c r="G46" s="11">
        <v>5.5</v>
      </c>
      <c r="H46" s="18">
        <v>7.7</v>
      </c>
      <c r="I46" s="16"/>
      <c r="J46" s="20">
        <f t="shared" si="25"/>
        <v>6.8866666666666667</v>
      </c>
      <c r="K46" s="20">
        <f t="shared" si="25"/>
        <v>6.8866666666666667</v>
      </c>
      <c r="L46" s="20">
        <f t="shared" si="1"/>
        <v>6.78</v>
      </c>
      <c r="M46" s="20">
        <f t="shared" si="2"/>
        <v>6.7</v>
      </c>
      <c r="N46" s="20">
        <f t="shared" si="3"/>
        <v>6.77</v>
      </c>
      <c r="O46" s="20">
        <f t="shared" si="4"/>
        <v>6.8599999999999994</v>
      </c>
      <c r="P46" s="20">
        <f t="shared" si="5"/>
        <v>6.6133333333333342</v>
      </c>
      <c r="Q46" s="20">
        <f t="shared" si="6"/>
        <v>6.7639999999999993</v>
      </c>
      <c r="R46" s="20">
        <f t="shared" si="7"/>
        <v>6.7633333333333336</v>
      </c>
      <c r="S46" s="20">
        <f t="shared" si="8"/>
        <v>6.8279999999999994</v>
      </c>
      <c r="T46" s="20">
        <f t="shared" si="9"/>
        <v>6.72</v>
      </c>
      <c r="U46" s="20">
        <f t="shared" si="10"/>
        <v>6.7033333333333331</v>
      </c>
      <c r="V46" s="20">
        <f t="shared" si="11"/>
        <v>6.66</v>
      </c>
      <c r="W46" s="20">
        <f t="shared" si="12"/>
        <v>6.6366666666666667</v>
      </c>
      <c r="X46" s="20">
        <f t="shared" si="13"/>
        <v>6.72</v>
      </c>
      <c r="Y46" s="20">
        <f t="shared" si="14"/>
        <v>6.8279999999999994</v>
      </c>
      <c r="Z46" s="20">
        <f t="shared" si="15"/>
        <v>6.78</v>
      </c>
      <c r="AA46" s="20">
        <f t="shared" si="16"/>
        <v>6.6066666666666665</v>
      </c>
      <c r="AB46" s="20">
        <f t="shared" si="17"/>
        <v>6.7733333333333325</v>
      </c>
      <c r="AC46" s="20">
        <f t="shared" si="18"/>
        <v>6.8966666666666656</v>
      </c>
      <c r="AD46" s="20">
        <f t="shared" si="19"/>
        <v>6.54</v>
      </c>
      <c r="AE46" s="20">
        <f t="shared" si="20"/>
        <v>6.7366666666666664</v>
      </c>
      <c r="AF46" s="20">
        <f t="shared" si="21"/>
        <v>6.62</v>
      </c>
      <c r="AG46" s="20">
        <f t="shared" si="22"/>
        <v>6.583333333333333</v>
      </c>
      <c r="AH46" s="20">
        <f t="shared" si="23"/>
        <v>6.6066666666666665</v>
      </c>
      <c r="AI46" s="20">
        <f t="shared" si="24"/>
        <v>6.6066666666666665</v>
      </c>
    </row>
    <row r="47" spans="1:35">
      <c r="A47" s="8" t="s">
        <v>79</v>
      </c>
      <c r="B47" s="8" t="s">
        <v>80</v>
      </c>
      <c r="C47" s="10">
        <v>12</v>
      </c>
      <c r="D47" s="10">
        <v>7</v>
      </c>
      <c r="E47" s="9">
        <v>10</v>
      </c>
      <c r="F47" s="14">
        <v>6</v>
      </c>
      <c r="G47" s="11">
        <v>10.5</v>
      </c>
      <c r="H47" s="18"/>
      <c r="I47" s="16"/>
      <c r="J47" s="20">
        <f t="shared" si="25"/>
        <v>8.5666666666666664</v>
      </c>
      <c r="K47" s="20">
        <f t="shared" si="25"/>
        <v>8.5666666666666664</v>
      </c>
      <c r="L47" s="20">
        <f t="shared" si="1"/>
        <v>8.1833333333333336</v>
      </c>
      <c r="M47" s="20">
        <f t="shared" si="2"/>
        <v>8.0500000000000007</v>
      </c>
      <c r="N47" s="20">
        <f t="shared" si="3"/>
        <v>8.5166666666666675</v>
      </c>
      <c r="O47" s="20">
        <f t="shared" si="4"/>
        <v>8.3166666666666664</v>
      </c>
      <c r="P47" s="20">
        <f t="shared" si="5"/>
        <v>7.5</v>
      </c>
      <c r="Q47" s="20">
        <f t="shared" si="6"/>
        <v>7.88</v>
      </c>
      <c r="R47" s="20">
        <f t="shared" si="7"/>
        <v>8.0333333333333332</v>
      </c>
      <c r="S47" s="20">
        <f t="shared" si="8"/>
        <v>7.96</v>
      </c>
      <c r="T47" s="20">
        <f t="shared" si="9"/>
        <v>7.25</v>
      </c>
      <c r="U47" s="20">
        <f t="shared" si="10"/>
        <v>8.1</v>
      </c>
      <c r="V47" s="20">
        <f t="shared" si="11"/>
        <v>7.7</v>
      </c>
      <c r="W47" s="20">
        <f t="shared" si="12"/>
        <v>7.6333333333333337</v>
      </c>
      <c r="X47" s="20">
        <f t="shared" si="13"/>
        <v>7.25</v>
      </c>
      <c r="Y47" s="20">
        <f t="shared" si="14"/>
        <v>7.96</v>
      </c>
      <c r="Z47" s="20">
        <f t="shared" si="15"/>
        <v>7.9333333333333336</v>
      </c>
      <c r="AA47" s="20">
        <f t="shared" si="16"/>
        <v>7.3833333333333337</v>
      </c>
      <c r="AB47" s="20">
        <f t="shared" si="17"/>
        <v>8.3166666666666664</v>
      </c>
      <c r="AC47" s="20">
        <f t="shared" si="18"/>
        <v>7.55</v>
      </c>
      <c r="AD47" s="20">
        <f t="shared" si="19"/>
        <v>7.35</v>
      </c>
      <c r="AE47" s="20">
        <f t="shared" si="20"/>
        <v>7.5333333333333332</v>
      </c>
      <c r="AF47" s="20">
        <f t="shared" si="21"/>
        <v>7.4833333333333334</v>
      </c>
      <c r="AG47" s="20">
        <f t="shared" si="22"/>
        <v>7.75</v>
      </c>
      <c r="AH47" s="20">
        <f t="shared" si="23"/>
        <v>7.3833333333333337</v>
      </c>
      <c r="AI47" s="20">
        <f t="shared" si="24"/>
        <v>7.3833333333333337</v>
      </c>
    </row>
    <row r="49" spans="1:8">
      <c r="A49" t="s">
        <v>113</v>
      </c>
      <c r="C49" s="17">
        <f>AVERAGE(C4:C47)</f>
        <v>10.090909090909092</v>
      </c>
      <c r="D49" s="17">
        <f t="shared" ref="D49:H49" si="26">AVERAGE(D4:D47)</f>
        <v>7</v>
      </c>
      <c r="E49" s="17">
        <f t="shared" si="26"/>
        <v>9.0590909090909086</v>
      </c>
      <c r="F49" s="17">
        <f t="shared" si="26"/>
        <v>6.3181818181818183</v>
      </c>
      <c r="G49" s="17">
        <f t="shared" si="26"/>
        <v>7.3181818181818183</v>
      </c>
      <c r="H49" s="17">
        <f t="shared" si="26"/>
        <v>10.09375</v>
      </c>
    </row>
    <row r="50" spans="1:8">
      <c r="A50" t="s">
        <v>114</v>
      </c>
      <c r="C50" s="17">
        <f>STDEV(C4:C47)</f>
        <v>2.0552619005653368</v>
      </c>
      <c r="D50" s="17">
        <f t="shared" ref="D50:H50" si="27">STDEV(D4:D47)</f>
        <v>3.935526914280127</v>
      </c>
      <c r="E50" s="17">
        <f t="shared" si="27"/>
        <v>3.3465927262313122</v>
      </c>
      <c r="F50" s="17">
        <f t="shared" si="27"/>
        <v>3.0710404817572763</v>
      </c>
      <c r="G50" s="17">
        <f t="shared" si="27"/>
        <v>3.4642541884873905</v>
      </c>
      <c r="H50" s="17">
        <f t="shared" si="27"/>
        <v>2.9236031463149792</v>
      </c>
    </row>
  </sheetData>
  <conditionalFormatting sqref="J4:AI47">
    <cfRule type="expression" dxfId="3" priority="3">
      <formula>J4&lt;J$2</formula>
    </cfRule>
    <cfRule type="expression" dxfId="5" priority="1">
      <formula>J4&gt;=J$2</formula>
    </cfRule>
    <cfRule type="expression" dxfId="4" priority="2">
      <formula>J4&gt;=90%*J$2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CB1 - ECE1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Vaillant</dc:creator>
  <cp:lastModifiedBy>ANDOLFI</cp:lastModifiedBy>
  <dcterms:created xsi:type="dcterms:W3CDTF">2016-12-07T09:33:53Z</dcterms:created>
  <dcterms:modified xsi:type="dcterms:W3CDTF">2016-12-09T18:23:48Z</dcterms:modified>
</cp:coreProperties>
</file>