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  <sheet name="Feuil2" sheetId="2" r:id="rId2"/>
    <sheet name="Modèle" sheetId="3" r:id="rId3"/>
  </sheets>
  <definedNames>
    <definedName name="juillet">Feuil1!#REF!</definedName>
    <definedName name="juin">Feuil1!$B$1</definedName>
    <definedName name="mai">Feuil1!$G$1</definedName>
  </definedNames>
  <calcPr calcId="152511"/>
</workbook>
</file>

<file path=xl/calcChain.xml><?xml version="1.0" encoding="utf-8"?>
<calcChain xmlns="http://schemas.openxmlformats.org/spreadsheetml/2006/main">
  <c r="A13" i="3" l="1"/>
  <c r="C12" i="3"/>
  <c r="E12" i="3" s="1"/>
  <c r="C11" i="3"/>
  <c r="E11" i="3" s="1"/>
  <c r="C10" i="3"/>
  <c r="E10" i="3" s="1"/>
  <c r="E9" i="3"/>
  <c r="C9" i="3"/>
  <c r="A8" i="3"/>
  <c r="C7" i="3"/>
  <c r="E7" i="3" s="1"/>
  <c r="C6" i="3"/>
  <c r="E6" i="3" s="1"/>
  <c r="C5" i="3"/>
  <c r="E5" i="3" s="1"/>
  <c r="C4" i="3"/>
  <c r="E4" i="3" s="1"/>
  <c r="C3" i="3"/>
  <c r="E3" i="3" s="1"/>
  <c r="E13" i="3" l="1"/>
  <c r="A14" i="3"/>
  <c r="E8" i="3"/>
  <c r="E14" i="3" s="1"/>
  <c r="B8" i="1"/>
  <c r="B13" i="1"/>
  <c r="D10" i="1"/>
  <c r="F10" i="1" s="1"/>
  <c r="D11" i="1"/>
  <c r="F11" i="1" s="1"/>
  <c r="D12" i="1"/>
  <c r="F12" i="1" s="1"/>
  <c r="D9" i="1"/>
  <c r="F9" i="1" s="1"/>
  <c r="D4" i="1"/>
  <c r="F4" i="1" s="1"/>
  <c r="D5" i="1"/>
  <c r="F5" i="1" s="1"/>
  <c r="D6" i="1"/>
  <c r="F6" i="1" s="1"/>
  <c r="D7" i="1"/>
  <c r="F7" i="1" s="1"/>
  <c r="D3" i="1"/>
  <c r="F3" i="1" s="1"/>
  <c r="I10" i="1"/>
  <c r="K10" i="1" s="1"/>
  <c r="I11" i="1"/>
  <c r="K11" i="1" s="1"/>
  <c r="I12" i="1"/>
  <c r="K12" i="1" s="1"/>
  <c r="I9" i="1"/>
  <c r="K9" i="1" s="1"/>
  <c r="G13" i="1"/>
  <c r="G8" i="1"/>
  <c r="I6" i="1"/>
  <c r="K6" i="1" s="1"/>
  <c r="I7" i="1"/>
  <c r="K7" i="1" s="1"/>
  <c r="I5" i="1"/>
  <c r="K5" i="1" s="1"/>
  <c r="I4" i="1"/>
  <c r="K4" i="1" s="1"/>
  <c r="I3" i="1"/>
  <c r="K3" i="1" s="1"/>
  <c r="L2" i="2"/>
  <c r="J4" i="2"/>
  <c r="J3" i="2"/>
  <c r="C3" i="2"/>
  <c r="K2" i="2"/>
  <c r="K3" i="2"/>
  <c r="C2" i="2"/>
  <c r="I3" i="2"/>
  <c r="I2" i="2"/>
  <c r="K4" i="2"/>
  <c r="D4" i="2"/>
  <c r="L3" i="2"/>
  <c r="B4" i="2"/>
  <c r="D2" i="2"/>
  <c r="M3" i="2"/>
  <c r="M2" i="2"/>
  <c r="J2" i="2"/>
  <c r="L4" i="2"/>
  <c r="E4" i="2"/>
  <c r="B3" i="2"/>
  <c r="I4" i="2"/>
  <c r="B2" i="2"/>
  <c r="E3" i="2"/>
  <c r="E2" i="2"/>
  <c r="C4" i="2"/>
  <c r="D3" i="2"/>
  <c r="M4" i="2"/>
  <c r="B14" i="1" l="1"/>
  <c r="F13" i="1"/>
  <c r="F8" i="1"/>
  <c r="G14" i="1"/>
  <c r="K8" i="1"/>
  <c r="K13" i="1"/>
  <c r="F3" i="2"/>
  <c r="H3" i="2"/>
  <c r="G3" i="2"/>
  <c r="H2" i="2"/>
  <c r="G2" i="2"/>
  <c r="F2" i="2"/>
  <c r="F14" i="1" l="1"/>
  <c r="K14" i="1"/>
  <c r="H4" i="2"/>
  <c r="G4" i="2"/>
  <c r="F4" i="2"/>
</calcChain>
</file>

<file path=xl/sharedStrings.xml><?xml version="1.0" encoding="utf-8"?>
<sst xmlns="http://schemas.openxmlformats.org/spreadsheetml/2006/main" count="44" uniqueCount="31">
  <si>
    <t>consommateurs</t>
  </si>
  <si>
    <t>Mag1</t>
  </si>
  <si>
    <t>Mag2</t>
  </si>
  <si>
    <t>Mag3</t>
  </si>
  <si>
    <t>Mag4</t>
  </si>
  <si>
    <t>Mag5</t>
  </si>
  <si>
    <t>total Mag</t>
  </si>
  <si>
    <t>At1</t>
  </si>
  <si>
    <t>At2</t>
  </si>
  <si>
    <t>At3</t>
  </si>
  <si>
    <t>At4</t>
  </si>
  <si>
    <t>Ancien index</t>
  </si>
  <si>
    <t>Nouv index</t>
  </si>
  <si>
    <t>Diff index</t>
  </si>
  <si>
    <t>Energie (kwh)</t>
  </si>
  <si>
    <t>total At</t>
  </si>
  <si>
    <t>total At + Mag</t>
  </si>
  <si>
    <t>janvier</t>
  </si>
  <si>
    <t>coèf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</si>
  <si>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</si>
  <si>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</si>
  <si>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</si>
  <si>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</si>
  <si>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</si>
  <si>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</si>
  <si>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</si>
  <si>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</si>
  <si>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</si>
  <si>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</si>
  <si>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</si>
  <si>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Suivi énergie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</si>
</sst>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medium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medium">
        <color rgb="FF0070C0"/>
      </right>
      <top/>
      <bottom style="thin">
        <color rgb="FF0070C0"/>
      </bottom>
      <diagonal/>
    </border>
    <border>
      <left style="medium">
        <color theme="4"/>
      </left>
      <right style="thin">
        <color theme="4"/>
      </right>
      <top style="medium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 style="medium">
        <color theme="4"/>
      </bottom>
      <diagonal/>
    </border>
    <border>
      <left style="thin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Font="1" applyBorder="1"/>
    <xf numFmtId="0" fontId="0" fillId="0" borderId="0" xfId="0" applyFont="1"/>
    <xf numFmtId="0" fontId="3" fillId="2" borderId="2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/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5" xfId="0" applyFont="1" applyBorder="1"/>
    <xf numFmtId="0" fontId="0" fillId="3" borderId="9" xfId="0" applyFont="1" applyFill="1" applyBorder="1"/>
    <xf numFmtId="0" fontId="0" fillId="3" borderId="10" xfId="0" applyFont="1" applyFill="1" applyBorder="1"/>
    <xf numFmtId="0" fontId="0" fillId="3" borderId="11" xfId="0" applyFont="1" applyFill="1" applyBorder="1"/>
    <xf numFmtId="0" fontId="0" fillId="3" borderId="12" xfId="0" applyFont="1" applyFill="1" applyBorder="1"/>
    <xf numFmtId="0" fontId="0" fillId="3" borderId="13" xfId="0" applyFont="1" applyFill="1" applyBorder="1"/>
    <xf numFmtId="0" fontId="0" fillId="3" borderId="14" xfId="0" applyFont="1" applyFill="1" applyBorder="1"/>
    <xf numFmtId="0" fontId="1" fillId="4" borderId="15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0" fillId="0" borderId="21" xfId="0" applyFont="1" applyBorder="1"/>
    <xf numFmtId="0" fontId="0" fillId="0" borderId="22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23" xfId="0" applyFont="1" applyBorder="1"/>
    <xf numFmtId="0" fontId="0" fillId="0" borderId="24" xfId="0" applyFont="1" applyBorder="1"/>
    <xf numFmtId="0" fontId="2" fillId="0" borderId="24" xfId="0" applyFont="1" applyBorder="1"/>
    <xf numFmtId="0" fontId="2" fillId="0" borderId="25" xfId="0" applyFont="1" applyBorder="1"/>
    <xf numFmtId="0" fontId="0" fillId="0" borderId="26" xfId="0" applyFont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0" fillId="0" borderId="27" xfId="0" applyFont="1" applyBorder="1"/>
    <xf numFmtId="0" fontId="0" fillId="0" borderId="28" xfId="0" applyFont="1" applyBorder="1"/>
    <xf numFmtId="0" fontId="0" fillId="0" borderId="6" xfId="0" applyFont="1" applyFill="1" applyBorder="1"/>
    <xf numFmtId="0" fontId="0" fillId="0" borderId="7" xfId="0" applyFont="1" applyFill="1" applyBorder="1"/>
    <xf numFmtId="0" fontId="0" fillId="0" borderId="8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22860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New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4"/>
  <sheetViews>
    <sheetView showGridLines="0" tabSelected="1" workbookViewId="0"/>
  </sheetViews>
  <sheetFormatPr baseColWidth="10" defaultRowHeight="14.4" x14ac:dyDescent="0.3"/>
  <cols>
    <col min="1" max="1" width="16.6640625" style="2" bestFit="1" customWidth="1"/>
    <col min="2" max="2" width="11.21875" style="2" bestFit="1" customWidth="1"/>
    <col min="3" max="3" width="10.109375" style="2" bestFit="1" customWidth="1"/>
    <col min="4" max="4" width="8.77734375" style="2" bestFit="1" customWidth="1"/>
    <col min="5" max="5" width="4.6640625" style="2" bestFit="1" customWidth="1"/>
    <col min="6" max="6" width="11.88671875" style="2" bestFit="1" customWidth="1"/>
    <col min="7" max="7" width="11.21875" style="2" bestFit="1" customWidth="1"/>
    <col min="8" max="8" width="10.109375" style="2" bestFit="1" customWidth="1"/>
    <col min="9" max="9" width="8.77734375" style="2" bestFit="1" customWidth="1"/>
    <col min="10" max="10" width="4.6640625" style="2" bestFit="1" customWidth="1"/>
    <col min="11" max="11" width="11.88671875" style="2" bestFit="1" customWidth="1"/>
    <col min="12" max="16384" width="11.5546875" style="2"/>
  </cols>
  <sheetData>
    <row r="1" spans="1:11" s="18" customFormat="1" ht="30.75" customHeight="1" thickBot="1" x14ac:dyDescent="0.35">
      <c r="A1" s="32"/>
      <c r="B1" s="21">
        <v>42531</v>
      </c>
      <c r="C1" s="19"/>
      <c r="D1" s="19"/>
      <c r="E1" s="19"/>
      <c r="F1" s="20"/>
      <c r="G1" s="21">
        <v>42496</v>
      </c>
      <c r="H1" s="19"/>
      <c r="I1" s="19"/>
      <c r="J1" s="19"/>
      <c r="K1" s="20"/>
    </row>
    <row r="2" spans="1:11" ht="24.75" customHeight="1" x14ac:dyDescent="0.3">
      <c r="A2" s="33" t="s">
        <v>0</v>
      </c>
      <c r="B2" s="22" t="s">
        <v>11</v>
      </c>
      <c r="C2" s="3" t="s">
        <v>12</v>
      </c>
      <c r="D2" s="3" t="s">
        <v>13</v>
      </c>
      <c r="E2" s="3" t="s">
        <v>18</v>
      </c>
      <c r="F2" s="23" t="s">
        <v>14</v>
      </c>
      <c r="G2" s="22" t="s">
        <v>11</v>
      </c>
      <c r="H2" s="3" t="s">
        <v>12</v>
      </c>
      <c r="I2" s="3" t="s">
        <v>13</v>
      </c>
      <c r="J2" s="3" t="s">
        <v>18</v>
      </c>
      <c r="K2" s="23" t="s">
        <v>14</v>
      </c>
    </row>
    <row r="3" spans="1:11" x14ac:dyDescent="0.3">
      <c r="A3" s="34" t="s">
        <v>1</v>
      </c>
      <c r="B3" s="24">
        <v>85</v>
      </c>
      <c r="C3" s="1">
        <v>125</v>
      </c>
      <c r="D3" s="1">
        <f>C3-B3</f>
        <v>40</v>
      </c>
      <c r="E3" s="1">
        <v>1</v>
      </c>
      <c r="F3" s="25">
        <f>E3*D3</f>
        <v>40</v>
      </c>
      <c r="G3" s="24">
        <v>45</v>
      </c>
      <c r="H3" s="1">
        <v>85</v>
      </c>
      <c r="I3" s="1">
        <f>H3-G3</f>
        <v>40</v>
      </c>
      <c r="J3" s="1">
        <v>1</v>
      </c>
      <c r="K3" s="25">
        <f>J3*I3</f>
        <v>40</v>
      </c>
    </row>
    <row r="4" spans="1:11" x14ac:dyDescent="0.3">
      <c r="A4" s="34" t="s">
        <v>2</v>
      </c>
      <c r="B4" s="24">
        <v>479</v>
      </c>
      <c r="C4" s="1">
        <v>532</v>
      </c>
      <c r="D4" s="1">
        <f t="shared" ref="D4:D7" si="0">C4-B4</f>
        <v>53</v>
      </c>
      <c r="E4" s="1">
        <v>1</v>
      </c>
      <c r="F4" s="25">
        <f t="shared" ref="F4:F7" si="1">E4*D4</f>
        <v>53</v>
      </c>
      <c r="G4" s="24">
        <v>412</v>
      </c>
      <c r="H4" s="1">
        <v>479</v>
      </c>
      <c r="I4" s="1">
        <f>H4-G4</f>
        <v>67</v>
      </c>
      <c r="J4" s="1">
        <v>1</v>
      </c>
      <c r="K4" s="25">
        <f t="shared" ref="K4:K7" si="2">J4*I4</f>
        <v>67</v>
      </c>
    </row>
    <row r="5" spans="1:11" x14ac:dyDescent="0.3">
      <c r="A5" s="34" t="s">
        <v>3</v>
      </c>
      <c r="B5" s="24">
        <v>123</v>
      </c>
      <c r="C5" s="1">
        <v>168</v>
      </c>
      <c r="D5" s="1">
        <f t="shared" si="0"/>
        <v>45</v>
      </c>
      <c r="E5" s="1">
        <v>4</v>
      </c>
      <c r="F5" s="25">
        <f t="shared" si="1"/>
        <v>180</v>
      </c>
      <c r="G5" s="24">
        <v>85</v>
      </c>
      <c r="H5" s="1">
        <v>123</v>
      </c>
      <c r="I5" s="1">
        <f>H5-G5</f>
        <v>38</v>
      </c>
      <c r="J5" s="1">
        <v>4</v>
      </c>
      <c r="K5" s="25">
        <f t="shared" si="2"/>
        <v>152</v>
      </c>
    </row>
    <row r="6" spans="1:11" x14ac:dyDescent="0.3">
      <c r="A6" s="34" t="s">
        <v>4</v>
      </c>
      <c r="B6" s="24">
        <v>2012</v>
      </c>
      <c r="C6" s="1">
        <v>3021</v>
      </c>
      <c r="D6" s="1">
        <f t="shared" si="0"/>
        <v>1009</v>
      </c>
      <c r="E6" s="1">
        <v>1</v>
      </c>
      <c r="F6" s="25">
        <f t="shared" si="1"/>
        <v>1009</v>
      </c>
      <c r="G6" s="24">
        <v>965</v>
      </c>
      <c r="H6" s="1">
        <v>2012</v>
      </c>
      <c r="I6" s="1">
        <f t="shared" ref="I6:I7" si="3">H6-G6</f>
        <v>1047</v>
      </c>
      <c r="J6" s="1">
        <v>1</v>
      </c>
      <c r="K6" s="25">
        <f t="shared" si="2"/>
        <v>1047</v>
      </c>
    </row>
    <row r="7" spans="1:11" x14ac:dyDescent="0.3">
      <c r="A7" s="34" t="s">
        <v>5</v>
      </c>
      <c r="B7" s="24">
        <v>567</v>
      </c>
      <c r="C7" s="1">
        <v>606</v>
      </c>
      <c r="D7" s="1">
        <f t="shared" si="0"/>
        <v>39</v>
      </c>
      <c r="E7" s="1">
        <v>2</v>
      </c>
      <c r="F7" s="25">
        <f t="shared" si="1"/>
        <v>78</v>
      </c>
      <c r="G7" s="24">
        <v>521</v>
      </c>
      <c r="H7" s="1">
        <v>567</v>
      </c>
      <c r="I7" s="1">
        <f t="shared" si="3"/>
        <v>46</v>
      </c>
      <c r="J7" s="1">
        <v>2</v>
      </c>
      <c r="K7" s="25">
        <f t="shared" si="2"/>
        <v>92</v>
      </c>
    </row>
    <row r="8" spans="1:11" ht="15.6" x14ac:dyDescent="0.3">
      <c r="A8" s="34" t="s">
        <v>6</v>
      </c>
      <c r="B8" s="26">
        <f>SUM(B3:B7)</f>
        <v>3266</v>
      </c>
      <c r="C8" s="1"/>
      <c r="D8" s="1"/>
      <c r="E8" s="5"/>
      <c r="F8" s="27">
        <f>SUM(F3:F7)</f>
        <v>1360</v>
      </c>
      <c r="G8" s="26">
        <f>SUM(G3:G7)</f>
        <v>2028</v>
      </c>
      <c r="H8" s="5"/>
      <c r="I8" s="5"/>
      <c r="J8" s="5"/>
      <c r="K8" s="27">
        <f>SUM(K3:K7)</f>
        <v>1398</v>
      </c>
    </row>
    <row r="9" spans="1:11" x14ac:dyDescent="0.3">
      <c r="A9" s="34" t="s">
        <v>7</v>
      </c>
      <c r="B9" s="24">
        <v>423</v>
      </c>
      <c r="C9" s="1">
        <v>531</v>
      </c>
      <c r="D9" s="1">
        <f>C9-B9</f>
        <v>108</v>
      </c>
      <c r="E9" s="1">
        <v>1</v>
      </c>
      <c r="F9" s="25">
        <f>E9*D9</f>
        <v>108</v>
      </c>
      <c r="G9" s="24">
        <v>325</v>
      </c>
      <c r="H9" s="1">
        <v>423</v>
      </c>
      <c r="I9" s="1">
        <f>H9-G9</f>
        <v>98</v>
      </c>
      <c r="J9" s="1">
        <v>1</v>
      </c>
      <c r="K9" s="25">
        <f>J9*I9</f>
        <v>98</v>
      </c>
    </row>
    <row r="10" spans="1:11" x14ac:dyDescent="0.3">
      <c r="A10" s="34" t="s">
        <v>8</v>
      </c>
      <c r="B10" s="24">
        <v>1023</v>
      </c>
      <c r="C10" s="1">
        <v>1156</v>
      </c>
      <c r="D10" s="1">
        <f t="shared" ref="D10:D12" si="4">C10-B10</f>
        <v>133</v>
      </c>
      <c r="E10" s="1">
        <v>50</v>
      </c>
      <c r="F10" s="25">
        <f t="shared" ref="F10:F12" si="5">E10*D10</f>
        <v>6650</v>
      </c>
      <c r="G10" s="24">
        <v>896</v>
      </c>
      <c r="H10" s="1">
        <v>1023</v>
      </c>
      <c r="I10" s="1">
        <f t="shared" ref="I10:I12" si="6">H10-G10</f>
        <v>127</v>
      </c>
      <c r="J10" s="1">
        <v>50</v>
      </c>
      <c r="K10" s="25">
        <f t="shared" ref="K10:K12" si="7">J10*I10</f>
        <v>6350</v>
      </c>
    </row>
    <row r="11" spans="1:11" x14ac:dyDescent="0.3">
      <c r="A11" s="34" t="s">
        <v>9</v>
      </c>
      <c r="B11" s="24">
        <v>56</v>
      </c>
      <c r="C11" s="1">
        <v>108</v>
      </c>
      <c r="D11" s="1">
        <f t="shared" si="4"/>
        <v>52</v>
      </c>
      <c r="E11" s="1">
        <v>1</v>
      </c>
      <c r="F11" s="25">
        <f t="shared" si="5"/>
        <v>52</v>
      </c>
      <c r="G11" s="24">
        <v>3</v>
      </c>
      <c r="H11" s="1">
        <v>56</v>
      </c>
      <c r="I11" s="1">
        <f t="shared" si="6"/>
        <v>53</v>
      </c>
      <c r="J11" s="1">
        <v>1</v>
      </c>
      <c r="K11" s="25">
        <f t="shared" si="7"/>
        <v>53</v>
      </c>
    </row>
    <row r="12" spans="1:11" x14ac:dyDescent="0.3">
      <c r="A12" s="34" t="s">
        <v>10</v>
      </c>
      <c r="B12" s="24">
        <v>78</v>
      </c>
      <c r="C12" s="1">
        <v>131</v>
      </c>
      <c r="D12" s="1">
        <f t="shared" si="4"/>
        <v>53</v>
      </c>
      <c r="E12" s="1">
        <v>2</v>
      </c>
      <c r="F12" s="25">
        <f t="shared" si="5"/>
        <v>106</v>
      </c>
      <c r="G12" s="24">
        <v>25</v>
      </c>
      <c r="H12" s="1">
        <v>78</v>
      </c>
      <c r="I12" s="1">
        <f t="shared" si="6"/>
        <v>53</v>
      </c>
      <c r="J12" s="1">
        <v>2</v>
      </c>
      <c r="K12" s="25">
        <f t="shared" si="7"/>
        <v>106</v>
      </c>
    </row>
    <row r="13" spans="1:11" ht="15.6" x14ac:dyDescent="0.3">
      <c r="A13" s="34" t="s">
        <v>15</v>
      </c>
      <c r="B13" s="26">
        <f>SUM(B9:B12)</f>
        <v>1580</v>
      </c>
      <c r="C13" s="1"/>
      <c r="D13" s="1"/>
      <c r="E13" s="5"/>
      <c r="F13" s="27">
        <f>SUM(F9:F12)</f>
        <v>6916</v>
      </c>
      <c r="G13" s="26">
        <f>SUM(G9:G12)</f>
        <v>1249</v>
      </c>
      <c r="H13" s="5"/>
      <c r="I13" s="5"/>
      <c r="J13" s="5"/>
      <c r="K13" s="27">
        <f>SUM(K9:K12)</f>
        <v>6607</v>
      </c>
    </row>
    <row r="14" spans="1:11" ht="16.2" thickBot="1" x14ac:dyDescent="0.35">
      <c r="A14" s="35" t="s">
        <v>16</v>
      </c>
      <c r="B14" s="28">
        <f>SUM(B13,B8)</f>
        <v>4846</v>
      </c>
      <c r="C14" s="29"/>
      <c r="D14" s="29"/>
      <c r="E14" s="30"/>
      <c r="F14" s="31">
        <f>F13+F8</f>
        <v>8276</v>
      </c>
      <c r="G14" s="28">
        <f>G8+G13</f>
        <v>3277</v>
      </c>
      <c r="H14" s="30"/>
      <c r="I14" s="30"/>
      <c r="J14" s="30"/>
      <c r="K14" s="31">
        <f>K8+K13</f>
        <v>8005</v>
      </c>
    </row>
  </sheetData>
  <pageMargins left="0.7" right="0.7" top="0.75" bottom="0.75" header="0.3" footer="0.3"/>
  <pageSetup paperSize="9" orientation="portrait" r:id="rId1"/>
  <ignoredErrors>
    <ignoredError sqref="K8 F8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2">
                <anchor moveWithCells="1" sizeWithCells="1">
                  <from>
                    <xdr:col>0</xdr:col>
                    <xdr:colOff>0</xdr:colOff>
                    <xdr:row>0</xdr:row>
                    <xdr:rowOff>22860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2"/>
  <sheetViews>
    <sheetView workbookViewId="0"/>
  </sheetViews>
  <sheetFormatPr baseColWidth="10" defaultRowHeight="14.4" x14ac:dyDescent="0.3"/>
  <cols>
    <col min="1" max="1" width="15.109375" bestFit="1" customWidth="1"/>
    <col min="10" max="10" width="12.88671875" customWidth="1"/>
    <col min="12" max="12" width="12.33203125" customWidth="1"/>
    <col min="13" max="13" width="12.109375" customWidth="1"/>
  </cols>
  <sheetData>
    <row r="1" spans="1:13" s="7" customFormat="1" ht="22.8" customHeight="1" thickBot="1" x14ac:dyDescent="0.35">
      <c r="A1" s="6" t="s">
        <v>30</v>
      </c>
      <c r="B1" s="15" t="s">
        <v>17</v>
      </c>
      <c r="C1" s="16" t="s">
        <v>29</v>
      </c>
      <c r="D1" s="16" t="s">
        <v>19</v>
      </c>
      <c r="E1" s="16" t="s">
        <v>20</v>
      </c>
      <c r="F1" s="16" t="s">
        <v>21</v>
      </c>
      <c r="G1" s="16" t="s">
        <v>22</v>
      </c>
      <c r="H1" s="16" t="s">
        <v>23</v>
      </c>
      <c r="I1" s="16" t="s">
        <v>24</v>
      </c>
      <c r="J1" s="16" t="s">
        <v>25</v>
      </c>
      <c r="K1" s="16" t="s">
        <v>26</v>
      </c>
      <c r="L1" s="16" t="s">
        <v>27</v>
      </c>
      <c r="M1" s="17" t="s">
        <v>28</v>
      </c>
    </row>
    <row r="2" spans="1:13" ht="15.6" x14ac:dyDescent="0.3">
      <c r="A2" s="8" t="s">
        <v>6</v>
      </c>
      <c r="B2" s="12" t="str">
        <f ca="1">IFERROR(OFFSET(Feuil1!$A$1,7,MATCH(INDIRECT(B$1),Feuil1!$1:$1,0)+3),"")</f>
        <v/>
      </c>
      <c r="C2" s="13" t="str">
        <f ca="1">IFERROR(OFFSET(Feuil1!$A$1,7,MATCH(INDIRECT(C$1),Feuil1!$1:$1,0)+3),"")</f>
        <v/>
      </c>
      <c r="D2" s="13" t="str">
        <f ca="1">IFERROR(OFFSET(Feuil1!$A$1,7,MATCH(INDIRECT(D$1),Feuil1!$1:$1,0)+3),"")</f>
        <v/>
      </c>
      <c r="E2" s="13" t="str">
        <f ca="1">IFERROR(OFFSET(Feuil1!$A$1,7,MATCH(INDIRECT(E$1),Feuil1!$1:$1,0)+3),"")</f>
        <v/>
      </c>
      <c r="F2" s="13">
        <f ca="1">IFERROR(OFFSET(Feuil1!$A$1,7,MATCH(INDIRECT(F$1),Feuil1!$1:$1,0)+3),"")</f>
        <v>1398</v>
      </c>
      <c r="G2" s="13">
        <f ca="1">IFERROR(OFFSET(Feuil1!$A$1,7,MATCH(INDIRECT(G$1),Feuil1!$1:$1,0)+3),"")</f>
        <v>1360</v>
      </c>
      <c r="H2" s="13" t="str">
        <f ca="1">IFERROR(OFFSET(Feuil1!$A$1,7,MATCH(INDIRECT(H$1),Feuil1!$1:$1,0)+3),"")</f>
        <v/>
      </c>
      <c r="I2" s="13" t="str">
        <f ca="1">IFERROR(OFFSET(Feuil1!$A$1,7,MATCH(INDIRECT(I$1),Feuil1!$1:$1,0)+3),"")</f>
        <v/>
      </c>
      <c r="J2" s="13" t="str">
        <f ca="1">IFERROR(OFFSET(Feuil1!$A$1,7,MATCH(INDIRECT(J$1),Feuil1!$1:$1,0)+3),"")</f>
        <v/>
      </c>
      <c r="K2" s="13" t="str">
        <f ca="1">IFERROR(OFFSET(Feuil1!$A$1,7,MATCH(INDIRECT(K$1),Feuil1!$1:$1,0)+3),"")</f>
        <v/>
      </c>
      <c r="L2" s="13" t="str">
        <f ca="1">IFERROR(OFFSET(Feuil1!$A$1,7,MATCH(INDIRECT(L$1),Feuil1!$1:$1,0)+3),"")</f>
        <v/>
      </c>
      <c r="M2" s="14" t="str">
        <f ca="1">IFERROR(OFFSET(Feuil1!$A$1,7,MATCH(INDIRECT(M$1),Feuil1!$1:$1,0)+3),"")</f>
        <v/>
      </c>
    </row>
    <row r="3" spans="1:13" ht="15.6" x14ac:dyDescent="0.3">
      <c r="A3" s="8" t="s">
        <v>15</v>
      </c>
      <c r="B3" s="36" t="str">
        <f ca="1">IFERROR(OFFSET(Feuil1!$A$1,12,MATCH(INDIRECT(B$1),Feuil1!$1:$1,0)+3),"")</f>
        <v/>
      </c>
      <c r="C3" s="37" t="str">
        <f ca="1">IFERROR(OFFSET(Feuil1!$A$1,12,MATCH(INDIRECT(C$1),Feuil1!$1:$1,0)+3),"")</f>
        <v/>
      </c>
      <c r="D3" s="37" t="str">
        <f ca="1">IFERROR(OFFSET(Feuil1!$A$1,12,MATCH(INDIRECT(D$1),Feuil1!$1:$1,0)+3),"")</f>
        <v/>
      </c>
      <c r="E3" s="37" t="str">
        <f ca="1">IFERROR(OFFSET(Feuil1!$A$1,12,MATCH(INDIRECT(E$1),Feuil1!$1:$1,0)+3),"")</f>
        <v/>
      </c>
      <c r="F3" s="37">
        <f ca="1">IFERROR(OFFSET(Feuil1!$A$1,12,MATCH(INDIRECT(F$1),Feuil1!$1:$1,0)+3),"")</f>
        <v>6607</v>
      </c>
      <c r="G3" s="37">
        <f ca="1">IFERROR(OFFSET(Feuil1!$A$1,12,MATCH(INDIRECT(G$1),Feuil1!$1:$1,0)+3),"")</f>
        <v>6916</v>
      </c>
      <c r="H3" s="37" t="str">
        <f ca="1">IFERROR(OFFSET(Feuil1!$A$1,12,MATCH(INDIRECT(H$1),Feuil1!$1:$1,0)+3),"")</f>
        <v/>
      </c>
      <c r="I3" s="37" t="str">
        <f ca="1">IFERROR(OFFSET(Feuil1!$A$1,12,MATCH(INDIRECT(I$1),Feuil1!$1:$1,0)+3),"")</f>
        <v/>
      </c>
      <c r="J3" s="37" t="str">
        <f ca="1">IFERROR(OFFSET(Feuil1!$A$1,12,MATCH(INDIRECT(J$1),Feuil1!$1:$1,0)+3),"")</f>
        <v/>
      </c>
      <c r="K3" s="37" t="str">
        <f ca="1">IFERROR(OFFSET(Feuil1!$A$1,12,MATCH(INDIRECT(K$1),Feuil1!$1:$1,0)+3),"")</f>
        <v/>
      </c>
      <c r="L3" s="37" t="str">
        <f ca="1">IFERROR(OFFSET(Feuil1!$A$1,12,MATCH(INDIRECT(L$1),Feuil1!$1:$1,0)+3),"")</f>
        <v/>
      </c>
      <c r="M3" s="38" t="str">
        <f ca="1">IFERROR(OFFSET(Feuil1!$A$1,12,MATCH(INDIRECT(M$1),Feuil1!$1:$1,0)+3),"")</f>
        <v/>
      </c>
    </row>
    <row r="4" spans="1:13" ht="16.2" thickBot="1" x14ac:dyDescent="0.35">
      <c r="A4" s="8" t="s">
        <v>16</v>
      </c>
      <c r="B4" s="9" t="str">
        <f ca="1">IFERROR(OFFSET(Feuil1!$A$1,13,MATCH(INDIRECT(B$1),Feuil1!$1:$1,0)+3),"")</f>
        <v/>
      </c>
      <c r="C4" s="10" t="str">
        <f ca="1">IFERROR(OFFSET(Feuil1!$A$1,13,MATCH(INDIRECT(C$1),Feuil1!$1:$1,0)+3),"")</f>
        <v/>
      </c>
      <c r="D4" s="10" t="str">
        <f ca="1">IFERROR(OFFSET(Feuil1!$A$1,13,MATCH(INDIRECT(D$1),Feuil1!$1:$1,0)+3),"")</f>
        <v/>
      </c>
      <c r="E4" s="10" t="str">
        <f ca="1">IFERROR(OFFSET(Feuil1!$A$1,13,MATCH(INDIRECT(E$1),Feuil1!$1:$1,0)+3),"")</f>
        <v/>
      </c>
      <c r="F4" s="10">
        <f ca="1">IFERROR(OFFSET(Feuil1!$A$1,13,MATCH(INDIRECT(F$1),Feuil1!$1:$1,0)+3),"")</f>
        <v>8005</v>
      </c>
      <c r="G4" s="10">
        <f ca="1">IFERROR(OFFSET(Feuil1!$A$1,13,MATCH(INDIRECT(G$1),Feuil1!$1:$1,0)+3),"")</f>
        <v>8276</v>
      </c>
      <c r="H4" s="10" t="str">
        <f ca="1">IFERROR(OFFSET(Feuil1!$A$1,13,MATCH(INDIRECT(H$1),Feuil1!$1:$1,0)+3),"")</f>
        <v/>
      </c>
      <c r="I4" s="10" t="str">
        <f ca="1">IFERROR(OFFSET(Feuil1!$A$1,13,MATCH(INDIRECT(I$1),Feuil1!$1:$1,0)+3),"")</f>
        <v/>
      </c>
      <c r="J4" s="10" t="str">
        <f ca="1">IFERROR(OFFSET(Feuil1!$A$1,13,MATCH(INDIRECT(J$1),Feuil1!$1:$1,0)+3),"")</f>
        <v/>
      </c>
      <c r="K4" s="10" t="str">
        <f ca="1">IFERROR(OFFSET(Feuil1!$A$1,13,MATCH(INDIRECT(K$1),Feuil1!$1:$1,0)+3),"")</f>
        <v/>
      </c>
      <c r="L4" s="10" t="str">
        <f ca="1">IFERROR(OFFSET(Feuil1!$A$1,13,MATCH(INDIRECT(L$1),Feuil1!$1:$1,0)+3),"")</f>
        <v/>
      </c>
      <c r="M4" s="11" t="str">
        <f ca="1">IFERROR(OFFSET(Feuil1!$A$1,13,MATCH(INDIRECT(M$1),Feuil1!$1:$1,0)+3),"")</f>
        <v/>
      </c>
    </row>
    <row r="6" spans="1:13" ht="15.6" x14ac:dyDescent="0.3">
      <c r="A6" s="4"/>
    </row>
    <row r="11" spans="1:13" ht="15.6" x14ac:dyDescent="0.3">
      <c r="A11" s="4"/>
    </row>
    <row r="12" spans="1:13" ht="15.6" x14ac:dyDescent="0.3">
      <c r="A12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4"/>
  <sheetViews>
    <sheetView workbookViewId="0">
      <selection activeCell="A2" sqref="A2"/>
    </sheetView>
  </sheetViews>
  <sheetFormatPr baseColWidth="10" defaultRowHeight="14.4" x14ac:dyDescent="0.3"/>
  <cols>
    <col min="1" max="1" width="11.21875" bestFit="1" customWidth="1"/>
    <col min="2" max="2" width="10.109375" bestFit="1" customWidth="1"/>
    <col min="3" max="3" width="8.77734375" bestFit="1" customWidth="1"/>
    <col min="4" max="4" width="4.6640625" bestFit="1" customWidth="1"/>
    <col min="5" max="5" width="11.88671875" bestFit="1" customWidth="1"/>
  </cols>
  <sheetData>
    <row r="1" spans="1:5" ht="15" thickBot="1" x14ac:dyDescent="0.35">
      <c r="A1" s="21"/>
      <c r="B1" s="19"/>
      <c r="C1" s="19"/>
      <c r="D1" s="19"/>
      <c r="E1" s="20"/>
    </row>
    <row r="2" spans="1:5" x14ac:dyDescent="0.3">
      <c r="A2" s="22" t="s">
        <v>11</v>
      </c>
      <c r="B2" s="3" t="s">
        <v>12</v>
      </c>
      <c r="C2" s="3" t="s">
        <v>13</v>
      </c>
      <c r="D2" s="3" t="s">
        <v>18</v>
      </c>
      <c r="E2" s="23" t="s">
        <v>14</v>
      </c>
    </row>
    <row r="3" spans="1:5" x14ac:dyDescent="0.3">
      <c r="A3" s="24"/>
      <c r="B3" s="1"/>
      <c r="C3" s="1">
        <f>B3-A3</f>
        <v>0</v>
      </c>
      <c r="D3" s="1">
        <v>1</v>
      </c>
      <c r="E3" s="25">
        <f>D3*C3</f>
        <v>0</v>
      </c>
    </row>
    <row r="4" spans="1:5" x14ac:dyDescent="0.3">
      <c r="A4" s="24"/>
      <c r="B4" s="1"/>
      <c r="C4" s="1">
        <f t="shared" ref="C4:C7" si="0">B4-A4</f>
        <v>0</v>
      </c>
      <c r="D4" s="1">
        <v>1</v>
      </c>
      <c r="E4" s="25">
        <f t="shared" ref="E4:E7" si="1">D4*C4</f>
        <v>0</v>
      </c>
    </row>
    <row r="5" spans="1:5" x14ac:dyDescent="0.3">
      <c r="A5" s="24"/>
      <c r="B5" s="1"/>
      <c r="C5" s="1">
        <f t="shared" si="0"/>
        <v>0</v>
      </c>
      <c r="D5" s="1">
        <v>4</v>
      </c>
      <c r="E5" s="25">
        <f t="shared" si="1"/>
        <v>0</v>
      </c>
    </row>
    <row r="6" spans="1:5" x14ac:dyDescent="0.3">
      <c r="A6" s="24"/>
      <c r="B6" s="1"/>
      <c r="C6" s="1">
        <f t="shared" si="0"/>
        <v>0</v>
      </c>
      <c r="D6" s="1">
        <v>1</v>
      </c>
      <c r="E6" s="25">
        <f t="shared" si="1"/>
        <v>0</v>
      </c>
    </row>
    <row r="7" spans="1:5" x14ac:dyDescent="0.3">
      <c r="A7" s="24"/>
      <c r="B7" s="1"/>
      <c r="C7" s="1">
        <f t="shared" si="0"/>
        <v>0</v>
      </c>
      <c r="D7" s="1">
        <v>2</v>
      </c>
      <c r="E7" s="25">
        <f t="shared" si="1"/>
        <v>0</v>
      </c>
    </row>
    <row r="8" spans="1:5" ht="15.6" x14ac:dyDescent="0.3">
      <c r="A8" s="26">
        <f>SUM(A3:A7)</f>
        <v>0</v>
      </c>
      <c r="B8" s="1"/>
      <c r="C8" s="1"/>
      <c r="D8" s="5"/>
      <c r="E8" s="27">
        <f>SUM(E3:E7)</f>
        <v>0</v>
      </c>
    </row>
    <row r="9" spans="1:5" x14ac:dyDescent="0.3">
      <c r="A9" s="24"/>
      <c r="B9" s="1"/>
      <c r="C9" s="1">
        <f>B9-A9</f>
        <v>0</v>
      </c>
      <c r="D9" s="1">
        <v>1</v>
      </c>
      <c r="E9" s="25">
        <f>D9*C9</f>
        <v>0</v>
      </c>
    </row>
    <row r="10" spans="1:5" x14ac:dyDescent="0.3">
      <c r="A10" s="24"/>
      <c r="B10" s="1"/>
      <c r="C10" s="1">
        <f t="shared" ref="C10:C12" si="2">B10-A10</f>
        <v>0</v>
      </c>
      <c r="D10" s="1">
        <v>50</v>
      </c>
      <c r="E10" s="25">
        <f t="shared" ref="E10:E12" si="3">D10*C10</f>
        <v>0</v>
      </c>
    </row>
    <row r="11" spans="1:5" x14ac:dyDescent="0.3">
      <c r="A11" s="24"/>
      <c r="B11" s="1"/>
      <c r="C11" s="1">
        <f t="shared" si="2"/>
        <v>0</v>
      </c>
      <c r="D11" s="1">
        <v>1</v>
      </c>
      <c r="E11" s="25">
        <f t="shared" si="3"/>
        <v>0</v>
      </c>
    </row>
    <row r="12" spans="1:5" x14ac:dyDescent="0.3">
      <c r="A12" s="24"/>
      <c r="B12" s="1"/>
      <c r="C12" s="1">
        <f t="shared" si="2"/>
        <v>0</v>
      </c>
      <c r="D12" s="1">
        <v>2</v>
      </c>
      <c r="E12" s="25">
        <f t="shared" si="3"/>
        <v>0</v>
      </c>
    </row>
    <row r="13" spans="1:5" ht="15.6" x14ac:dyDescent="0.3">
      <c r="A13" s="26">
        <f>SUM(A9:A12)</f>
        <v>0</v>
      </c>
      <c r="B13" s="1"/>
      <c r="C13" s="1"/>
      <c r="D13" s="5"/>
      <c r="E13" s="27">
        <f>SUM(E9:E12)</f>
        <v>0</v>
      </c>
    </row>
    <row r="14" spans="1:5" ht="16.2" thickBot="1" x14ac:dyDescent="0.35">
      <c r="A14" s="28">
        <f>SUM(A13,A8)</f>
        <v>0</v>
      </c>
      <c r="B14" s="29"/>
      <c r="C14" s="29"/>
      <c r="D14" s="30"/>
      <c r="E14" s="31">
        <f>E13+E8</f>
        <v>0</v>
      </c>
    </row>
  </sheetData>
  <pageMargins left="0.7" right="0.7" top="0.75" bottom="0.75" header="0.3" footer="0.3"/>
  <ignoredErrors>
    <ignoredError sqref="E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Modèle</vt:lpstr>
      <vt:lpstr>juin</vt:lpstr>
      <vt:lpstr>mai</vt:lpstr>
    </vt:vector>
  </TitlesOfParts>
  <Company>CIMENCAM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VTOUKENE</dc:creator>
  <cp:lastModifiedBy>ANDOLFI</cp:lastModifiedBy>
  <dcterms:created xsi:type="dcterms:W3CDTF">2016-07-10T11:19:01Z</dcterms:created>
  <dcterms:modified xsi:type="dcterms:W3CDTF">2016-07-10T17:43:13Z</dcterms:modified>
</cp:coreProperties>
</file>