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0" windowWidth="8565" windowHeight="8040" activeTab="1"/>
  </bookViews>
  <sheets>
    <sheet name="TABC40F" sheetId="1" r:id="rId1"/>
    <sheet name="ORDRE PRESENTATION" sheetId="2" r:id="rId2"/>
    <sheet name="Feuil1" sheetId="3" r:id="rId3"/>
  </sheets>
  <definedNames>
    <definedName name="_xlnm._FilterDatabase" localSheetId="0" hidden="1">TABC40F!$B$1:$M$1</definedName>
    <definedName name="CHAMPS">TABC40F!$A$2:$O$308</definedName>
    <definedName name="Identifiant">TABC40F!$A$2:$A$49</definedName>
    <definedName name="INCONNU">Feuil1!$A$2:$E$6</definedName>
  </definedNames>
  <calcPr calcId="125725"/>
</workbook>
</file>

<file path=xl/calcChain.xml><?xml version="1.0" encoding="utf-8"?>
<calcChain xmlns="http://schemas.openxmlformats.org/spreadsheetml/2006/main">
  <c r="B7" i="2"/>
  <c r="A3"/>
  <c r="E2"/>
  <c r="D6" s="1"/>
  <c r="A20" i="1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3"/>
  <c r="A4"/>
  <c r="A5"/>
  <c r="A6"/>
  <c r="A7"/>
  <c r="A8"/>
  <c r="A9"/>
  <c r="A10"/>
  <c r="A11"/>
  <c r="A12"/>
  <c r="A13"/>
  <c r="A14"/>
  <c r="A15"/>
  <c r="A16"/>
  <c r="A17"/>
  <c r="A18"/>
  <c r="A19"/>
  <c r="A2"/>
  <c r="D6" i="3"/>
  <c r="D5"/>
  <c r="D4"/>
  <c r="D3"/>
  <c r="C6"/>
  <c r="C5"/>
  <c r="C4"/>
  <c r="C3"/>
  <c r="B6"/>
  <c r="B5"/>
  <c r="B4"/>
  <c r="B3"/>
  <c r="E6"/>
  <c r="E5"/>
  <c r="E4"/>
  <c r="E3"/>
  <c r="B1" i="2"/>
  <c r="A1"/>
  <c r="C5"/>
  <c r="C4" l="1"/>
  <c r="C6"/>
  <c r="C3"/>
  <c r="D4"/>
  <c r="D5"/>
  <c r="D3"/>
  <c r="F6"/>
  <c r="G6"/>
  <c r="G4"/>
  <c r="G5"/>
  <c r="G3"/>
  <c r="F4"/>
  <c r="F5"/>
  <c r="F3"/>
  <c r="E4"/>
  <c r="E5"/>
  <c r="E6"/>
  <c r="E3"/>
</calcChain>
</file>

<file path=xl/sharedStrings.xml><?xml version="1.0" encoding="utf-8"?>
<sst xmlns="http://schemas.openxmlformats.org/spreadsheetml/2006/main" count="556" uniqueCount="140">
  <si>
    <t>Nom Ind</t>
  </si>
  <si>
    <t>Prénom</t>
  </si>
  <si>
    <t>Commune</t>
  </si>
  <si>
    <t>ADVIL 1</t>
  </si>
  <si>
    <t>ALLEVYN 1</t>
  </si>
  <si>
    <t>ALVITYL 1</t>
  </si>
  <si>
    <t>RENUTRYL 1</t>
  </si>
  <si>
    <t>NV YW</t>
  </si>
  <si>
    <t>ADVIL 2</t>
  </si>
  <si>
    <t>ALLEVYN 2</t>
  </si>
  <si>
    <t>ALVITYL 2</t>
  </si>
  <si>
    <t>RENUTRYL 2</t>
  </si>
  <si>
    <t>Alain</t>
  </si>
  <si>
    <t>P1</t>
  </si>
  <si>
    <t>P4</t>
  </si>
  <si>
    <t>P2</t>
  </si>
  <si>
    <t>P3</t>
  </si>
  <si>
    <t>ST REMY DE PROVENCE</t>
  </si>
  <si>
    <t>AMSELEM</t>
  </si>
  <si>
    <t>VALREAS</t>
  </si>
  <si>
    <t>JONQUIERES ST VINCENT</t>
  </si>
  <si>
    <t>ATTARD</t>
  </si>
  <si>
    <t>CAVAILLON</t>
  </si>
  <si>
    <t>CAVAILLON CEDEX</t>
  </si>
  <si>
    <t>LE THOR</t>
  </si>
  <si>
    <t>ORANGE</t>
  </si>
  <si>
    <t>BARONTINI</t>
  </si>
  <si>
    <t>Beatrice</t>
  </si>
  <si>
    <t>CHEVAL BLANC</t>
  </si>
  <si>
    <t>AVIGNON</t>
  </si>
  <si>
    <t>Bernard</t>
  </si>
  <si>
    <t>ARBOMONT</t>
  </si>
  <si>
    <t>PERNES LES FONTAINES</t>
  </si>
  <si>
    <t>ABARKI</t>
  </si>
  <si>
    <t>Boudjemaa</t>
  </si>
  <si>
    <t>EYRAGUES</t>
  </si>
  <si>
    <t>ALEXANDRE</t>
  </si>
  <si>
    <t>Brigitte</t>
  </si>
  <si>
    <t>EYGUIERES</t>
  </si>
  <si>
    <t>BAGNOLS SUR CEZE</t>
  </si>
  <si>
    <t>BARTEILLE</t>
  </si>
  <si>
    <t>Cecile</t>
  </si>
  <si>
    <t>VAISON LA ROMAINE</t>
  </si>
  <si>
    <t>BONNARD</t>
  </si>
  <si>
    <t>Claude</t>
  </si>
  <si>
    <t>MOLLEGES</t>
  </si>
  <si>
    <t>BESSET PRAT</t>
  </si>
  <si>
    <t>ST QUENTIN LA POTERIE</t>
  </si>
  <si>
    <t>Damien</t>
  </si>
  <si>
    <t>BERNIERI</t>
  </si>
  <si>
    <t>ROGNONAS</t>
  </si>
  <si>
    <t>NOVES</t>
  </si>
  <si>
    <t>ARNAUD</t>
  </si>
  <si>
    <t>Denis</t>
  </si>
  <si>
    <t>BEAUCAIRE</t>
  </si>
  <si>
    <t>Didier</t>
  </si>
  <si>
    <t>ARAUD</t>
  </si>
  <si>
    <t>BOLZAN</t>
  </si>
  <si>
    <t>Edith</t>
  </si>
  <si>
    <t>ALTHEN DES PALUDS</t>
  </si>
  <si>
    <t>CARPENTRAS</t>
  </si>
  <si>
    <t>MONDRAGON</t>
  </si>
  <si>
    <t>ALBESA</t>
  </si>
  <si>
    <t>Floreal</t>
  </si>
  <si>
    <t>BLANC</t>
  </si>
  <si>
    <t>Florence</t>
  </si>
  <si>
    <t>BARBELENET</t>
  </si>
  <si>
    <t>Francois</t>
  </si>
  <si>
    <t>VISAN</t>
  </si>
  <si>
    <t>Frederic</t>
  </si>
  <si>
    <t>Gerard</t>
  </si>
  <si>
    <t>BEC</t>
  </si>
  <si>
    <t>AUDINO</t>
  </si>
  <si>
    <t>VEDENE</t>
  </si>
  <si>
    <t>ABAUTRET</t>
  </si>
  <si>
    <t>ARRES</t>
  </si>
  <si>
    <t>Gilles</t>
  </si>
  <si>
    <t>UCHAUX</t>
  </si>
  <si>
    <t>Henri</t>
  </si>
  <si>
    <t>GOUDARGUES</t>
  </si>
  <si>
    <t>AUGIER</t>
  </si>
  <si>
    <t>Herve</t>
  </si>
  <si>
    <t>CABANNES</t>
  </si>
  <si>
    <t>BERTRAND</t>
  </si>
  <si>
    <t>Jean baptiste</t>
  </si>
  <si>
    <t>ABAZIOU</t>
  </si>
  <si>
    <t>Jean francois</t>
  </si>
  <si>
    <t>VERQUIERES</t>
  </si>
  <si>
    <t>Jean jacques</t>
  </si>
  <si>
    <t>BONNET</t>
  </si>
  <si>
    <t>CAUMONT SUR DURANCE</t>
  </si>
  <si>
    <t>Jean louis</t>
  </si>
  <si>
    <t>BARTHEZ</t>
  </si>
  <si>
    <t>BERTIER</t>
  </si>
  <si>
    <t>Jean stephane</t>
  </si>
  <si>
    <t>Laetitia</t>
  </si>
  <si>
    <t>ADDALA</t>
  </si>
  <si>
    <t>Malika</t>
  </si>
  <si>
    <t>PIOLENC</t>
  </si>
  <si>
    <t>BARROT LAMBERT</t>
  </si>
  <si>
    <t>Martine</t>
  </si>
  <si>
    <t>Michel</t>
  </si>
  <si>
    <t>AVY</t>
  </si>
  <si>
    <t>EYGALIERES</t>
  </si>
  <si>
    <t>Nicolas</t>
  </si>
  <si>
    <t>AUFFRANC</t>
  </si>
  <si>
    <t>GARGAS</t>
  </si>
  <si>
    <t>BAUDOUIN</t>
  </si>
  <si>
    <t>Norbert</t>
  </si>
  <si>
    <t>BELLEGARDE</t>
  </si>
  <si>
    <t>ANTHERIEU</t>
  </si>
  <si>
    <t>Olivier</t>
  </si>
  <si>
    <t>L ARDOISE</t>
  </si>
  <si>
    <t>Pascale</t>
  </si>
  <si>
    <t>Patrick</t>
  </si>
  <si>
    <t>BASTEN</t>
  </si>
  <si>
    <t>BARBE</t>
  </si>
  <si>
    <t>Paul</t>
  </si>
  <si>
    <t>AUBIGNAN</t>
  </si>
  <si>
    <t>Philippe</t>
  </si>
  <si>
    <t>AMIC</t>
  </si>
  <si>
    <t>Pierre</t>
  </si>
  <si>
    <t>BONNEFONT</t>
  </si>
  <si>
    <t>APARICIO</t>
  </si>
  <si>
    <t>Sylvie</t>
  </si>
  <si>
    <t>LIRAC</t>
  </si>
  <si>
    <t>BOITEUX</t>
  </si>
  <si>
    <t>Xavier</t>
  </si>
  <si>
    <t>BAGNOLS SUR CEZE CEDEX</t>
  </si>
  <si>
    <t>NOM</t>
  </si>
  <si>
    <t>ADVIL</t>
  </si>
  <si>
    <t>ALLEVYN</t>
  </si>
  <si>
    <t>ALVITYL</t>
  </si>
  <si>
    <t>RENUTRYL</t>
  </si>
  <si>
    <t xml:space="preserve"> </t>
  </si>
  <si>
    <t>ALLEVYN LIFE</t>
  </si>
  <si>
    <t>FREQUENCE</t>
  </si>
  <si>
    <t>DDV</t>
  </si>
  <si>
    <t>Nom &amp; Prénom</t>
  </si>
  <si>
    <t>BONNEFONT Pierre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</si>
</sst>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Arial Blac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3" fillId="0" borderId="1" xfId="2"/>
    <xf numFmtId="0" fontId="3" fillId="0" borderId="1" xfId="2" applyAlignment="1">
      <alignment horizontal="center"/>
    </xf>
    <xf numFmtId="17" fontId="0" fillId="0" borderId="0" xfId="0" applyNumberFormat="1"/>
    <xf numFmtId="17" fontId="3" fillId="0" borderId="1" xfId="2" applyNumberFormat="1"/>
    <xf numFmtId="17" fontId="3" fillId="0" borderId="1" xfId="2" applyNumberFormat="1" applyAlignment="1">
      <alignment horizontal="center"/>
    </xf>
    <xf numFmtId="14" fontId="18" fillId="0" borderId="0" xfId="0" applyNumberFormat="1" applyFont="1"/>
    <xf numFmtId="14" fontId="3" fillId="0" borderId="1" xfId="2" applyNumberFormat="1"/>
    <xf numFmtId="0" fontId="3" fillId="0" borderId="1" xfId="2" applyAlignment="1">
      <alignment horizontal="left"/>
    </xf>
    <xf numFmtId="0" fontId="3" fillId="0" borderId="1" xfId="2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2"/>
  <sheetViews>
    <sheetView workbookViewId="0">
      <pane ySplit="1" topLeftCell="A35" activePane="bottomLeft" state="frozen"/>
      <selection pane="bottomLeft" activeCell="A47" sqref="A47"/>
    </sheetView>
  </sheetViews>
  <sheetFormatPr baseColWidth="10" defaultRowHeight="15"/>
  <cols>
    <col min="1" max="1" width="21" customWidth="1"/>
    <col min="2" max="2" width="15.140625" customWidth="1"/>
    <col min="3" max="3" width="15.85546875" customWidth="1"/>
    <col min="4" max="4" width="24.140625" bestFit="1" customWidth="1"/>
    <col min="5" max="9" width="11.42578125" style="11"/>
    <col min="10" max="10" width="10" style="11" bestFit="1" customWidth="1"/>
    <col min="11" max="11" width="12.42578125" style="11" bestFit="1" customWidth="1"/>
    <col min="12" max="12" width="11.5703125" style="11" bestFit="1" customWidth="1"/>
    <col min="13" max="13" width="13.5703125" style="11" bestFit="1" customWidth="1"/>
    <col min="14" max="17" width="11.42578125" style="11"/>
  </cols>
  <sheetData>
    <row r="1" spans="1:15">
      <c r="A1" t="s">
        <v>138</v>
      </c>
      <c r="B1" t="s">
        <v>0</v>
      </c>
      <c r="C1" t="s">
        <v>1</v>
      </c>
      <c r="D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136</v>
      </c>
      <c r="O1" s="11" t="s">
        <v>137</v>
      </c>
    </row>
    <row r="2" spans="1:15">
      <c r="A2" t="str">
        <f>B2 &amp; " " &amp; C2</f>
        <v>ABARKI Boudjemaa</v>
      </c>
      <c r="B2" t="s">
        <v>33</v>
      </c>
      <c r="C2" t="s">
        <v>34</v>
      </c>
      <c r="D2" t="s">
        <v>35</v>
      </c>
      <c r="E2" s="11" t="s">
        <v>16</v>
      </c>
      <c r="F2" s="11" t="s">
        <v>14</v>
      </c>
      <c r="G2" s="11" t="s">
        <v>13</v>
      </c>
      <c r="H2" s="11" t="s">
        <v>15</v>
      </c>
      <c r="I2" s="11">
        <v>0</v>
      </c>
      <c r="J2" s="11" t="s">
        <v>14</v>
      </c>
      <c r="K2" s="11" t="s">
        <v>16</v>
      </c>
      <c r="L2" s="11" t="s">
        <v>15</v>
      </c>
      <c r="M2" s="11" t="s">
        <v>13</v>
      </c>
      <c r="N2" s="11">
        <v>4</v>
      </c>
      <c r="O2" s="12">
        <v>41408</v>
      </c>
    </row>
    <row r="3" spans="1:15">
      <c r="A3" t="str">
        <f t="shared" ref="A3:A49" si="0">B3 &amp; " " &amp; C3</f>
        <v>ABAUTRET Gerard</v>
      </c>
      <c r="B3" t="s">
        <v>74</v>
      </c>
      <c r="C3" t="s">
        <v>70</v>
      </c>
      <c r="D3" t="s">
        <v>42</v>
      </c>
      <c r="E3" s="11" t="s">
        <v>13</v>
      </c>
      <c r="F3" s="11" t="s">
        <v>14</v>
      </c>
      <c r="G3" s="11" t="s">
        <v>15</v>
      </c>
      <c r="H3" s="11" t="s">
        <v>16</v>
      </c>
      <c r="I3" s="11">
        <v>0</v>
      </c>
      <c r="J3" s="11" t="s">
        <v>15</v>
      </c>
      <c r="K3" s="11" t="s">
        <v>13</v>
      </c>
      <c r="L3" s="11" t="s">
        <v>16</v>
      </c>
      <c r="M3" s="11" t="s">
        <v>14</v>
      </c>
      <c r="N3" s="11">
        <v>6</v>
      </c>
      <c r="O3" s="12">
        <v>41534</v>
      </c>
    </row>
    <row r="4" spans="1:15">
      <c r="A4" t="str">
        <f t="shared" si="0"/>
        <v>ABAZIOU Jean francois</v>
      </c>
      <c r="B4" t="s">
        <v>85</v>
      </c>
      <c r="C4" t="s">
        <v>86</v>
      </c>
      <c r="D4" t="s">
        <v>87</v>
      </c>
      <c r="E4" s="11" t="s">
        <v>13</v>
      </c>
      <c r="F4" s="11" t="s">
        <v>14</v>
      </c>
      <c r="G4" s="11" t="s">
        <v>15</v>
      </c>
      <c r="H4" s="11" t="s">
        <v>16</v>
      </c>
      <c r="I4" s="11">
        <v>0</v>
      </c>
      <c r="J4" s="11" t="s">
        <v>15</v>
      </c>
      <c r="K4" s="11" t="s">
        <v>13</v>
      </c>
      <c r="L4" s="11" t="s">
        <v>16</v>
      </c>
      <c r="M4" s="11" t="s">
        <v>14</v>
      </c>
      <c r="N4" s="11">
        <v>5</v>
      </c>
    </row>
    <row r="5" spans="1:15">
      <c r="A5" t="str">
        <f t="shared" si="0"/>
        <v>ADDALA Malika</v>
      </c>
      <c r="B5" t="s">
        <v>96</v>
      </c>
      <c r="C5" t="s">
        <v>97</v>
      </c>
      <c r="D5" t="s">
        <v>98</v>
      </c>
      <c r="E5" s="11" t="s">
        <v>13</v>
      </c>
      <c r="F5" s="11" t="s">
        <v>14</v>
      </c>
      <c r="G5" s="11" t="s">
        <v>15</v>
      </c>
      <c r="H5" s="11" t="s">
        <v>16</v>
      </c>
      <c r="I5" s="11">
        <v>0</v>
      </c>
      <c r="J5" s="11" t="s">
        <v>15</v>
      </c>
      <c r="K5" s="11" t="s">
        <v>16</v>
      </c>
      <c r="L5" s="11" t="s">
        <v>13</v>
      </c>
      <c r="M5" s="11" t="s">
        <v>14</v>
      </c>
      <c r="N5" s="11">
        <v>4</v>
      </c>
    </row>
    <row r="6" spans="1:15">
      <c r="A6" t="str">
        <f t="shared" si="0"/>
        <v>ALBESA Floreal</v>
      </c>
      <c r="B6" t="s">
        <v>62</v>
      </c>
      <c r="C6" t="s">
        <v>63</v>
      </c>
      <c r="D6" t="s">
        <v>54</v>
      </c>
      <c r="E6" s="11" t="s">
        <v>16</v>
      </c>
      <c r="F6" s="11" t="s">
        <v>14</v>
      </c>
      <c r="G6" s="11" t="s">
        <v>13</v>
      </c>
      <c r="H6" s="11" t="s">
        <v>15</v>
      </c>
      <c r="I6" s="11">
        <v>0</v>
      </c>
      <c r="J6" s="11" t="s">
        <v>14</v>
      </c>
      <c r="K6" s="11" t="s">
        <v>16</v>
      </c>
      <c r="L6" s="11" t="s">
        <v>15</v>
      </c>
      <c r="M6" s="11" t="s">
        <v>13</v>
      </c>
      <c r="N6" s="11">
        <v>4</v>
      </c>
    </row>
    <row r="7" spans="1:15">
      <c r="A7" t="str">
        <f t="shared" si="0"/>
        <v>ALEXANDRE Brigitte</v>
      </c>
      <c r="B7" t="s">
        <v>36</v>
      </c>
      <c r="C7" t="s">
        <v>37</v>
      </c>
      <c r="D7" t="s">
        <v>38</v>
      </c>
      <c r="E7" s="11" t="s">
        <v>13</v>
      </c>
      <c r="F7" s="11" t="s">
        <v>14</v>
      </c>
      <c r="G7" s="11" t="s">
        <v>15</v>
      </c>
      <c r="H7" s="11" t="s">
        <v>16</v>
      </c>
      <c r="I7" s="11">
        <v>0</v>
      </c>
      <c r="J7" s="11" t="s">
        <v>15</v>
      </c>
      <c r="K7" s="11" t="s">
        <v>13</v>
      </c>
      <c r="L7" s="11" t="s">
        <v>16</v>
      </c>
      <c r="M7" s="11" t="s">
        <v>14</v>
      </c>
      <c r="N7" s="11">
        <v>5</v>
      </c>
      <c r="O7" s="12">
        <v>41551</v>
      </c>
    </row>
    <row r="8" spans="1:15">
      <c r="A8" t="str">
        <f t="shared" si="0"/>
        <v>AMIC Philippe</v>
      </c>
      <c r="B8" t="s">
        <v>120</v>
      </c>
      <c r="C8" t="s">
        <v>119</v>
      </c>
      <c r="D8" t="s">
        <v>51</v>
      </c>
      <c r="E8" s="11" t="s">
        <v>13</v>
      </c>
      <c r="F8" s="11" t="s">
        <v>14</v>
      </c>
      <c r="G8" s="11" t="s">
        <v>15</v>
      </c>
      <c r="H8" s="11" t="s">
        <v>16</v>
      </c>
      <c r="I8" s="11">
        <v>1</v>
      </c>
      <c r="J8" s="11" t="s">
        <v>15</v>
      </c>
      <c r="K8" s="11" t="s">
        <v>13</v>
      </c>
      <c r="L8" s="11" t="s">
        <v>16</v>
      </c>
      <c r="M8" s="11" t="s">
        <v>14</v>
      </c>
      <c r="N8" s="11">
        <v>5</v>
      </c>
      <c r="O8" s="12">
        <v>41584</v>
      </c>
    </row>
    <row r="9" spans="1:15">
      <c r="A9" t="str">
        <f t="shared" si="0"/>
        <v>AMSELEM Alain</v>
      </c>
      <c r="B9" t="s">
        <v>18</v>
      </c>
      <c r="C9" t="s">
        <v>12</v>
      </c>
      <c r="D9" t="s">
        <v>19</v>
      </c>
      <c r="E9" s="11" t="s">
        <v>13</v>
      </c>
      <c r="F9" s="11" t="s">
        <v>14</v>
      </c>
      <c r="G9" s="11" t="s">
        <v>16</v>
      </c>
      <c r="H9" s="11" t="s">
        <v>15</v>
      </c>
      <c r="I9" s="11">
        <v>1</v>
      </c>
      <c r="J9" s="11" t="s">
        <v>15</v>
      </c>
      <c r="K9" s="11" t="s">
        <v>16</v>
      </c>
      <c r="L9" s="11" t="s">
        <v>14</v>
      </c>
      <c r="M9" s="11" t="s">
        <v>13</v>
      </c>
      <c r="N9" s="11">
        <v>4</v>
      </c>
      <c r="O9" s="12">
        <v>41575</v>
      </c>
    </row>
    <row r="10" spans="1:15">
      <c r="A10" t="str">
        <f t="shared" si="0"/>
        <v>ANTHERIEU Olivier</v>
      </c>
      <c r="B10" t="s">
        <v>110</v>
      </c>
      <c r="C10" t="s">
        <v>111</v>
      </c>
      <c r="D10" t="s">
        <v>112</v>
      </c>
      <c r="E10" s="11" t="s">
        <v>13</v>
      </c>
      <c r="F10" s="11" t="s">
        <v>14</v>
      </c>
      <c r="G10" s="11" t="s">
        <v>15</v>
      </c>
      <c r="H10" s="11" t="s">
        <v>16</v>
      </c>
      <c r="I10" s="11">
        <v>0</v>
      </c>
      <c r="J10" s="11" t="s">
        <v>15</v>
      </c>
      <c r="K10" s="11" t="s">
        <v>13</v>
      </c>
      <c r="L10" s="11" t="s">
        <v>16</v>
      </c>
      <c r="M10" s="11" t="s">
        <v>14</v>
      </c>
      <c r="N10" s="11">
        <v>6</v>
      </c>
      <c r="O10" s="12">
        <v>41550</v>
      </c>
    </row>
    <row r="11" spans="1:15">
      <c r="A11" t="str">
        <f t="shared" si="0"/>
        <v>APARICIO Sylvie</v>
      </c>
      <c r="B11" t="s">
        <v>123</v>
      </c>
      <c r="C11" t="s">
        <v>124</v>
      </c>
      <c r="D11" t="s">
        <v>125</v>
      </c>
      <c r="E11" s="11" t="s">
        <v>13</v>
      </c>
      <c r="F11" s="11" t="s">
        <v>14</v>
      </c>
      <c r="G11" s="11" t="s">
        <v>15</v>
      </c>
      <c r="H11" s="11" t="s">
        <v>16</v>
      </c>
      <c r="I11" s="11">
        <v>0</v>
      </c>
      <c r="J11" s="11" t="s">
        <v>15</v>
      </c>
      <c r="K11" s="11" t="s">
        <v>13</v>
      </c>
      <c r="L11" s="11" t="s">
        <v>16</v>
      </c>
      <c r="M11" s="11" t="s">
        <v>14</v>
      </c>
      <c r="N11" s="11">
        <v>5</v>
      </c>
    </row>
    <row r="12" spans="1:15">
      <c r="A12" t="str">
        <f t="shared" si="0"/>
        <v>ARAUD Didier</v>
      </c>
      <c r="B12" t="s">
        <v>56</v>
      </c>
      <c r="C12" t="s">
        <v>55</v>
      </c>
      <c r="D12" t="s">
        <v>22</v>
      </c>
      <c r="E12" s="11" t="s">
        <v>16</v>
      </c>
      <c r="F12" s="11" t="s">
        <v>14</v>
      </c>
      <c r="G12" s="11" t="s">
        <v>13</v>
      </c>
      <c r="H12" s="11" t="s">
        <v>15</v>
      </c>
      <c r="I12" s="11">
        <v>0</v>
      </c>
      <c r="J12" s="11" t="s">
        <v>14</v>
      </c>
      <c r="K12" s="11" t="s">
        <v>16</v>
      </c>
      <c r="L12" s="11" t="s">
        <v>15</v>
      </c>
      <c r="M12" s="11" t="s">
        <v>13</v>
      </c>
      <c r="N12" s="11">
        <v>4</v>
      </c>
    </row>
    <row r="13" spans="1:15">
      <c r="A13" t="str">
        <f t="shared" si="0"/>
        <v>ARBOMONT Bernard</v>
      </c>
      <c r="B13" t="s">
        <v>31</v>
      </c>
      <c r="C13" t="s">
        <v>30</v>
      </c>
      <c r="D13" t="s">
        <v>29</v>
      </c>
      <c r="E13" s="11" t="s">
        <v>13</v>
      </c>
      <c r="F13" s="11" t="s">
        <v>14</v>
      </c>
      <c r="G13" s="11" t="s">
        <v>16</v>
      </c>
      <c r="H13" s="11" t="s">
        <v>15</v>
      </c>
      <c r="I13" s="11">
        <v>1</v>
      </c>
      <c r="J13" s="11" t="s">
        <v>15</v>
      </c>
      <c r="K13" s="11" t="s">
        <v>16</v>
      </c>
      <c r="L13" s="11" t="s">
        <v>14</v>
      </c>
      <c r="M13" s="11" t="s">
        <v>13</v>
      </c>
      <c r="N13" s="11">
        <v>4</v>
      </c>
      <c r="O13" s="12">
        <v>41568</v>
      </c>
    </row>
    <row r="14" spans="1:15">
      <c r="A14" t="str">
        <f t="shared" si="0"/>
        <v>ARBOMONT Bernard</v>
      </c>
      <c r="B14" t="s">
        <v>31</v>
      </c>
      <c r="C14" t="s">
        <v>30</v>
      </c>
      <c r="D14" t="s">
        <v>24</v>
      </c>
      <c r="E14" s="11" t="s">
        <v>13</v>
      </c>
      <c r="F14" s="11" t="s">
        <v>14</v>
      </c>
      <c r="G14" s="11" t="s">
        <v>16</v>
      </c>
      <c r="H14" s="11" t="s">
        <v>15</v>
      </c>
      <c r="I14" s="11">
        <v>1</v>
      </c>
      <c r="J14" s="11" t="s">
        <v>15</v>
      </c>
      <c r="K14" s="11" t="s">
        <v>16</v>
      </c>
      <c r="L14" s="11" t="s">
        <v>14</v>
      </c>
      <c r="M14" s="11" t="s">
        <v>13</v>
      </c>
      <c r="N14" s="11">
        <v>4</v>
      </c>
      <c r="O14" s="12">
        <v>41568</v>
      </c>
    </row>
    <row r="15" spans="1:15">
      <c r="A15" t="str">
        <f t="shared" si="0"/>
        <v>ARNAUD Denis</v>
      </c>
      <c r="B15" t="s">
        <v>52</v>
      </c>
      <c r="C15" t="s">
        <v>53</v>
      </c>
      <c r="D15" t="s">
        <v>25</v>
      </c>
      <c r="E15" s="11" t="s">
        <v>13</v>
      </c>
      <c r="F15" s="11" t="s">
        <v>14</v>
      </c>
      <c r="G15" s="11" t="s">
        <v>15</v>
      </c>
      <c r="H15" s="11" t="s">
        <v>16</v>
      </c>
      <c r="I15" s="11">
        <v>0</v>
      </c>
      <c r="J15" s="11" t="s">
        <v>15</v>
      </c>
      <c r="K15" s="11" t="s">
        <v>14</v>
      </c>
      <c r="L15" s="11" t="s">
        <v>16</v>
      </c>
      <c r="M15" s="11" t="s">
        <v>13</v>
      </c>
      <c r="N15" s="11">
        <v>4</v>
      </c>
      <c r="O15" s="12">
        <v>41451</v>
      </c>
    </row>
    <row r="16" spans="1:15">
      <c r="A16" t="str">
        <f t="shared" si="0"/>
        <v>ARNAUD Henri</v>
      </c>
      <c r="B16" t="s">
        <v>52</v>
      </c>
      <c r="C16" t="s">
        <v>78</v>
      </c>
      <c r="D16" t="s">
        <v>79</v>
      </c>
      <c r="E16" s="11" t="s">
        <v>13</v>
      </c>
      <c r="F16" s="11" t="s">
        <v>14</v>
      </c>
      <c r="G16" s="11" t="s">
        <v>15</v>
      </c>
      <c r="H16" s="11" t="s">
        <v>16</v>
      </c>
      <c r="I16" s="11">
        <v>0</v>
      </c>
      <c r="J16" s="11" t="s">
        <v>15</v>
      </c>
      <c r="K16" s="11" t="s">
        <v>13</v>
      </c>
      <c r="L16" s="11" t="s">
        <v>16</v>
      </c>
      <c r="M16" s="11" t="s">
        <v>14</v>
      </c>
      <c r="N16" s="11">
        <v>5</v>
      </c>
      <c r="O16" s="12">
        <v>41082</v>
      </c>
    </row>
    <row r="17" spans="1:15">
      <c r="A17" t="str">
        <f t="shared" si="0"/>
        <v>ARRES Gilles</v>
      </c>
      <c r="B17" t="s">
        <v>75</v>
      </c>
      <c r="C17" t="s">
        <v>76</v>
      </c>
      <c r="D17" t="s">
        <v>77</v>
      </c>
      <c r="E17" s="11" t="s">
        <v>13</v>
      </c>
      <c r="F17" s="11" t="s">
        <v>14</v>
      </c>
      <c r="G17" s="11" t="s">
        <v>15</v>
      </c>
      <c r="H17" s="11" t="s">
        <v>16</v>
      </c>
      <c r="I17" s="11">
        <v>0</v>
      </c>
      <c r="J17" s="11" t="s">
        <v>15</v>
      </c>
      <c r="K17" s="11" t="s">
        <v>14</v>
      </c>
      <c r="L17" s="11" t="s">
        <v>16</v>
      </c>
      <c r="M17" s="11" t="s">
        <v>13</v>
      </c>
      <c r="N17" s="11">
        <v>4</v>
      </c>
      <c r="O17" s="12">
        <v>41348</v>
      </c>
    </row>
    <row r="18" spans="1:15">
      <c r="A18" t="str">
        <f t="shared" si="0"/>
        <v>ATTARD Alain</v>
      </c>
      <c r="B18" t="s">
        <v>21</v>
      </c>
      <c r="C18" t="s">
        <v>12</v>
      </c>
      <c r="D18" t="s">
        <v>22</v>
      </c>
      <c r="E18" s="11" t="s">
        <v>13</v>
      </c>
      <c r="F18" s="11" t="s">
        <v>14</v>
      </c>
      <c r="G18" s="11" t="s">
        <v>15</v>
      </c>
      <c r="H18" s="11" t="s">
        <v>16</v>
      </c>
      <c r="I18" s="11">
        <v>0</v>
      </c>
      <c r="J18" s="11" t="s">
        <v>15</v>
      </c>
      <c r="K18" s="11" t="s">
        <v>13</v>
      </c>
      <c r="L18" s="11" t="s">
        <v>16</v>
      </c>
      <c r="M18" s="11" t="s">
        <v>14</v>
      </c>
      <c r="N18" s="11">
        <v>5</v>
      </c>
      <c r="O18" s="12">
        <v>41551</v>
      </c>
    </row>
    <row r="19" spans="1:15">
      <c r="A19" t="str">
        <f t="shared" si="0"/>
        <v>ATTARD Alain</v>
      </c>
      <c r="B19" t="s">
        <v>21</v>
      </c>
      <c r="C19" t="s">
        <v>12</v>
      </c>
      <c r="D19" t="s">
        <v>23</v>
      </c>
      <c r="E19" s="11" t="s">
        <v>13</v>
      </c>
      <c r="F19" s="11" t="s">
        <v>14</v>
      </c>
      <c r="G19" s="11" t="s">
        <v>15</v>
      </c>
      <c r="H19" s="11" t="s">
        <v>16</v>
      </c>
      <c r="I19" s="11">
        <v>0</v>
      </c>
      <c r="J19" s="11" t="s">
        <v>15</v>
      </c>
      <c r="K19" s="11" t="s">
        <v>13</v>
      </c>
      <c r="L19" s="11" t="s">
        <v>16</v>
      </c>
      <c r="M19" s="11" t="s">
        <v>14</v>
      </c>
      <c r="N19" s="11">
        <v>5</v>
      </c>
      <c r="O19" s="12">
        <v>41551</v>
      </c>
    </row>
    <row r="20" spans="1:15">
      <c r="A20" t="str">
        <f t="shared" si="0"/>
        <v>AUDINO Gerard</v>
      </c>
      <c r="B20" t="s">
        <v>72</v>
      </c>
      <c r="C20" t="s">
        <v>70</v>
      </c>
      <c r="D20" t="s">
        <v>73</v>
      </c>
      <c r="E20" s="11" t="s">
        <v>13</v>
      </c>
      <c r="F20" s="11" t="s">
        <v>14</v>
      </c>
      <c r="G20" s="11" t="s">
        <v>15</v>
      </c>
      <c r="H20" s="11" t="s">
        <v>16</v>
      </c>
      <c r="I20" s="11">
        <v>0</v>
      </c>
      <c r="J20" s="11" t="s">
        <v>13</v>
      </c>
      <c r="K20" s="11" t="s">
        <v>15</v>
      </c>
      <c r="L20" s="11" t="s">
        <v>16</v>
      </c>
      <c r="M20" s="11" t="s">
        <v>14</v>
      </c>
      <c r="N20" s="11">
        <v>4</v>
      </c>
      <c r="O20" s="12">
        <v>41523</v>
      </c>
    </row>
    <row r="21" spans="1:15">
      <c r="A21" t="str">
        <f t="shared" si="0"/>
        <v>AUFFRANC Nicolas</v>
      </c>
      <c r="B21" t="s">
        <v>105</v>
      </c>
      <c r="C21" t="s">
        <v>104</v>
      </c>
      <c r="D21" t="s">
        <v>106</v>
      </c>
      <c r="E21" s="11" t="s">
        <v>13</v>
      </c>
      <c r="F21" s="11" t="s">
        <v>14</v>
      </c>
      <c r="G21" s="11" t="s">
        <v>15</v>
      </c>
      <c r="H21" s="11" t="s">
        <v>16</v>
      </c>
      <c r="I21" s="11">
        <v>0</v>
      </c>
      <c r="J21" s="11" t="s">
        <v>15</v>
      </c>
      <c r="K21" s="11" t="s">
        <v>13</v>
      </c>
      <c r="L21" s="11" t="s">
        <v>16</v>
      </c>
      <c r="M21" s="11" t="s">
        <v>14</v>
      </c>
      <c r="N21" s="11">
        <v>5</v>
      </c>
      <c r="O21" s="12">
        <v>41561</v>
      </c>
    </row>
    <row r="22" spans="1:15">
      <c r="A22" t="str">
        <f t="shared" si="0"/>
        <v>AUGIER Herve</v>
      </c>
      <c r="B22" t="s">
        <v>80</v>
      </c>
      <c r="C22" t="s">
        <v>81</v>
      </c>
      <c r="D22" t="s">
        <v>82</v>
      </c>
      <c r="E22" s="11" t="s">
        <v>13</v>
      </c>
      <c r="F22" s="11" t="s">
        <v>14</v>
      </c>
      <c r="G22" s="11" t="s">
        <v>15</v>
      </c>
      <c r="H22" s="11" t="s">
        <v>16</v>
      </c>
      <c r="I22" s="11">
        <v>1</v>
      </c>
      <c r="J22" s="11" t="s">
        <v>15</v>
      </c>
      <c r="K22" s="11" t="s">
        <v>13</v>
      </c>
      <c r="L22" s="11" t="s">
        <v>16</v>
      </c>
      <c r="M22" s="11" t="s">
        <v>14</v>
      </c>
      <c r="N22" s="11">
        <v>5</v>
      </c>
      <c r="O22" s="12">
        <v>41570</v>
      </c>
    </row>
    <row r="23" spans="1:15">
      <c r="A23" t="str">
        <f t="shared" si="0"/>
        <v>AVY Michel</v>
      </c>
      <c r="B23" t="s">
        <v>102</v>
      </c>
      <c r="C23" t="s">
        <v>101</v>
      </c>
      <c r="D23" t="s">
        <v>103</v>
      </c>
      <c r="E23" s="11" t="s">
        <v>13</v>
      </c>
      <c r="F23" s="11" t="s">
        <v>14</v>
      </c>
      <c r="G23" s="11" t="s">
        <v>15</v>
      </c>
      <c r="H23" s="11" t="s">
        <v>16</v>
      </c>
      <c r="I23" s="11">
        <v>1</v>
      </c>
      <c r="J23" s="11" t="s">
        <v>15</v>
      </c>
      <c r="K23" s="11" t="s">
        <v>13</v>
      </c>
      <c r="L23" s="11" t="s">
        <v>16</v>
      </c>
      <c r="M23" s="11" t="s">
        <v>14</v>
      </c>
      <c r="N23" s="11">
        <v>5</v>
      </c>
      <c r="O23" s="12">
        <v>41572</v>
      </c>
    </row>
    <row r="24" spans="1:15">
      <c r="A24" t="str">
        <f t="shared" si="0"/>
        <v>BARBE Paul</v>
      </c>
      <c r="B24" t="s">
        <v>116</v>
      </c>
      <c r="C24" t="s">
        <v>117</v>
      </c>
      <c r="D24" t="s">
        <v>118</v>
      </c>
      <c r="E24" s="11" t="s">
        <v>13</v>
      </c>
      <c r="F24" s="11" t="s">
        <v>14</v>
      </c>
      <c r="G24" s="11" t="s">
        <v>16</v>
      </c>
      <c r="H24" s="11" t="s">
        <v>15</v>
      </c>
      <c r="I24" s="11">
        <v>0</v>
      </c>
      <c r="J24" s="11" t="s">
        <v>15</v>
      </c>
      <c r="K24" s="11" t="s">
        <v>16</v>
      </c>
      <c r="L24" s="11" t="s">
        <v>14</v>
      </c>
      <c r="M24" s="11" t="s">
        <v>13</v>
      </c>
      <c r="N24" s="11">
        <v>4</v>
      </c>
      <c r="O24" s="12">
        <v>40938</v>
      </c>
    </row>
    <row r="25" spans="1:15">
      <c r="A25" t="str">
        <f t="shared" si="0"/>
        <v>BARBE Paul</v>
      </c>
      <c r="B25" t="s">
        <v>116</v>
      </c>
      <c r="C25" t="s">
        <v>117</v>
      </c>
      <c r="D25" t="s">
        <v>29</v>
      </c>
      <c r="E25" s="11" t="s">
        <v>13</v>
      </c>
      <c r="F25" s="11" t="s">
        <v>14</v>
      </c>
      <c r="G25" s="11" t="s">
        <v>16</v>
      </c>
      <c r="H25" s="11" t="s">
        <v>15</v>
      </c>
      <c r="I25" s="11">
        <v>0</v>
      </c>
      <c r="J25" s="11" t="s">
        <v>15</v>
      </c>
      <c r="K25" s="11" t="s">
        <v>16</v>
      </c>
      <c r="L25" s="11" t="s">
        <v>14</v>
      </c>
      <c r="M25" s="11" t="s">
        <v>13</v>
      </c>
      <c r="N25" s="11">
        <v>4</v>
      </c>
      <c r="O25" s="12">
        <v>40938</v>
      </c>
    </row>
    <row r="26" spans="1:15">
      <c r="A26" t="str">
        <f t="shared" si="0"/>
        <v>BARBELENET Francois</v>
      </c>
      <c r="B26" t="s">
        <v>66</v>
      </c>
      <c r="C26" t="s">
        <v>67</v>
      </c>
      <c r="D26" t="s">
        <v>68</v>
      </c>
      <c r="E26" s="11" t="s">
        <v>16</v>
      </c>
      <c r="F26" s="11" t="s">
        <v>14</v>
      </c>
      <c r="G26" s="11" t="s">
        <v>13</v>
      </c>
      <c r="H26" s="11" t="s">
        <v>15</v>
      </c>
      <c r="I26" s="11">
        <v>0</v>
      </c>
      <c r="J26" s="11" t="s">
        <v>14</v>
      </c>
      <c r="K26" s="11" t="s">
        <v>16</v>
      </c>
      <c r="L26" s="11" t="s">
        <v>15</v>
      </c>
      <c r="M26" s="11" t="s">
        <v>13</v>
      </c>
      <c r="N26" s="11">
        <v>4</v>
      </c>
      <c r="O26" s="12">
        <v>41555</v>
      </c>
    </row>
    <row r="27" spans="1:15">
      <c r="A27" t="str">
        <f t="shared" si="0"/>
        <v>BARONTINI Beatrice</v>
      </c>
      <c r="B27" t="s">
        <v>26</v>
      </c>
      <c r="C27" t="s">
        <v>27</v>
      </c>
      <c r="D27" t="s">
        <v>28</v>
      </c>
      <c r="E27" s="11" t="s">
        <v>13</v>
      </c>
      <c r="F27" s="11" t="s">
        <v>14</v>
      </c>
      <c r="G27" s="11" t="s">
        <v>15</v>
      </c>
      <c r="H27" s="11" t="s">
        <v>16</v>
      </c>
      <c r="I27" s="11">
        <v>0</v>
      </c>
      <c r="J27" s="11" t="s">
        <v>15</v>
      </c>
      <c r="K27" s="11" t="s">
        <v>13</v>
      </c>
      <c r="L27" s="11" t="s">
        <v>16</v>
      </c>
      <c r="M27" s="11" t="s">
        <v>14</v>
      </c>
      <c r="N27" s="11">
        <v>5</v>
      </c>
    </row>
    <row r="28" spans="1:15">
      <c r="A28" t="str">
        <f t="shared" si="0"/>
        <v>BARROT LAMBERT Martine</v>
      </c>
      <c r="B28" t="s">
        <v>99</v>
      </c>
      <c r="C28" t="s">
        <v>100</v>
      </c>
      <c r="D28" t="s">
        <v>20</v>
      </c>
      <c r="E28" s="11" t="s">
        <v>16</v>
      </c>
      <c r="F28" s="11" t="s">
        <v>14</v>
      </c>
      <c r="G28" s="11" t="s">
        <v>13</v>
      </c>
      <c r="H28" s="11" t="s">
        <v>15</v>
      </c>
      <c r="I28" s="11">
        <v>0</v>
      </c>
      <c r="J28" s="11" t="s">
        <v>14</v>
      </c>
      <c r="K28" s="11" t="s">
        <v>16</v>
      </c>
      <c r="L28" s="11" t="s">
        <v>15</v>
      </c>
      <c r="M28" s="11" t="s">
        <v>13</v>
      </c>
      <c r="N28" s="11">
        <v>4</v>
      </c>
      <c r="O28" s="12">
        <v>41562</v>
      </c>
    </row>
    <row r="29" spans="1:15">
      <c r="A29" t="str">
        <f t="shared" si="0"/>
        <v>BARROT LAMBERT Martine</v>
      </c>
      <c r="B29" t="s">
        <v>99</v>
      </c>
      <c r="C29" t="s">
        <v>100</v>
      </c>
      <c r="D29" t="s">
        <v>20</v>
      </c>
      <c r="E29" s="11" t="s">
        <v>16</v>
      </c>
      <c r="F29" s="11" t="s">
        <v>14</v>
      </c>
      <c r="G29" s="11" t="s">
        <v>13</v>
      </c>
      <c r="H29" s="11" t="s">
        <v>15</v>
      </c>
      <c r="I29" s="11">
        <v>0</v>
      </c>
      <c r="J29" s="11" t="s">
        <v>14</v>
      </c>
      <c r="K29" s="11" t="s">
        <v>16</v>
      </c>
      <c r="L29" s="11" t="s">
        <v>15</v>
      </c>
      <c r="M29" s="11" t="s">
        <v>13</v>
      </c>
      <c r="N29" s="11">
        <v>4</v>
      </c>
      <c r="O29" s="12">
        <v>41562</v>
      </c>
    </row>
    <row r="30" spans="1:15">
      <c r="A30" t="str">
        <f t="shared" si="0"/>
        <v>BARTEILLE Cecile</v>
      </c>
      <c r="B30" t="s">
        <v>40</v>
      </c>
      <c r="C30" t="s">
        <v>41</v>
      </c>
      <c r="D30" t="s">
        <v>39</v>
      </c>
      <c r="E30" s="11" t="s">
        <v>13</v>
      </c>
      <c r="F30" s="11" t="s">
        <v>14</v>
      </c>
      <c r="G30" s="11" t="s">
        <v>15</v>
      </c>
      <c r="H30" s="11" t="s">
        <v>16</v>
      </c>
      <c r="I30" s="11">
        <v>0</v>
      </c>
      <c r="J30" s="11" t="s">
        <v>15</v>
      </c>
      <c r="K30" s="11" t="s">
        <v>13</v>
      </c>
      <c r="L30" s="11" t="s">
        <v>16</v>
      </c>
      <c r="M30" s="11" t="s">
        <v>14</v>
      </c>
      <c r="N30" s="11">
        <v>5</v>
      </c>
    </row>
    <row r="31" spans="1:15">
      <c r="A31" t="str">
        <f t="shared" si="0"/>
        <v>BARTHEZ Jean louis</v>
      </c>
      <c r="B31" t="s">
        <v>92</v>
      </c>
      <c r="C31" t="s">
        <v>91</v>
      </c>
      <c r="D31" t="s">
        <v>54</v>
      </c>
      <c r="E31" s="11" t="s">
        <v>13</v>
      </c>
      <c r="F31" s="11" t="s">
        <v>14</v>
      </c>
      <c r="G31" s="11" t="s">
        <v>15</v>
      </c>
      <c r="H31" s="11" t="s">
        <v>16</v>
      </c>
      <c r="I31" s="11">
        <v>0</v>
      </c>
      <c r="J31" s="11" t="s">
        <v>15</v>
      </c>
      <c r="K31" s="11" t="s">
        <v>14</v>
      </c>
      <c r="L31" s="11" t="s">
        <v>16</v>
      </c>
      <c r="M31" s="11" t="s">
        <v>13</v>
      </c>
      <c r="N31" s="11">
        <v>4</v>
      </c>
      <c r="O31" s="12">
        <v>41089</v>
      </c>
    </row>
    <row r="32" spans="1:15">
      <c r="A32" t="str">
        <f t="shared" si="0"/>
        <v>BASTEN Patrick</v>
      </c>
      <c r="B32" t="s">
        <v>115</v>
      </c>
      <c r="C32" t="s">
        <v>114</v>
      </c>
      <c r="D32" t="s">
        <v>60</v>
      </c>
      <c r="E32" s="11" t="s">
        <v>13</v>
      </c>
      <c r="F32" s="11" t="s">
        <v>14</v>
      </c>
      <c r="G32" s="11" t="s">
        <v>15</v>
      </c>
      <c r="H32" s="11" t="s">
        <v>16</v>
      </c>
      <c r="I32" s="11">
        <v>0</v>
      </c>
      <c r="J32" s="11" t="s">
        <v>15</v>
      </c>
      <c r="K32" s="11" t="s">
        <v>13</v>
      </c>
      <c r="L32" s="11" t="s">
        <v>16</v>
      </c>
      <c r="M32" s="11" t="s">
        <v>14</v>
      </c>
      <c r="N32" s="11">
        <v>5</v>
      </c>
      <c r="O32" s="12">
        <v>41563</v>
      </c>
    </row>
    <row r="33" spans="1:15">
      <c r="A33" t="str">
        <f t="shared" si="0"/>
        <v>BAUDOUIN Norbert</v>
      </c>
      <c r="B33" t="s">
        <v>107</v>
      </c>
      <c r="C33" t="s">
        <v>108</v>
      </c>
      <c r="D33" t="s">
        <v>109</v>
      </c>
      <c r="E33" s="11" t="s">
        <v>13</v>
      </c>
      <c r="F33" s="11" t="s">
        <v>14</v>
      </c>
      <c r="G33" s="11" t="s">
        <v>15</v>
      </c>
      <c r="H33" s="11" t="s">
        <v>16</v>
      </c>
      <c r="I33" s="11">
        <v>0</v>
      </c>
      <c r="J33" s="11" t="s">
        <v>15</v>
      </c>
      <c r="K33" s="11" t="s">
        <v>13</v>
      </c>
      <c r="L33" s="11" t="s">
        <v>16</v>
      </c>
      <c r="M33" s="11" t="s">
        <v>14</v>
      </c>
      <c r="N33" s="11">
        <v>6</v>
      </c>
    </row>
    <row r="34" spans="1:15">
      <c r="A34" t="str">
        <f t="shared" si="0"/>
        <v>BEC Gerard</v>
      </c>
      <c r="B34" t="s">
        <v>71</v>
      </c>
      <c r="C34" t="s">
        <v>70</v>
      </c>
      <c r="D34" t="s">
        <v>29</v>
      </c>
      <c r="E34" s="11" t="s">
        <v>13</v>
      </c>
      <c r="F34" s="11" t="s">
        <v>14</v>
      </c>
      <c r="G34" s="11" t="s">
        <v>16</v>
      </c>
      <c r="H34" s="11" t="s">
        <v>15</v>
      </c>
      <c r="I34" s="11">
        <v>0</v>
      </c>
      <c r="J34" s="11" t="s">
        <v>15</v>
      </c>
      <c r="K34" s="11" t="s">
        <v>16</v>
      </c>
      <c r="L34" s="11" t="s">
        <v>14</v>
      </c>
      <c r="M34" s="11" t="s">
        <v>13</v>
      </c>
      <c r="N34" s="11">
        <v>4</v>
      </c>
      <c r="O34" s="12">
        <v>41436</v>
      </c>
    </row>
    <row r="35" spans="1:15">
      <c r="A35" t="str">
        <f t="shared" si="0"/>
        <v>BERNIERI Damien</v>
      </c>
      <c r="B35" t="s">
        <v>49</v>
      </c>
      <c r="C35" t="s">
        <v>48</v>
      </c>
      <c r="D35" t="s">
        <v>50</v>
      </c>
      <c r="E35" s="11" t="s">
        <v>13</v>
      </c>
      <c r="F35" s="11" t="s">
        <v>14</v>
      </c>
      <c r="G35" s="11" t="s">
        <v>15</v>
      </c>
      <c r="H35" s="11" t="s">
        <v>16</v>
      </c>
      <c r="I35" s="11">
        <v>0</v>
      </c>
      <c r="J35" s="11" t="s">
        <v>15</v>
      </c>
      <c r="K35" s="11" t="s">
        <v>13</v>
      </c>
      <c r="L35" s="11" t="s">
        <v>16</v>
      </c>
      <c r="M35" s="11" t="s">
        <v>14</v>
      </c>
      <c r="N35" s="11">
        <v>5</v>
      </c>
      <c r="O35" s="12">
        <v>41551</v>
      </c>
    </row>
    <row r="36" spans="1:15">
      <c r="A36" t="str">
        <f t="shared" si="0"/>
        <v>BERTIER Jean stephane</v>
      </c>
      <c r="B36" t="s">
        <v>93</v>
      </c>
      <c r="C36" t="s">
        <v>94</v>
      </c>
      <c r="D36" t="s">
        <v>25</v>
      </c>
      <c r="E36" s="11" t="s">
        <v>13</v>
      </c>
      <c r="F36" s="11" t="s">
        <v>14</v>
      </c>
      <c r="G36" s="11" t="s">
        <v>15</v>
      </c>
      <c r="H36" s="11" t="s">
        <v>16</v>
      </c>
      <c r="I36" s="11">
        <v>1</v>
      </c>
      <c r="J36" s="11" t="s">
        <v>15</v>
      </c>
      <c r="K36" s="11" t="s">
        <v>14</v>
      </c>
      <c r="L36" s="11" t="s">
        <v>16</v>
      </c>
      <c r="M36" s="11" t="s">
        <v>13</v>
      </c>
      <c r="N36" s="11">
        <v>4</v>
      </c>
      <c r="O36" s="12">
        <v>41571</v>
      </c>
    </row>
    <row r="37" spans="1:15">
      <c r="A37" t="str">
        <f t="shared" si="0"/>
        <v>BERTRAND Jean baptiste</v>
      </c>
      <c r="B37" t="s">
        <v>83</v>
      </c>
      <c r="C37" t="s">
        <v>84</v>
      </c>
      <c r="D37" t="s">
        <v>32</v>
      </c>
      <c r="E37" s="11" t="s">
        <v>13</v>
      </c>
      <c r="F37" s="11" t="s">
        <v>14</v>
      </c>
      <c r="G37" s="11" t="s">
        <v>15</v>
      </c>
      <c r="H37" s="11" t="s">
        <v>16</v>
      </c>
      <c r="I37" s="11">
        <v>0</v>
      </c>
      <c r="J37" s="11" t="s">
        <v>15</v>
      </c>
      <c r="K37" s="11" t="s">
        <v>13</v>
      </c>
      <c r="L37" s="11" t="s">
        <v>16</v>
      </c>
      <c r="M37" s="11" t="s">
        <v>14</v>
      </c>
      <c r="N37" s="11">
        <v>5</v>
      </c>
      <c r="O37" s="12">
        <v>41544</v>
      </c>
    </row>
    <row r="38" spans="1:15">
      <c r="A38" t="str">
        <f t="shared" si="0"/>
        <v>BESSET PRAT Claude</v>
      </c>
      <c r="B38" t="s">
        <v>46</v>
      </c>
      <c r="C38" t="s">
        <v>44</v>
      </c>
      <c r="D38" t="s">
        <v>47</v>
      </c>
      <c r="E38" s="11" t="s">
        <v>13</v>
      </c>
      <c r="F38" s="11" t="s">
        <v>14</v>
      </c>
      <c r="G38" s="11" t="s">
        <v>15</v>
      </c>
      <c r="H38" s="11" t="s">
        <v>16</v>
      </c>
      <c r="I38" s="11">
        <v>0</v>
      </c>
      <c r="J38" s="11" t="s">
        <v>15</v>
      </c>
      <c r="K38" s="11" t="s">
        <v>13</v>
      </c>
      <c r="L38" s="11" t="s">
        <v>16</v>
      </c>
      <c r="M38" s="11" t="s">
        <v>14</v>
      </c>
      <c r="N38" s="11">
        <v>5</v>
      </c>
    </row>
    <row r="39" spans="1:15">
      <c r="A39" t="str">
        <f t="shared" si="0"/>
        <v>BESSET PRAT Laetitia</v>
      </c>
      <c r="B39" t="s">
        <v>46</v>
      </c>
      <c r="C39" t="s">
        <v>95</v>
      </c>
      <c r="D39" t="s">
        <v>47</v>
      </c>
      <c r="E39" s="11" t="s">
        <v>13</v>
      </c>
      <c r="F39" s="11" t="s">
        <v>14</v>
      </c>
      <c r="G39" s="11" t="s">
        <v>15</v>
      </c>
      <c r="H39" s="11" t="s">
        <v>16</v>
      </c>
      <c r="I39" s="11">
        <v>1</v>
      </c>
      <c r="J39" s="11" t="s">
        <v>15</v>
      </c>
      <c r="K39" s="11" t="s">
        <v>13</v>
      </c>
      <c r="L39" s="11" t="s">
        <v>16</v>
      </c>
      <c r="M39" s="11" t="s">
        <v>14</v>
      </c>
      <c r="N39" s="11">
        <v>5</v>
      </c>
      <c r="O39" s="12">
        <v>41578</v>
      </c>
    </row>
    <row r="40" spans="1:15">
      <c r="A40" t="str">
        <f t="shared" si="0"/>
        <v>BLANC Florence</v>
      </c>
      <c r="B40" t="s">
        <v>64</v>
      </c>
      <c r="C40" t="s">
        <v>65</v>
      </c>
      <c r="D40" t="s">
        <v>17</v>
      </c>
      <c r="E40" s="11" t="s">
        <v>16</v>
      </c>
      <c r="F40" s="11" t="s">
        <v>14</v>
      </c>
      <c r="G40" s="11" t="s">
        <v>13</v>
      </c>
      <c r="H40" s="11" t="s">
        <v>15</v>
      </c>
      <c r="I40" s="11">
        <v>0</v>
      </c>
      <c r="J40" s="11" t="s">
        <v>14</v>
      </c>
      <c r="K40" s="11" t="s">
        <v>16</v>
      </c>
      <c r="L40" s="11" t="s">
        <v>15</v>
      </c>
      <c r="M40" s="11" t="s">
        <v>13</v>
      </c>
      <c r="N40" s="11">
        <v>4</v>
      </c>
      <c r="O40" s="12">
        <v>41247</v>
      </c>
    </row>
    <row r="41" spans="1:15">
      <c r="A41" t="str">
        <f t="shared" si="0"/>
        <v>BLANC Florence</v>
      </c>
      <c r="B41" t="s">
        <v>64</v>
      </c>
      <c r="C41" t="s">
        <v>65</v>
      </c>
      <c r="D41" t="s">
        <v>17</v>
      </c>
      <c r="E41" s="11" t="s">
        <v>16</v>
      </c>
      <c r="F41" s="11" t="s">
        <v>14</v>
      </c>
      <c r="G41" s="11" t="s">
        <v>13</v>
      </c>
      <c r="H41" s="11" t="s">
        <v>15</v>
      </c>
      <c r="I41" s="11">
        <v>0</v>
      </c>
      <c r="J41" s="11" t="s">
        <v>14</v>
      </c>
      <c r="K41" s="11" t="s">
        <v>16</v>
      </c>
      <c r="L41" s="11" t="s">
        <v>15</v>
      </c>
      <c r="M41" s="11" t="s">
        <v>13</v>
      </c>
      <c r="N41" s="11">
        <v>4</v>
      </c>
      <c r="O41" s="12">
        <v>41247</v>
      </c>
    </row>
    <row r="42" spans="1:15">
      <c r="A42" t="str">
        <f t="shared" si="0"/>
        <v>BLANC Florence</v>
      </c>
      <c r="B42" t="s">
        <v>64</v>
      </c>
      <c r="C42" t="s">
        <v>65</v>
      </c>
      <c r="D42" t="s">
        <v>17</v>
      </c>
      <c r="E42" s="11" t="s">
        <v>16</v>
      </c>
      <c r="F42" s="11" t="s">
        <v>14</v>
      </c>
      <c r="G42" s="11" t="s">
        <v>13</v>
      </c>
      <c r="H42" s="11" t="s">
        <v>15</v>
      </c>
      <c r="I42" s="11">
        <v>0</v>
      </c>
      <c r="J42" s="11" t="s">
        <v>14</v>
      </c>
      <c r="K42" s="11" t="s">
        <v>16</v>
      </c>
      <c r="L42" s="11" t="s">
        <v>15</v>
      </c>
      <c r="M42" s="11" t="s">
        <v>13</v>
      </c>
      <c r="N42" s="11">
        <v>4</v>
      </c>
      <c r="O42" s="12">
        <v>41247</v>
      </c>
    </row>
    <row r="43" spans="1:15">
      <c r="A43" t="str">
        <f t="shared" si="0"/>
        <v>BLANC Frederic</v>
      </c>
      <c r="B43" t="s">
        <v>64</v>
      </c>
      <c r="C43" t="s">
        <v>69</v>
      </c>
      <c r="D43" t="s">
        <v>61</v>
      </c>
      <c r="E43" s="11" t="s">
        <v>13</v>
      </c>
      <c r="F43" s="11" t="s">
        <v>14</v>
      </c>
      <c r="G43" s="11" t="s">
        <v>15</v>
      </c>
      <c r="H43" s="11" t="s">
        <v>16</v>
      </c>
      <c r="I43" s="11">
        <v>0</v>
      </c>
      <c r="J43" s="11" t="s">
        <v>15</v>
      </c>
      <c r="K43" s="11" t="s">
        <v>14</v>
      </c>
      <c r="L43" s="11" t="s">
        <v>16</v>
      </c>
      <c r="M43" s="11" t="s">
        <v>13</v>
      </c>
      <c r="N43" s="11">
        <v>4</v>
      </c>
      <c r="O43" s="12">
        <v>41520</v>
      </c>
    </row>
    <row r="44" spans="1:15">
      <c r="A44" t="str">
        <f t="shared" si="0"/>
        <v>BOITEUX Xavier</v>
      </c>
      <c r="B44" t="s">
        <v>126</v>
      </c>
      <c r="C44" t="s">
        <v>127</v>
      </c>
      <c r="D44" t="s">
        <v>128</v>
      </c>
      <c r="E44" s="11" t="s">
        <v>13</v>
      </c>
      <c r="F44" s="11" t="s">
        <v>14</v>
      </c>
      <c r="G44" s="11" t="s">
        <v>15</v>
      </c>
      <c r="H44" s="11" t="s">
        <v>16</v>
      </c>
      <c r="I44" s="11">
        <v>0</v>
      </c>
      <c r="J44" s="11" t="s">
        <v>15</v>
      </c>
      <c r="K44" s="11" t="s">
        <v>13</v>
      </c>
      <c r="L44" s="11" t="s">
        <v>16</v>
      </c>
      <c r="M44" s="11" t="s">
        <v>14</v>
      </c>
      <c r="N44" s="11">
        <v>5</v>
      </c>
    </row>
    <row r="45" spans="1:15">
      <c r="A45" t="str">
        <f t="shared" si="0"/>
        <v>BOLZAN Edith</v>
      </c>
      <c r="B45" t="s">
        <v>57</v>
      </c>
      <c r="C45" t="s">
        <v>58</v>
      </c>
      <c r="D45" t="s">
        <v>59</v>
      </c>
      <c r="E45" s="11" t="s">
        <v>13</v>
      </c>
      <c r="F45" s="11" t="s">
        <v>14</v>
      </c>
      <c r="G45" s="11" t="s">
        <v>15</v>
      </c>
      <c r="H45" s="11" t="s">
        <v>16</v>
      </c>
      <c r="I45" s="11">
        <v>0</v>
      </c>
      <c r="J45" s="11" t="s">
        <v>15</v>
      </c>
      <c r="K45" s="11" t="s">
        <v>13</v>
      </c>
      <c r="L45" s="11" t="s">
        <v>16</v>
      </c>
      <c r="M45" s="11" t="s">
        <v>14</v>
      </c>
      <c r="N45" s="11">
        <v>5</v>
      </c>
      <c r="O45" s="12">
        <v>41435</v>
      </c>
    </row>
    <row r="46" spans="1:15">
      <c r="A46" t="str">
        <f t="shared" si="0"/>
        <v>BONNARD Claude</v>
      </c>
      <c r="B46" t="s">
        <v>43</v>
      </c>
      <c r="C46" t="s">
        <v>44</v>
      </c>
      <c r="D46" t="s">
        <v>45</v>
      </c>
      <c r="E46" s="11" t="s">
        <v>13</v>
      </c>
      <c r="F46" s="11" t="s">
        <v>14</v>
      </c>
      <c r="G46" s="11" t="s">
        <v>15</v>
      </c>
      <c r="H46" s="11" t="s">
        <v>16</v>
      </c>
      <c r="I46" s="11">
        <v>0</v>
      </c>
      <c r="J46" s="11" t="s">
        <v>15</v>
      </c>
      <c r="K46" s="11" t="s">
        <v>13</v>
      </c>
      <c r="L46" s="11" t="s">
        <v>16</v>
      </c>
      <c r="M46" s="11" t="s">
        <v>14</v>
      </c>
      <c r="N46" s="11">
        <v>5</v>
      </c>
    </row>
    <row r="47" spans="1:15">
      <c r="A47" t="str">
        <f t="shared" si="0"/>
        <v>BONNEFONT Pierre</v>
      </c>
      <c r="B47" t="s">
        <v>122</v>
      </c>
      <c r="C47" t="s">
        <v>121</v>
      </c>
      <c r="D47" t="s">
        <v>29</v>
      </c>
      <c r="E47" s="11" t="s">
        <v>13</v>
      </c>
      <c r="F47" s="11" t="s">
        <v>14</v>
      </c>
      <c r="G47" s="11" t="s">
        <v>16</v>
      </c>
      <c r="H47" s="11" t="s">
        <v>15</v>
      </c>
      <c r="I47" s="11">
        <v>1</v>
      </c>
      <c r="J47" s="11" t="s">
        <v>15</v>
      </c>
      <c r="K47" s="11" t="s">
        <v>16</v>
      </c>
      <c r="L47" s="11" t="s">
        <v>14</v>
      </c>
      <c r="M47" s="11" t="s">
        <v>13</v>
      </c>
      <c r="N47" s="11">
        <v>4</v>
      </c>
      <c r="O47" s="12">
        <v>41569</v>
      </c>
    </row>
    <row r="48" spans="1:15">
      <c r="A48" t="str">
        <f t="shared" si="0"/>
        <v>BONNET Jean jacques</v>
      </c>
      <c r="B48" t="s">
        <v>89</v>
      </c>
      <c r="C48" t="s">
        <v>88</v>
      </c>
      <c r="D48" t="s">
        <v>90</v>
      </c>
      <c r="E48" s="11" t="s">
        <v>13</v>
      </c>
      <c r="F48" s="11" t="s">
        <v>14</v>
      </c>
      <c r="G48" s="11" t="s">
        <v>15</v>
      </c>
      <c r="H48" s="11" t="s">
        <v>16</v>
      </c>
      <c r="I48" s="11">
        <v>0</v>
      </c>
      <c r="J48" s="11" t="s">
        <v>15</v>
      </c>
      <c r="K48" s="11" t="s">
        <v>13</v>
      </c>
      <c r="L48" s="11" t="s">
        <v>16</v>
      </c>
      <c r="M48" s="11" t="s">
        <v>14</v>
      </c>
      <c r="N48" s="11">
        <v>5</v>
      </c>
      <c r="O48" s="12">
        <v>41199</v>
      </c>
    </row>
    <row r="49" spans="1:15">
      <c r="A49" t="str">
        <f t="shared" si="0"/>
        <v>BONNET Pascale</v>
      </c>
      <c r="B49" t="s">
        <v>89</v>
      </c>
      <c r="C49" t="s">
        <v>113</v>
      </c>
      <c r="D49" t="s">
        <v>82</v>
      </c>
      <c r="E49" s="11" t="s">
        <v>13</v>
      </c>
      <c r="F49" s="11" t="s">
        <v>14</v>
      </c>
      <c r="G49" s="11" t="s">
        <v>15</v>
      </c>
      <c r="H49" s="11" t="s">
        <v>16</v>
      </c>
      <c r="I49" s="11">
        <v>0</v>
      </c>
      <c r="J49" s="11" t="s">
        <v>15</v>
      </c>
      <c r="K49" s="11" t="s">
        <v>13</v>
      </c>
      <c r="L49" s="11" t="s">
        <v>16</v>
      </c>
      <c r="M49" s="11" t="s">
        <v>14</v>
      </c>
      <c r="N49" s="11">
        <v>5</v>
      </c>
    </row>
    <row r="50" spans="1:15">
      <c r="O50" s="12"/>
    </row>
    <row r="52" spans="1:15">
      <c r="O52" s="12"/>
    </row>
    <row r="53" spans="1:15">
      <c r="O53" s="12"/>
    </row>
    <row r="54" spans="1:15">
      <c r="O54" s="12"/>
    </row>
    <row r="55" spans="1:15">
      <c r="O55" s="12"/>
    </row>
    <row r="58" spans="1:15">
      <c r="O58" s="12"/>
    </row>
    <row r="59" spans="1:15">
      <c r="O59" s="12"/>
    </row>
    <row r="61" spans="1:15">
      <c r="O61" s="12"/>
    </row>
    <row r="63" spans="1:15">
      <c r="O63" s="12"/>
    </row>
    <row r="64" spans="1:15">
      <c r="O64" s="12"/>
    </row>
    <row r="65" spans="15:15">
      <c r="O65" s="12"/>
    </row>
    <row r="66" spans="15:15">
      <c r="O66" s="12"/>
    </row>
    <row r="67" spans="15:15">
      <c r="O67" s="12"/>
    </row>
    <row r="68" spans="15:15">
      <c r="O68" s="12"/>
    </row>
    <row r="69" spans="15:15">
      <c r="O69" s="12"/>
    </row>
    <row r="70" spans="15:15">
      <c r="O70" s="12"/>
    </row>
    <row r="71" spans="15:15">
      <c r="O71" s="12"/>
    </row>
    <row r="72" spans="15:15">
      <c r="O72" s="12"/>
    </row>
    <row r="73" spans="15:15">
      <c r="O73" s="12"/>
    </row>
    <row r="74" spans="15:15">
      <c r="O74" s="12"/>
    </row>
    <row r="75" spans="15:15">
      <c r="O75" s="12"/>
    </row>
    <row r="76" spans="15:15">
      <c r="O76" s="12"/>
    </row>
    <row r="77" spans="15:15">
      <c r="O77" s="12"/>
    </row>
    <row r="78" spans="15:15">
      <c r="O78" s="12"/>
    </row>
    <row r="79" spans="15:15">
      <c r="O79" s="12"/>
    </row>
    <row r="80" spans="15:15">
      <c r="O80" s="12"/>
    </row>
    <row r="81" spans="15:15">
      <c r="O81" s="12"/>
    </row>
    <row r="82" spans="15:15">
      <c r="O82" s="12"/>
    </row>
    <row r="83" spans="15:15">
      <c r="O83" s="12"/>
    </row>
    <row r="84" spans="15:15">
      <c r="O84" s="12"/>
    </row>
    <row r="86" spans="15:15">
      <c r="O86" s="12"/>
    </row>
    <row r="87" spans="15:15">
      <c r="O87" s="12"/>
    </row>
    <row r="89" spans="15:15">
      <c r="O89" s="12"/>
    </row>
    <row r="90" spans="15:15">
      <c r="O90" s="12"/>
    </row>
    <row r="94" spans="15:15">
      <c r="O94" s="12"/>
    </row>
    <row r="95" spans="15:15">
      <c r="O95" s="12"/>
    </row>
    <row r="96" spans="15:15">
      <c r="O96" s="12"/>
    </row>
    <row r="97" spans="15:15">
      <c r="O97" s="12"/>
    </row>
    <row r="98" spans="15:15">
      <c r="O98" s="12"/>
    </row>
    <row r="99" spans="15:15">
      <c r="O99" s="12"/>
    </row>
    <row r="100" spans="15:15">
      <c r="O100" s="12"/>
    </row>
    <row r="101" spans="15:15">
      <c r="O101" s="12"/>
    </row>
    <row r="102" spans="15:15">
      <c r="O102" s="12"/>
    </row>
    <row r="103" spans="15:15">
      <c r="O103" s="12"/>
    </row>
    <row r="105" spans="15:15">
      <c r="O105" s="12"/>
    </row>
    <row r="106" spans="15:15">
      <c r="O106" s="12"/>
    </row>
    <row r="107" spans="15:15">
      <c r="O107" s="12"/>
    </row>
    <row r="110" spans="15:15">
      <c r="O110" s="12"/>
    </row>
    <row r="111" spans="15:15">
      <c r="O111" s="12"/>
    </row>
    <row r="112" spans="15:15">
      <c r="O112" s="12"/>
    </row>
    <row r="113" spans="15:15">
      <c r="O113" s="12"/>
    </row>
    <row r="114" spans="15:15">
      <c r="O114" s="12"/>
    </row>
    <row r="115" spans="15:15">
      <c r="O115" s="12"/>
    </row>
    <row r="118" spans="15:15">
      <c r="O118" s="12"/>
    </row>
    <row r="119" spans="15:15">
      <c r="O119" s="12"/>
    </row>
    <row r="120" spans="15:15">
      <c r="O120" s="12"/>
    </row>
    <row r="121" spans="15:15">
      <c r="O121" s="12"/>
    </row>
    <row r="122" spans="15:15">
      <c r="O122" s="12"/>
    </row>
    <row r="123" spans="15:15">
      <c r="O123" s="12"/>
    </row>
    <row r="124" spans="15:15">
      <c r="O124" s="12"/>
    </row>
    <row r="126" spans="15:15">
      <c r="O126" s="12"/>
    </row>
    <row r="127" spans="15:15">
      <c r="O127" s="12"/>
    </row>
    <row r="128" spans="15:15">
      <c r="O128" s="12"/>
    </row>
    <row r="129" spans="15:15">
      <c r="O129" s="12"/>
    </row>
    <row r="130" spans="15:15">
      <c r="O130" s="12"/>
    </row>
    <row r="131" spans="15:15">
      <c r="O131" s="12"/>
    </row>
    <row r="132" spans="15:15">
      <c r="O132" s="12"/>
    </row>
    <row r="134" spans="15:15">
      <c r="O134" s="12"/>
    </row>
    <row r="141" spans="15:15">
      <c r="O141" s="12"/>
    </row>
    <row r="142" spans="15:15">
      <c r="O142" s="12"/>
    </row>
    <row r="145" spans="15:15">
      <c r="O145" s="12"/>
    </row>
    <row r="146" spans="15:15">
      <c r="O146" s="12"/>
    </row>
    <row r="147" spans="15:15">
      <c r="O147" s="12"/>
    </row>
    <row r="149" spans="15:15">
      <c r="O149" s="12"/>
    </row>
    <row r="150" spans="15:15">
      <c r="O150" s="12"/>
    </row>
    <row r="151" spans="15:15">
      <c r="O151" s="12"/>
    </row>
    <row r="152" spans="15:15">
      <c r="O152" s="12"/>
    </row>
    <row r="154" spans="15:15">
      <c r="O154" s="12"/>
    </row>
    <row r="155" spans="15:15">
      <c r="O155" s="12"/>
    </row>
    <row r="156" spans="15:15">
      <c r="O156" s="12"/>
    </row>
    <row r="157" spans="15:15">
      <c r="O157" s="12"/>
    </row>
    <row r="158" spans="15:15">
      <c r="O158" s="12"/>
    </row>
    <row r="159" spans="15:15">
      <c r="O159" s="12"/>
    </row>
    <row r="162" spans="15:15">
      <c r="O162" s="12"/>
    </row>
    <row r="163" spans="15:15">
      <c r="O163" s="12"/>
    </row>
    <row r="164" spans="15:15">
      <c r="O164" s="12"/>
    </row>
    <row r="165" spans="15:15">
      <c r="O165" s="12"/>
    </row>
    <row r="168" spans="15:15">
      <c r="O168" s="12"/>
    </row>
    <row r="169" spans="15:15">
      <c r="O169" s="12"/>
    </row>
    <row r="170" spans="15:15">
      <c r="O170" s="12"/>
    </row>
    <row r="171" spans="15:15">
      <c r="O171" s="12"/>
    </row>
    <row r="172" spans="15:15">
      <c r="O172" s="12"/>
    </row>
    <row r="175" spans="15:15">
      <c r="O175" s="12"/>
    </row>
    <row r="176" spans="15:15">
      <c r="O176" s="12"/>
    </row>
    <row r="177" spans="15:15">
      <c r="O177" s="12"/>
    </row>
    <row r="178" spans="15:15">
      <c r="O178" s="12"/>
    </row>
    <row r="181" spans="15:15">
      <c r="O181" s="12"/>
    </row>
    <row r="183" spans="15:15">
      <c r="O183" s="12"/>
    </row>
    <row r="184" spans="15:15">
      <c r="O184" s="12"/>
    </row>
    <row r="185" spans="15:15">
      <c r="O185" s="12"/>
    </row>
    <row r="186" spans="15:15">
      <c r="O186" s="12"/>
    </row>
    <row r="187" spans="15:15">
      <c r="O187" s="12"/>
    </row>
    <row r="188" spans="15:15">
      <c r="O188" s="12"/>
    </row>
    <row r="189" spans="15:15">
      <c r="O189" s="12"/>
    </row>
    <row r="190" spans="15:15">
      <c r="O190" s="12"/>
    </row>
    <row r="193" spans="15:15">
      <c r="O193" s="12"/>
    </row>
    <row r="194" spans="15:15">
      <c r="O194" s="12"/>
    </row>
    <row r="195" spans="15:15">
      <c r="O195" s="12"/>
    </row>
    <row r="197" spans="15:15">
      <c r="O197" s="12"/>
    </row>
    <row r="198" spans="15:15">
      <c r="O198" s="12"/>
    </row>
    <row r="200" spans="15:15">
      <c r="O200" s="12"/>
    </row>
    <row r="201" spans="15:15">
      <c r="O201" s="12"/>
    </row>
    <row r="202" spans="15:15">
      <c r="O202" s="12"/>
    </row>
  </sheetData>
  <autoFilter ref="B1:M1"/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/>
  </sheetViews>
  <sheetFormatPr baseColWidth="10" defaultRowHeight="15"/>
  <cols>
    <col min="1" max="1" width="19.5703125" bestFit="1" customWidth="1"/>
    <col min="2" max="2" width="15.28515625" bestFit="1" customWidth="1"/>
    <col min="3" max="3" width="19.5703125" style="1" bestFit="1" customWidth="1"/>
    <col min="4" max="4" width="18.7109375" bestFit="1" customWidth="1"/>
    <col min="5" max="5" width="11.7109375" bestFit="1" customWidth="1"/>
  </cols>
  <sheetData>
    <row r="1" spans="1:7" ht="24.75">
      <c r="A1" s="7">
        <f ca="1">TODAY()</f>
        <v>41590</v>
      </c>
      <c r="B1" s="4">
        <f ca="1">TODAY()</f>
        <v>41590</v>
      </c>
    </row>
    <row r="2" spans="1:7" ht="20.25" thickBot="1">
      <c r="A2" s="2" t="s">
        <v>7</v>
      </c>
      <c r="B2" s="2" t="s">
        <v>129</v>
      </c>
      <c r="C2" s="10" t="s">
        <v>139</v>
      </c>
      <c r="D2" s="10"/>
      <c r="E2" s="2" t="str">
        <f>IFERROR(VLOOKUP(C2,CHAMPS,4,FALSE),"Inconnu")</f>
        <v>AVIGNON</v>
      </c>
      <c r="F2" s="2"/>
      <c r="G2" s="2"/>
    </row>
    <row r="3" spans="1:7" ht="21" thickTop="1" thickBot="1">
      <c r="A3" s="9">
        <f>VLOOKUP(C2,CHAMPS,9,FALSE)</f>
        <v>1</v>
      </c>
      <c r="B3" s="2" t="s">
        <v>130</v>
      </c>
      <c r="C3" s="3" t="str">
        <f>IF(A3=0,IFERROR(VLOOKUP(C2,CHAMPS,5,FALSE),"Inconnu"),IFERROR(VLOOKUP(C2,CHAMPS,10,FALSE),"Inconnu"))</f>
        <v>P2</v>
      </c>
      <c r="D3" s="2" t="str">
        <f>IF(E2=D2,Feuil1!B6,"")</f>
        <v/>
      </c>
      <c r="E3" s="2" t="str">
        <f>IF(E2=D2,Feuil1!C6,"")</f>
        <v/>
      </c>
      <c r="F3" s="2" t="str">
        <f>IF(E2=D2,Feuil1!D6,"")</f>
        <v/>
      </c>
      <c r="G3" s="2" t="str">
        <f>IF(D2=E2,Feuil1!E6,"")</f>
        <v/>
      </c>
    </row>
    <row r="4" spans="1:7" ht="21" thickTop="1" thickBot="1">
      <c r="A4" s="2"/>
      <c r="B4" s="2" t="s">
        <v>131</v>
      </c>
      <c r="C4" s="3" t="str">
        <f>IF(A3=0,IFERROR(VLOOKUP(C2,CHAMPS,6,FALSE),"Inconnu"),IFERROR(VLOOKUP(C2,CHAMPS,11,FALSE),"Inconnu"))</f>
        <v>P3</v>
      </c>
      <c r="D4" s="2" t="str">
        <f>IF(E2=D2,Feuil1!B3,"")</f>
        <v/>
      </c>
      <c r="E4" s="2" t="str">
        <f>IF(E2=D2,Feuil1!C3,"")</f>
        <v/>
      </c>
      <c r="F4" s="2" t="str">
        <f>IF(E2=D2,Feuil1!D3,"")</f>
        <v/>
      </c>
      <c r="G4" s="2" t="str">
        <f>IF(D2=E2,Feuil1!E3,"")</f>
        <v/>
      </c>
    </row>
    <row r="5" spans="1:7" ht="21" thickTop="1" thickBot="1">
      <c r="A5" s="2" t="s">
        <v>134</v>
      </c>
      <c r="B5" s="2" t="s">
        <v>132</v>
      </c>
      <c r="C5" s="3" t="str">
        <f>IF(A3=0,IFERROR(VLOOKUP(C2,CHAMPS,7,FALSE),"Inconnu"),IFERROR(VLOOKUP(C2,CHAMPS,12,FALSE),"Inconnu"))</f>
        <v>P4</v>
      </c>
      <c r="D5" s="2" t="str">
        <f>IF(E2=D2,Feuil1!B4,"")</f>
        <v/>
      </c>
      <c r="E5" s="2" t="str">
        <f>IF(E2=D2,Feuil1!C4,"")</f>
        <v/>
      </c>
      <c r="F5" s="2" t="str">
        <f>IF(E2=D2,Feuil1!D4,"")</f>
        <v/>
      </c>
      <c r="G5" s="2" t="str">
        <f>IF(D2=E2,Feuil1!E4,"")</f>
        <v/>
      </c>
    </row>
    <row r="6" spans="1:7" ht="21" thickTop="1" thickBot="1">
      <c r="A6" s="2"/>
      <c r="B6" s="2" t="s">
        <v>133</v>
      </c>
      <c r="C6" s="3" t="str">
        <f>IF(A3=0,IFERROR(VLOOKUP(C2,CHAMPS,8,FALSE),"Inconnu"),IFERROR(VLOOKUP(C2,CHAMPS,13,FALSE),"Inconnu"))</f>
        <v>P1</v>
      </c>
      <c r="D6" s="2" t="str">
        <f>IF(E2=B2,Feuil1!B5,"")</f>
        <v/>
      </c>
      <c r="E6" s="2" t="str">
        <f>IF(E2=D2,Feuil1!C5,"")</f>
        <v/>
      </c>
      <c r="F6" s="2" t="str">
        <f>IF(E2=D2,Feuil1!D5,"")</f>
        <v/>
      </c>
      <c r="G6" s="2" t="str">
        <f>IF(D2=E2,Feuil1!E5,"")</f>
        <v/>
      </c>
    </row>
    <row r="7" spans="1:7" ht="21" thickTop="1" thickBot="1">
      <c r="A7" s="2" t="s">
        <v>137</v>
      </c>
      <c r="B7" s="8">
        <f>IF(AND(ISNUMBER(VLOOKUP(C2,CHAMPS,15,FALSE)),VLOOKUP(C2,CHAMPS,15,FALSE)&gt;0),VLOOKUP(C2,CHAMPS,15,FALSE),"")</f>
        <v>41569</v>
      </c>
      <c r="C7" s="3"/>
      <c r="D7" s="2"/>
      <c r="E7" s="2"/>
      <c r="F7" s="2"/>
      <c r="G7" s="2"/>
    </row>
    <row r="8" spans="1:7" ht="15.75" thickTop="1"/>
  </sheetData>
  <protectedRanges>
    <protectedRange sqref="C2" name="Plage1"/>
  </protectedRanges>
  <mergeCells count="1">
    <mergeCell ref="C2:D2"/>
  </mergeCells>
  <dataValidations count="1">
    <dataValidation type="list" allowBlank="1" showInputMessage="1" showErrorMessage="1" sqref="C2:D2">
      <formula1>Identifiant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7"/>
  <sheetViews>
    <sheetView workbookViewId="0">
      <selection activeCell="D7" sqref="D7"/>
    </sheetView>
  </sheetViews>
  <sheetFormatPr baseColWidth="10" defaultRowHeight="15"/>
  <sheetData>
    <row r="2" spans="1:5" ht="20.25" thickBot="1">
      <c r="A2" s="2"/>
      <c r="B2" s="5">
        <v>41518</v>
      </c>
      <c r="C2" s="6">
        <v>41548</v>
      </c>
      <c r="D2" s="5">
        <v>41579</v>
      </c>
      <c r="E2" s="5">
        <v>41609</v>
      </c>
    </row>
    <row r="3" spans="1:5" ht="21" thickTop="1" thickBot="1">
      <c r="A3" s="2" t="s">
        <v>135</v>
      </c>
      <c r="B3" s="8" t="str">
        <f ca="1">IF(AND(TODAY()&gt;DATE(2013,9,1),TODAY()&lt;DATE(2013,9,30)),"P1","")</f>
        <v/>
      </c>
      <c r="C3" s="8" t="str">
        <f ca="1">IF(AND(TODAY()&gt;DATE(2013,10,1),TODAY()&lt;=DATE(2013,10,31)),"P2","")</f>
        <v/>
      </c>
      <c r="D3" s="8" t="str">
        <f ca="1">IF(AND(TODAY()&gt;DATE(2013,11,1),TODAY()&lt;=DATE(2013,11,30)),"P3","")</f>
        <v>P3</v>
      </c>
      <c r="E3" s="8" t="str">
        <f ca="1">IF(AND(TODAY()&gt;DATE(2013,12,1),TODAY()&lt;DATE(2013,12,31)),"P4","")</f>
        <v/>
      </c>
    </row>
    <row r="4" spans="1:5" ht="21" thickTop="1" thickBot="1">
      <c r="A4" s="2" t="s">
        <v>132</v>
      </c>
      <c r="B4" s="8" t="str">
        <f ca="1">IF(AND(TODAY()&gt;DATE(2013,9,1),TODAY()&lt;DATE(2013,9,30)),"P2","")</f>
        <v/>
      </c>
      <c r="C4" s="8" t="str">
        <f ca="1">IF(AND(TODAY()&gt;DATE(2013,10,1),TODAY()&lt;=DATE(2013,10,31)),"P1","")</f>
        <v/>
      </c>
      <c r="D4" s="8" t="str">
        <f ca="1">IF(AND(TODAY()&gt;DATE(2013,11,1),TODAY()&lt;=DATE(2013,11,31)),"P4","")</f>
        <v>P4</v>
      </c>
      <c r="E4" s="8" t="str">
        <f ca="1">IF(AND(TODAY()&gt;DATE(2013,12,1),TODAY()&lt;DATE(2013,12,31)),"P3","")</f>
        <v/>
      </c>
    </row>
    <row r="5" spans="1:5" ht="21" thickTop="1" thickBot="1">
      <c r="A5" s="2" t="s">
        <v>133</v>
      </c>
      <c r="B5" s="8" t="str">
        <f ca="1">IF(AND(TODAY()&gt;DATE(2013,9,1),TODAY()&lt;DATE(2013,9,30)),"P3","")</f>
        <v/>
      </c>
      <c r="C5" s="8" t="str">
        <f ca="1">IF(AND(TODAY()&gt;DATE(2013,10,1),TODAY()&lt;=DATE(2013,10,31)),"P4","")</f>
        <v/>
      </c>
      <c r="D5" s="8" t="str">
        <f ca="1">IF(AND(TODAY()&gt;DATE(2013,11,1),TODAY()&lt;=DATE(2013,11,31)),"P1","")</f>
        <v>P1</v>
      </c>
      <c r="E5" s="8" t="str">
        <f ca="1">IF(AND(TODAY()&gt;DATE(2013,12,1),TODAY()&lt;DATE(2013,12,31)),"P2","")</f>
        <v/>
      </c>
    </row>
    <row r="6" spans="1:5" ht="21" thickTop="1" thickBot="1">
      <c r="A6" s="2" t="s">
        <v>130</v>
      </c>
      <c r="B6" s="8" t="str">
        <f ca="1">IF(AND(TODAY()&gt;DATE(2013,9,1),TODAY()&lt;DATE(2013,9,30)),"P4","")</f>
        <v/>
      </c>
      <c r="C6" s="8" t="str">
        <f ca="1">IF(AND(TODAY()&gt;DATE(2013,10,1),TODAY()&lt;=DATE(2013,10,31)),"P3","")</f>
        <v/>
      </c>
      <c r="D6" s="8" t="str">
        <f ca="1">IF(AND(TODAY()&gt;DATE(2013,11,1),TODAY()&lt;=DATE(2013,11,31)),"P2","")</f>
        <v>P2</v>
      </c>
      <c r="E6" s="8" t="str">
        <f ca="1">IF(AND(TODAY()&gt;DATE(2013,12,1),TODAY()&lt;DATE(2013,12,31)),"P1","")</f>
        <v/>
      </c>
    </row>
    <row r="7" spans="1:5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TABC40F</vt:lpstr>
      <vt:lpstr>ORDRE PRESENTATION</vt:lpstr>
      <vt:lpstr>Feuil1</vt:lpstr>
      <vt:lpstr>CHAMPS</vt:lpstr>
      <vt:lpstr>Identifiant</vt:lpstr>
      <vt:lpstr>INCONNU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guy</cp:lastModifiedBy>
  <dcterms:created xsi:type="dcterms:W3CDTF">2013-10-21T19:27:07Z</dcterms:created>
  <dcterms:modified xsi:type="dcterms:W3CDTF">2013-11-12T16:06:43Z</dcterms:modified>
</cp:coreProperties>
</file>