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7845" yWindow="1740" windowWidth="20730" windowHeight="11760" tabRatio="500"/>
  </bookViews>
  <sheets>
    <sheet name="Feuil1" sheetId="1" r:id="rId1"/>
  </sheets>
  <externalReferences>
    <externalReference r:id="rId2"/>
  </externalReferences>
  <definedNames>
    <definedName name="année" localSheetId="0">Feuil1!$B$2</definedName>
    <definedName name="djour">Feuil1!$D$2</definedName>
    <definedName name="mois" localSheetId="0">MONTH(Feuil1!$A$2)</definedName>
    <definedName name="pjour">Feuil1!$C$2</definedName>
    <definedName name="test">[1]Récap!$B$52</definedName>
    <definedName name="teste">[1]Récap!$A$52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"/>
  <c r="C2" l="1"/>
  <c r="D2"/>
  <c r="C5"/>
  <c r="B5"/>
  <c r="B6"/>
  <c r="B7" s="1"/>
  <c r="B8"/>
  <c r="B9"/>
  <c r="B10"/>
  <c r="B13"/>
  <c r="B14"/>
  <c r="B15"/>
  <c r="B16"/>
  <c r="B17"/>
  <c r="B11" l="1"/>
  <c r="B12" s="1"/>
</calcChain>
</file>

<file path=xl/sharedStrings.xml><?xml version="1.0" encoding="utf-8"?>
<sst xmlns="http://schemas.openxmlformats.org/spreadsheetml/2006/main" count="30" uniqueCount="29">
  <si>
    <t xml:space="preserve"> Noël</t>
  </si>
  <si>
    <t>Armistice 1914</t>
  </si>
  <si>
    <t>Toussaint</t>
  </si>
  <si>
    <t>Assomption</t>
  </si>
  <si>
    <t>Fête Nationale</t>
  </si>
  <si>
    <t>DECEMBRE</t>
  </si>
  <si>
    <t>Lundi de Pentecôte</t>
  </si>
  <si>
    <t>NOVEMBRE</t>
  </si>
  <si>
    <t>Pentecôte</t>
  </si>
  <si>
    <t>OCTOBRE</t>
  </si>
  <si>
    <t>Ascension</t>
  </si>
  <si>
    <t>SEPTEMBRE</t>
  </si>
  <si>
    <t>Victoire 1945</t>
  </si>
  <si>
    <t>AOUT</t>
  </si>
  <si>
    <t>Fête du travail</t>
  </si>
  <si>
    <t>JUILLET</t>
  </si>
  <si>
    <t>Lundi de Pâques</t>
  </si>
  <si>
    <t>JUIN</t>
  </si>
  <si>
    <t>Pâques</t>
  </si>
  <si>
    <t>MAI</t>
  </si>
  <si>
    <t>AVRIL</t>
  </si>
  <si>
    <t>Année</t>
  </si>
  <si>
    <t>Fériés</t>
  </si>
  <si>
    <t>MARS</t>
  </si>
  <si>
    <t>FEVRIER</t>
  </si>
  <si>
    <t>JANVIER</t>
  </si>
  <si>
    <t>Dernier Jour
du mois</t>
  </si>
  <si>
    <t>Premier Jour
du mois</t>
  </si>
  <si>
    <t>Mois</t>
  </si>
</sst>
</file>

<file path=xl/styles.xml><?xml version="1.0" encoding="utf-8"?>
<styleSheet xmlns="http://schemas.openxmlformats.org/spreadsheetml/2006/main">
  <numFmts count="4">
    <numFmt numFmtId="164" formatCode="ddd\ dd\ mmm\ yyyy"/>
    <numFmt numFmtId="165" formatCode="dd\ mmm"/>
    <numFmt numFmtId="166" formatCode="dddd\-dd\-mmmm"/>
    <numFmt numFmtId="168" formatCode="mmmm"/>
  </numFmts>
  <fonts count="4">
    <font>
      <sz val="10"/>
      <name val="Arial"/>
    </font>
    <font>
      <sz val="12"/>
      <name val="Arial"/>
      <family val="2"/>
    </font>
    <font>
      <b/>
      <sz val="12"/>
      <color indexed="10"/>
      <name val="Tahoma"/>
      <family val="2"/>
    </font>
    <font>
      <b/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168" fontId="0" fillId="0" borderId="0" xfId="0" applyNumberFormat="1" applyFont="1" applyAlignment="1">
      <alignment horizontal="center"/>
    </xf>
    <xf numFmtId="168" fontId="1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teissier/Desktop/Astreintes%20PJJ/Astreintes_2014_CEF%20LES%20CED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Calendrier"/>
      <sheetName val="Récap"/>
      <sheetName val="WILLAUMEZ"/>
      <sheetName val="HUMBERT"/>
      <sheetName val="BENAROUS"/>
      <sheetName val="TOUIL"/>
      <sheetName val="OUESLATI"/>
      <sheetName val="HERNANDEZ"/>
      <sheetName val="YOUGBARE"/>
      <sheetName val="MKASRI"/>
      <sheetName val="BRASSOD"/>
      <sheetName val="DIJOUX"/>
      <sheetName val="LEGAY"/>
      <sheetName val="LAVERNHE"/>
      <sheetName val="BOUDJAHLAT"/>
      <sheetName val="CAMPOS"/>
      <sheetName val="DETURCK"/>
      <sheetName val="ZERROUKI"/>
      <sheetName val="GOMMEAUX"/>
      <sheetName val="TAVIAUX"/>
      <sheetName val="TOUREL"/>
      <sheetName val="Agent 20"/>
      <sheetName val="Agent 21"/>
      <sheetName val="Agent 22"/>
      <sheetName val="Agent 23"/>
      <sheetName val="vérif jo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2"/>
  <sheetViews>
    <sheetView tabSelected="1" zoomScale="150" zoomScaleNormal="150" zoomScalePageLayoutView="150" workbookViewId="0">
      <selection activeCell="A2" sqref="A2"/>
    </sheetView>
  </sheetViews>
  <sheetFormatPr baseColWidth="10" defaultColWidth="11.42578125" defaultRowHeight="12.75"/>
  <cols>
    <col min="1" max="3" width="23.7109375" style="1" customWidth="1"/>
    <col min="4" max="4" width="26.140625" style="1" bestFit="1" customWidth="1"/>
    <col min="5" max="6" width="23.7109375" style="1" customWidth="1"/>
    <col min="7" max="8" width="12.140625" style="1" customWidth="1"/>
    <col min="9" max="9" width="11.42578125" style="1"/>
    <col min="10" max="10" width="15.42578125" style="1" bestFit="1" customWidth="1"/>
    <col min="11" max="11" width="17.140625" style="1" bestFit="1" customWidth="1"/>
    <col min="12" max="16384" width="11.42578125" style="1"/>
  </cols>
  <sheetData>
    <row r="1" spans="1:8" ht="25.5">
      <c r="A1" s="13" t="s">
        <v>28</v>
      </c>
      <c r="B1" s="13" t="s">
        <v>21</v>
      </c>
      <c r="C1" s="12" t="s">
        <v>27</v>
      </c>
      <c r="D1" s="12" t="s">
        <v>26</v>
      </c>
      <c r="E1" s="14">
        <f>DATE(année,ROW(),1)</f>
        <v>43101</v>
      </c>
      <c r="F1" s="1" t="s">
        <v>25</v>
      </c>
      <c r="G1" s="2">
        <v>2014</v>
      </c>
      <c r="H1" s="2"/>
    </row>
    <row r="2" spans="1:8" ht="15">
      <c r="A2" s="15">
        <v>43101</v>
      </c>
      <c r="B2" s="11">
        <v>2018</v>
      </c>
      <c r="C2" s="10">
        <f>DATE(année,mois,1)</f>
        <v>43101</v>
      </c>
      <c r="D2" s="10">
        <f>DATE(année,mois+1,1)-1</f>
        <v>43131</v>
      </c>
      <c r="E2" s="14">
        <f>DATE(année,ROW(),1)</f>
        <v>43132</v>
      </c>
      <c r="F2" s="1" t="s">
        <v>24</v>
      </c>
      <c r="G2" s="2">
        <v>2015</v>
      </c>
      <c r="H2" s="2"/>
    </row>
    <row r="3" spans="1:8">
      <c r="E3" s="14">
        <f>DATE(année,ROW(),1)</f>
        <v>43160</v>
      </c>
      <c r="F3" s="1" t="s">
        <v>23</v>
      </c>
      <c r="G3" s="2">
        <v>2016</v>
      </c>
      <c r="H3" s="2"/>
    </row>
    <row r="4" spans="1:8">
      <c r="B4" s="9" t="s">
        <v>22</v>
      </c>
      <c r="C4" s="9" t="s">
        <v>21</v>
      </c>
      <c r="D4" s="8"/>
      <c r="E4" s="14">
        <f>DATE(année,ROW(),1)</f>
        <v>43191</v>
      </c>
      <c r="F4" s="1" t="s">
        <v>20</v>
      </c>
      <c r="G4" s="2">
        <v>2017</v>
      </c>
      <c r="H4" s="2"/>
    </row>
    <row r="5" spans="1:8" ht="15">
      <c r="B5" s="5">
        <f>DATE(C5,1,1)</f>
        <v>43101</v>
      </c>
      <c r="C5" s="7">
        <f>année</f>
        <v>2018</v>
      </c>
      <c r="E5" s="14">
        <f>DATE(année,ROW(),1)</f>
        <v>43221</v>
      </c>
      <c r="F5" s="1" t="s">
        <v>19</v>
      </c>
      <c r="G5" s="2">
        <v>2018</v>
      </c>
      <c r="H5" s="2"/>
    </row>
    <row r="6" spans="1:8">
      <c r="B6" s="5">
        <f>ROUND(DATE(C5,4,MOD(234-11*MOD(C5,19),30))/7,)*7-6</f>
        <v>43191</v>
      </c>
      <c r="C6" s="4" t="s">
        <v>18</v>
      </c>
      <c r="E6" s="14">
        <f>DATE(année,ROW(),1)</f>
        <v>43252</v>
      </c>
      <c r="F6" s="1" t="s">
        <v>17</v>
      </c>
      <c r="G6" s="2">
        <v>2019</v>
      </c>
      <c r="H6" s="2"/>
    </row>
    <row r="7" spans="1:8">
      <c r="B7" s="5">
        <f>SUM(B6+1)</f>
        <v>43192</v>
      </c>
      <c r="C7" s="4" t="s">
        <v>16</v>
      </c>
      <c r="E7" s="14">
        <f>DATE(année,ROW(),1)</f>
        <v>43282</v>
      </c>
      <c r="F7" s="1" t="s">
        <v>15</v>
      </c>
      <c r="G7" s="2">
        <v>2020</v>
      </c>
      <c r="H7" s="2"/>
    </row>
    <row r="8" spans="1:8">
      <c r="B8" s="5">
        <f>DATE(C5,5,1)</f>
        <v>43221</v>
      </c>
      <c r="C8" s="4" t="s">
        <v>14</v>
      </c>
      <c r="E8" s="14">
        <f>DATE(année,ROW(),1)</f>
        <v>43313</v>
      </c>
      <c r="F8" s="1" t="s">
        <v>13</v>
      </c>
      <c r="G8" s="2">
        <v>2021</v>
      </c>
      <c r="H8" s="2"/>
    </row>
    <row r="9" spans="1:8">
      <c r="B9" s="5">
        <f>DATE(C5,5,8)</f>
        <v>43228</v>
      </c>
      <c r="C9" s="6" t="s">
        <v>12</v>
      </c>
      <c r="E9" s="14">
        <f>DATE(année,ROW(),1)</f>
        <v>43344</v>
      </c>
      <c r="F9" s="1" t="s">
        <v>11</v>
      </c>
      <c r="G9" s="2">
        <v>2022</v>
      </c>
      <c r="H9" s="2"/>
    </row>
    <row r="10" spans="1:8">
      <c r="B10" s="5">
        <f>B6+39</f>
        <v>43230</v>
      </c>
      <c r="C10" s="4" t="s">
        <v>10</v>
      </c>
      <c r="E10" s="14">
        <f>DATE(année,ROW(),1)</f>
        <v>43374</v>
      </c>
      <c r="F10" s="1" t="s">
        <v>9</v>
      </c>
      <c r="G10" s="2">
        <v>2023</v>
      </c>
      <c r="H10" s="2"/>
    </row>
    <row r="11" spans="1:8">
      <c r="B11" s="5">
        <f>B6+49</f>
        <v>43240</v>
      </c>
      <c r="C11" s="4" t="s">
        <v>8</v>
      </c>
      <c r="E11" s="14">
        <f>DATE(année,ROW(),1)</f>
        <v>43405</v>
      </c>
      <c r="F11" s="1" t="s">
        <v>7</v>
      </c>
      <c r="G11" s="2">
        <v>2024</v>
      </c>
      <c r="H11" s="2"/>
    </row>
    <row r="12" spans="1:8">
      <c r="B12" s="5">
        <f>B11+1</f>
        <v>43241</v>
      </c>
      <c r="C12" s="4" t="s">
        <v>6</v>
      </c>
      <c r="E12" s="14">
        <f>DATE(année,ROW(),1)</f>
        <v>43435</v>
      </c>
      <c r="F12" s="1" t="s">
        <v>5</v>
      </c>
      <c r="G12" s="2">
        <v>2025</v>
      </c>
      <c r="H12" s="2"/>
    </row>
    <row r="13" spans="1:8">
      <c r="B13" s="5">
        <f>DATE(C5,7,14)</f>
        <v>43295</v>
      </c>
      <c r="C13" s="6" t="s">
        <v>4</v>
      </c>
      <c r="E13" s="2"/>
      <c r="F13" s="2"/>
      <c r="G13" s="2">
        <v>2026</v>
      </c>
      <c r="H13" s="2"/>
    </row>
    <row r="14" spans="1:8">
      <c r="B14" s="5">
        <f>DATE(C5,8,15)</f>
        <v>43327</v>
      </c>
      <c r="C14" s="6" t="s">
        <v>3</v>
      </c>
      <c r="E14" s="2"/>
      <c r="F14" s="2"/>
      <c r="G14" s="2">
        <v>2027</v>
      </c>
      <c r="H14" s="2"/>
    </row>
    <row r="15" spans="1:8">
      <c r="B15" s="5">
        <f>DATE(C5,11,1)</f>
        <v>43405</v>
      </c>
      <c r="C15" s="4" t="s">
        <v>2</v>
      </c>
      <c r="E15" s="2"/>
      <c r="F15" s="2"/>
      <c r="G15" s="2">
        <v>2028</v>
      </c>
      <c r="H15" s="2"/>
    </row>
    <row r="16" spans="1:8">
      <c r="B16" s="5">
        <f>DATE(C5,11,11)</f>
        <v>43415</v>
      </c>
      <c r="C16" s="6" t="s">
        <v>1</v>
      </c>
      <c r="E16" s="2"/>
      <c r="F16" s="2"/>
      <c r="G16" s="2">
        <v>2029</v>
      </c>
      <c r="H16" s="2"/>
    </row>
    <row r="17" spans="2:8">
      <c r="B17" s="5">
        <f>DATE(C5,12,25)</f>
        <v>43459</v>
      </c>
      <c r="C17" s="4" t="s">
        <v>0</v>
      </c>
      <c r="E17" s="2"/>
      <c r="F17" s="2"/>
      <c r="G17" s="2">
        <v>2030</v>
      </c>
      <c r="H17" s="2"/>
    </row>
    <row r="18" spans="2:8">
      <c r="E18" s="2"/>
      <c r="F18" s="2"/>
      <c r="G18" s="2"/>
      <c r="H18" s="2"/>
    </row>
    <row r="19" spans="2:8">
      <c r="E19" s="2"/>
      <c r="F19" s="2"/>
      <c r="G19" s="2"/>
      <c r="H19" s="2"/>
    </row>
    <row r="20" spans="2:8" ht="15">
      <c r="C20" s="3"/>
      <c r="E20" s="2"/>
      <c r="F20" s="2"/>
      <c r="G20" s="2"/>
      <c r="H20" s="2"/>
    </row>
    <row r="21" spans="2:8">
      <c r="E21" s="2"/>
      <c r="F21" s="2"/>
      <c r="G21" s="2"/>
      <c r="H21" s="2"/>
    </row>
    <row r="22" spans="2:8">
      <c r="E22" s="2"/>
      <c r="F22" s="2"/>
      <c r="G22" s="2"/>
      <c r="H22" s="2"/>
    </row>
  </sheetData>
  <dataValidations count="3">
    <dataValidation type="list" allowBlank="1" showInputMessage="1" showErrorMessage="1" sqref="C5 B2">
      <formula1>$G$1:$G$21</formula1>
    </dataValidation>
    <dataValidation type="list" allowBlank="1" showInputMessage="1" showErrorMessage="1" sqref="A2">
      <formula1>$E$1:$E$12</formula1>
    </dataValidation>
    <dataValidation type="custom" allowBlank="1" showInputMessage="1" showErrorMessage="1" sqref="C2:D2 B5:B17">
      <formula1>"&gt;1"</formula1>
    </dataValidation>
  </dataValidations>
  <printOptions horizontalCentered="1" verticalCentered="1"/>
  <pageMargins left="0.26" right="0" top="0" bottom="0" header="0" footer="0"/>
  <pageSetup paperSize="9" orientation="landscape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Feuil1!année</vt:lpstr>
      <vt:lpstr>djour</vt:lpstr>
      <vt:lpstr>pjour</vt:lpstr>
    </vt:vector>
  </TitlesOfParts>
  <Company>DFVDFV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Pierre</cp:lastModifiedBy>
  <dcterms:created xsi:type="dcterms:W3CDTF">2014-09-21T10:20:19Z</dcterms:created>
  <dcterms:modified xsi:type="dcterms:W3CDTF">2014-09-21T10:52:12Z</dcterms:modified>
</cp:coreProperties>
</file>