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Données" sheetId="3" r:id="rId1"/>
  </sheets>
  <definedNames>
    <definedName name="_xlnm._FilterDatabase" localSheetId="0" hidden="1">Données!$B$8:$Q$35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6" i="3" l="1"/>
  <c r="L6" i="3"/>
  <c r="N23" i="3"/>
  <c r="G35" i="3"/>
  <c r="H35" i="3" s="1"/>
  <c r="I35" i="3" s="1"/>
  <c r="N22" i="3"/>
  <c r="G34" i="3"/>
  <c r="N21" i="3"/>
  <c r="G33" i="3"/>
  <c r="N20" i="3"/>
  <c r="G32" i="3"/>
  <c r="N29" i="3"/>
  <c r="G31" i="3"/>
  <c r="N15" i="3"/>
  <c r="G30" i="3"/>
  <c r="H30" i="3" s="1"/>
  <c r="I30" i="3" s="1"/>
  <c r="N14" i="3"/>
  <c r="G29" i="3"/>
  <c r="N11" i="3"/>
  <c r="G28" i="3"/>
  <c r="N27" i="3"/>
  <c r="G27" i="3"/>
  <c r="J27" i="3" s="1"/>
  <c r="N25" i="3"/>
  <c r="G26" i="3"/>
  <c r="H26" i="3" s="1"/>
  <c r="I26" i="3" s="1"/>
  <c r="N34" i="3"/>
  <c r="G25" i="3"/>
  <c r="N35" i="3"/>
  <c r="G24" i="3"/>
  <c r="N28" i="3"/>
  <c r="G23" i="3"/>
  <c r="N33" i="3"/>
  <c r="G22" i="3"/>
  <c r="H22" i="3" s="1"/>
  <c r="I22" i="3" s="1"/>
  <c r="N32" i="3"/>
  <c r="G21" i="3"/>
  <c r="N18" i="3"/>
  <c r="G20" i="3"/>
  <c r="N16" i="3"/>
  <c r="G19" i="3"/>
  <c r="N13" i="3"/>
  <c r="G18" i="3"/>
  <c r="H18" i="3" s="1"/>
  <c r="I18" i="3" s="1"/>
  <c r="N17" i="3"/>
  <c r="G17" i="3"/>
  <c r="N12" i="3"/>
  <c r="G16" i="3"/>
  <c r="N30" i="3"/>
  <c r="G15" i="3"/>
  <c r="N31" i="3"/>
  <c r="G14" i="3"/>
  <c r="N24" i="3"/>
  <c r="G13" i="3"/>
  <c r="N19" i="3"/>
  <c r="G12" i="3"/>
  <c r="N26" i="3"/>
  <c r="G11" i="3"/>
  <c r="J32" i="3" l="1"/>
  <c r="K32" i="3" s="1"/>
  <c r="J24" i="3"/>
  <c r="K24" i="3" s="1"/>
  <c r="J28" i="3"/>
  <c r="K28" i="3" s="1"/>
  <c r="J34" i="3"/>
  <c r="K34" i="3" s="1"/>
  <c r="J19" i="3"/>
  <c r="K19" i="3" s="1"/>
  <c r="J31" i="3"/>
  <c r="K31" i="3" s="1"/>
  <c r="J35" i="3"/>
  <c r="K35" i="3" s="1"/>
  <c r="J12" i="3"/>
  <c r="K12" i="3" s="1"/>
  <c r="J16" i="3"/>
  <c r="K16" i="3" s="1"/>
  <c r="J21" i="3"/>
  <c r="K21" i="3" s="1"/>
  <c r="J18" i="3"/>
  <c r="K18" i="3" s="1"/>
  <c r="J11" i="3"/>
  <c r="K11" i="3" s="1"/>
  <c r="J20" i="3"/>
  <c r="K20" i="3" s="1"/>
  <c r="J22" i="3"/>
  <c r="K22" i="3" s="1"/>
  <c r="J29" i="3"/>
  <c r="K29" i="3" s="1"/>
  <c r="H13" i="3"/>
  <c r="I13" i="3" s="1"/>
  <c r="J23" i="3"/>
  <c r="K23" i="3" s="1"/>
  <c r="H11" i="3"/>
  <c r="I11" i="3" s="1"/>
  <c r="H12" i="3"/>
  <c r="I12" i="3" s="1"/>
  <c r="H14" i="3"/>
  <c r="I14" i="3" s="1"/>
  <c r="H15" i="3"/>
  <c r="I15" i="3" s="1"/>
  <c r="H16" i="3"/>
  <c r="I16" i="3" s="1"/>
  <c r="J26" i="3"/>
  <c r="K26" i="3" s="1"/>
  <c r="J30" i="3"/>
  <c r="K30" i="3" s="1"/>
  <c r="H34" i="3"/>
  <c r="I34" i="3" s="1"/>
  <c r="N6" i="3"/>
  <c r="H17" i="3"/>
  <c r="H25" i="3"/>
  <c r="I25" i="3" s="1"/>
  <c r="J17" i="3"/>
  <c r="K17" i="3" s="1"/>
  <c r="J13" i="3"/>
  <c r="K13" i="3" s="1"/>
  <c r="J33" i="3"/>
  <c r="K33" i="3" s="1"/>
  <c r="J25" i="3"/>
  <c r="K25" i="3" s="1"/>
  <c r="J14" i="3"/>
  <c r="K14" i="3" s="1"/>
  <c r="J15" i="3"/>
  <c r="K15" i="3" s="1"/>
  <c r="H21" i="3"/>
  <c r="I21" i="3" s="1"/>
  <c r="K27" i="3"/>
  <c r="H29" i="3"/>
  <c r="I29" i="3" s="1"/>
  <c r="H33" i="3"/>
  <c r="I33" i="3" s="1"/>
  <c r="H19" i="3"/>
  <c r="I19" i="3" s="1"/>
  <c r="H20" i="3"/>
  <c r="I20" i="3" s="1"/>
  <c r="H23" i="3"/>
  <c r="I23" i="3" s="1"/>
  <c r="H24" i="3"/>
  <c r="I24" i="3" s="1"/>
  <c r="H27" i="3"/>
  <c r="I27" i="3" s="1"/>
  <c r="H28" i="3"/>
  <c r="I28" i="3" s="1"/>
  <c r="H31" i="3"/>
  <c r="I31" i="3" s="1"/>
  <c r="H32" i="3"/>
  <c r="I32" i="3" s="1"/>
  <c r="I17" i="3" l="1"/>
  <c r="K6" i="3"/>
  <c r="J6" i="3"/>
</calcChain>
</file>

<file path=xl/comments1.xml><?xml version="1.0" encoding="utf-8"?>
<comments xmlns="http://schemas.openxmlformats.org/spreadsheetml/2006/main">
  <authors>
    <author>Cédric PASQUET</author>
  </authors>
  <commentList>
    <comment ref="M7" authorId="0" shapeId="0">
      <text>
        <r>
          <rPr>
            <sz val="9"/>
            <color indexed="81"/>
            <rFont val="Tahoma"/>
            <family val="2"/>
          </rPr>
          <t>Ép du becquet</t>
        </r>
      </text>
    </comment>
  </commentList>
</comments>
</file>

<file path=xl/sharedStrings.xml><?xml version="1.0" encoding="utf-8"?>
<sst xmlns="http://schemas.openxmlformats.org/spreadsheetml/2006/main" count="18" uniqueCount="18">
  <si>
    <t>Quantitatif</t>
  </si>
  <si>
    <t>N°</t>
  </si>
  <si>
    <t>Nbre</t>
  </si>
  <si>
    <t>Largeur</t>
  </si>
  <si>
    <t>Hauteur</t>
  </si>
  <si>
    <t>Longueur</t>
  </si>
  <si>
    <t>Ép du plancher</t>
  </si>
  <si>
    <t>Longueur Totale</t>
  </si>
  <si>
    <t>Béton en M3</t>
  </si>
  <si>
    <t>Poids en Tonnes</t>
  </si>
  <si>
    <t>Béton en M3 de l'ép du plancher</t>
  </si>
  <si>
    <t xml:space="preserve">Béton en M3 du total de la poutre </t>
  </si>
  <si>
    <t>Becquets</t>
  </si>
  <si>
    <t>Stabox</t>
  </si>
  <si>
    <t>Acier en kg</t>
  </si>
  <si>
    <t>Ratio d'Acier en Kg/m3</t>
  </si>
  <si>
    <t>Ratio d'Acier en Kg/ml</t>
  </si>
  <si>
    <t>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</si>
</sst>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"/>
    <numFmt numFmtId="165" formatCode="#&quot; pièces&quot;"/>
    <numFmt numFmtId="166" formatCode="#.00&quot; ml&quot;"/>
    <numFmt numFmtId="167" formatCode="#.000&quot; m3&quot;"/>
    <numFmt numFmtId="168" formatCode="#.000&quot; Tonnes&quot;"/>
    <numFmt numFmtId="169" formatCode="#.00&quot; Kg&quot;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gray125">
        <bgColor theme="4" tint="0.79992065187536243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ADBC6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2" xfId="0" applyFill="1" applyBorder="1" applyAlignment="1">
      <alignment horizontal="center"/>
    </xf>
    <xf numFmtId="165" fontId="5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166" fontId="5" fillId="5" borderId="1" xfId="0" applyNumberFormat="1" applyFont="1" applyFill="1" applyBorder="1" applyAlignment="1">
      <alignment horizontal="center" vertical="center" wrapText="1"/>
    </xf>
    <xf numFmtId="167" fontId="5" fillId="5" borderId="1" xfId="0" applyNumberFormat="1" applyFont="1" applyFill="1" applyBorder="1" applyAlignment="1">
      <alignment horizontal="center" vertical="center" wrapText="1"/>
    </xf>
    <xf numFmtId="168" fontId="5" fillId="5" borderId="1" xfId="0" applyNumberFormat="1" applyFont="1" applyFill="1" applyBorder="1" applyAlignment="1">
      <alignment horizontal="center" vertical="center" wrapText="1"/>
    </xf>
    <xf numFmtId="164" fontId="5" fillId="5" borderId="1" xfId="0" applyNumberFormat="1" applyFont="1" applyFill="1" applyBorder="1" applyAlignment="1">
      <alignment horizontal="center" vertical="center"/>
    </xf>
    <xf numFmtId="166" fontId="5" fillId="5" borderId="1" xfId="0" applyNumberFormat="1" applyFont="1" applyFill="1" applyBorder="1" applyAlignment="1">
      <alignment horizontal="center" vertical="center"/>
    </xf>
    <xf numFmtId="169" fontId="5" fillId="5" borderId="1" xfId="0" applyNumberFormat="1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2" fontId="0" fillId="0" borderId="14" xfId="0" applyNumberFormat="1" applyFill="1" applyBorder="1" applyAlignment="1">
      <alignment horizontal="center"/>
    </xf>
    <xf numFmtId="164" fontId="0" fillId="0" borderId="14" xfId="0" applyNumberFormat="1" applyFill="1" applyBorder="1" applyAlignment="1">
      <alignment horizontal="center"/>
    </xf>
    <xf numFmtId="2" fontId="2" fillId="0" borderId="14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2" fontId="0" fillId="0" borderId="16" xfId="0" applyNumberFormat="1" applyFill="1" applyBorder="1" applyAlignment="1">
      <alignment horizontal="center"/>
    </xf>
    <xf numFmtId="164" fontId="0" fillId="0" borderId="16" xfId="0" applyNumberFormat="1" applyFill="1" applyBorder="1" applyAlignment="1">
      <alignment horizontal="center"/>
    </xf>
    <xf numFmtId="2" fontId="2" fillId="0" borderId="16" xfId="0" applyNumberFormat="1" applyFont="1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AD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137160</xdr:colOff>
          <xdr:row>1</xdr:row>
          <xdr:rowOff>106680</xdr:rowOff>
        </xdr:from>
        <xdr:to>
          <xdr:col>2</xdr:col>
          <xdr:colOff>220980</xdr:colOff>
          <xdr:row>2</xdr:row>
          <xdr:rowOff>106680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auto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137160</xdr:colOff>
          <xdr:row>1</xdr:row>
          <xdr:rowOff>106680</xdr:rowOff>
        </xdr:from>
        <xdr:to>
          <xdr:col>2</xdr:col>
          <xdr:colOff>220980</xdr:colOff>
          <xdr:row>2</xdr:row>
          <xdr:rowOff>106680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auto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Q35"/>
  <sheetViews>
    <sheetView tabSelected="1" zoomScaleNormal="100" workbookViewId="0">
      <selection activeCell="B2" sqref="B2:Q5"/>
    </sheetView>
  </sheetViews>
  <sheetFormatPr baseColWidth="10" defaultRowHeight="14.4" x14ac:dyDescent="0.3"/>
  <cols>
    <col min="2" max="2" width="11.5546875" style="38"/>
    <col min="3" max="8" width="11.5546875" style="39"/>
    <col min="9" max="9" width="14.44140625" style="39" bestFit="1" customWidth="1"/>
    <col min="10" max="11" width="17.33203125" style="39" hidden="1" customWidth="1"/>
    <col min="12" max="15" width="11.5546875" style="39"/>
    <col min="16" max="16" width="17.33203125" style="39" customWidth="1"/>
    <col min="17" max="17" width="22.88671875" style="40" customWidth="1"/>
  </cols>
  <sheetData>
    <row r="1" spans="2:17" ht="15" thickBot="1" x14ac:dyDescent="0.35"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spans="2:17" ht="15" customHeight="1" x14ac:dyDescent="0.3">
      <c r="B2" s="23" t="s">
        <v>0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5"/>
    </row>
    <row r="3" spans="2:17" ht="15" customHeight="1" x14ac:dyDescent="0.3">
      <c r="B3" s="26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8"/>
    </row>
    <row r="4" spans="2:17" ht="15" customHeight="1" x14ac:dyDescent="0.3">
      <c r="B4" s="26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8"/>
    </row>
    <row r="5" spans="2:17" ht="15" customHeight="1" thickBot="1" x14ac:dyDescent="0.35">
      <c r="B5" s="29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1"/>
    </row>
    <row r="6" spans="2:17" s="2" customFormat="1" ht="27.6" customHeight="1" thickBot="1" x14ac:dyDescent="0.35">
      <c r="B6" s="5"/>
      <c r="C6" s="4"/>
      <c r="D6" s="6"/>
      <c r="E6" s="6"/>
      <c r="F6" s="7"/>
      <c r="G6" s="8"/>
      <c r="H6" s="9"/>
      <c r="I6" s="10"/>
      <c r="J6" s="11">
        <f>SUM(J11:J35)</f>
        <v>0</v>
      </c>
      <c r="K6" s="11">
        <f>SUM(K11:K35)</f>
        <v>23.583635285000003</v>
      </c>
      <c r="L6" s="12" t="str">
        <f>IF(SUM(L11:L35)=0,"",SUM(L11:L35))</f>
        <v/>
      </c>
      <c r="M6" s="6"/>
      <c r="N6" s="13" t="str">
        <f>IF(SUM(N11:N35)=0,"",SUM(N11:N35))</f>
        <v/>
      </c>
      <c r="O6" s="6"/>
      <c r="P6" s="6"/>
      <c r="Q6" s="4" t="str">
        <f>IF(SUM(Q11:Q35)=0,"",SUM(Q11:Q35))</f>
        <v/>
      </c>
    </row>
    <row r="7" spans="2:17" s="19" customFormat="1" ht="18" customHeight="1" thickBot="1" x14ac:dyDescent="0.35">
      <c r="M7" s="2">
        <v>0.06</v>
      </c>
      <c r="P7" s="20" t="s">
        <v>16</v>
      </c>
    </row>
    <row r="8" spans="2:17" ht="15" customHeight="1" x14ac:dyDescent="0.3">
      <c r="B8" s="21" t="s">
        <v>1</v>
      </c>
      <c r="C8" s="21" t="s">
        <v>2</v>
      </c>
      <c r="D8" s="21" t="s">
        <v>3</v>
      </c>
      <c r="E8" s="21" t="s">
        <v>4</v>
      </c>
      <c r="F8" s="21" t="s">
        <v>5</v>
      </c>
      <c r="G8" s="21" t="s">
        <v>7</v>
      </c>
      <c r="H8" s="21" t="s">
        <v>8</v>
      </c>
      <c r="I8" s="21" t="s">
        <v>9</v>
      </c>
      <c r="J8" s="21" t="s">
        <v>10</v>
      </c>
      <c r="K8" s="21" t="s">
        <v>11</v>
      </c>
      <c r="L8" s="21" t="s">
        <v>13</v>
      </c>
      <c r="M8" s="21" t="s">
        <v>12</v>
      </c>
      <c r="N8" s="21" t="s">
        <v>14</v>
      </c>
      <c r="O8" s="21" t="s">
        <v>6</v>
      </c>
      <c r="P8" s="21" t="s">
        <v>15</v>
      </c>
      <c r="Q8" s="21" t="s">
        <v>17</v>
      </c>
    </row>
    <row r="9" spans="2:17" ht="15" thickBot="1" x14ac:dyDescent="0.35"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</row>
    <row r="10" spans="2:17" ht="18" customHeight="1" thickBot="1" x14ac:dyDescent="0.3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2:17" ht="18" customHeight="1" x14ac:dyDescent="0.3">
      <c r="B11" s="14">
        <v>1</v>
      </c>
      <c r="C11" s="15">
        <v>1</v>
      </c>
      <c r="D11" s="16">
        <v>0.2</v>
      </c>
      <c r="E11" s="16">
        <v>0.5</v>
      </c>
      <c r="F11" s="16">
        <v>2.19</v>
      </c>
      <c r="G11" s="16">
        <f>IF(F11="","",C11*F11)</f>
        <v>2.19</v>
      </c>
      <c r="H11" s="17">
        <f>IF(F11="","",(((D11*E11))*G11)+(M11*G11*$M$7))</f>
        <v>0.219</v>
      </c>
      <c r="I11" s="17">
        <f>IF(H11="","",H11*2.5)</f>
        <v>0.54749999999999999</v>
      </c>
      <c r="J11" s="17">
        <f>((D11*O11))*G11+((D11*M11))*G11</f>
        <v>0</v>
      </c>
      <c r="K11" s="17">
        <f>(D11*E11*G11)+J11</f>
        <v>0.219</v>
      </c>
      <c r="L11" s="16"/>
      <c r="M11" s="16"/>
      <c r="N11" s="18" t="str">
        <f>IF(P11="","",IF($P$8="Ratio d'Acier en Kg/m3",P11*K11,IF($P$8="Ratio d'Acier en Kg/ml",P11*G11,)))</f>
        <v/>
      </c>
      <c r="O11" s="16"/>
      <c r="P11" s="15"/>
      <c r="Q11" s="3"/>
    </row>
    <row r="12" spans="2:17" ht="18" customHeight="1" x14ac:dyDescent="0.3">
      <c r="B12" s="32">
        <v>2</v>
      </c>
      <c r="C12" s="33">
        <v>1</v>
      </c>
      <c r="D12" s="34">
        <v>0.2</v>
      </c>
      <c r="E12" s="34">
        <v>0.05</v>
      </c>
      <c r="F12" s="34">
        <v>5</v>
      </c>
      <c r="G12" s="34">
        <f>IF(F12="","",C12*F12)</f>
        <v>5</v>
      </c>
      <c r="H12" s="35">
        <f>IF(F12="","",(((D12*E12))*G12)+(M12*G12*$M$7))</f>
        <v>5.000000000000001E-2</v>
      </c>
      <c r="I12" s="35">
        <f>IF(H12="","",H12*2.5)</f>
        <v>0.12500000000000003</v>
      </c>
      <c r="J12" s="35">
        <f>((D12*O12))*G12+((D12*M12))*G12</f>
        <v>0</v>
      </c>
      <c r="K12" s="35">
        <f>(D12*E12*G12)+J12</f>
        <v>5.000000000000001E-2</v>
      </c>
      <c r="L12" s="34"/>
      <c r="M12" s="34"/>
      <c r="N12" s="36" t="str">
        <f>IF(P12="","",IF($P$8="Ratio d'Acier en Kg/m3",P12*K12,IF($P$8="Ratio d'Acier en Kg/ml",P12*G12,)))</f>
        <v/>
      </c>
      <c r="O12" s="34"/>
      <c r="P12" s="33"/>
      <c r="Q12" s="37"/>
    </row>
    <row r="13" spans="2:17" ht="18" customHeight="1" x14ac:dyDescent="0.3">
      <c r="B13" s="32">
        <v>3</v>
      </c>
      <c r="C13" s="33">
        <v>1</v>
      </c>
      <c r="D13" s="34">
        <v>0.2</v>
      </c>
      <c r="E13" s="34">
        <v>0.3</v>
      </c>
      <c r="F13" s="34">
        <v>1.23</v>
      </c>
      <c r="G13" s="34">
        <f>IF(F13="","",C13*F13)</f>
        <v>1.23</v>
      </c>
      <c r="H13" s="35">
        <f>IF(F13="","",(((D13*E13))*G13)+(M13*G13*$M$7))</f>
        <v>7.3799999999999991E-2</v>
      </c>
      <c r="I13" s="35">
        <f>IF(H13="","",H13*2.5)</f>
        <v>0.18449999999999997</v>
      </c>
      <c r="J13" s="35">
        <f>((D13*O13))*G13+((D13*M13))*G13</f>
        <v>0</v>
      </c>
      <c r="K13" s="35">
        <f>(D13*E13*G13)+J13</f>
        <v>7.3799999999999991E-2</v>
      </c>
      <c r="L13" s="34"/>
      <c r="M13" s="34"/>
      <c r="N13" s="36" t="str">
        <f>IF(P13="","",IF($P$8="Ratio d'Acier en Kg/m3",P13*K13,IF($P$8="Ratio d'Acier en Kg/ml",P13*G13,)))</f>
        <v/>
      </c>
      <c r="O13" s="34"/>
      <c r="P13" s="33"/>
      <c r="Q13" s="37"/>
    </row>
    <row r="14" spans="2:17" ht="18" customHeight="1" x14ac:dyDescent="0.3">
      <c r="B14" s="32">
        <v>4</v>
      </c>
      <c r="C14" s="33">
        <v>2</v>
      </c>
      <c r="D14" s="34">
        <v>0.3</v>
      </c>
      <c r="E14" s="34">
        <v>0.3</v>
      </c>
      <c r="F14" s="34">
        <v>4.1900000000000004</v>
      </c>
      <c r="G14" s="34">
        <f>IF(F14="","",C14*F14)</f>
        <v>8.3800000000000008</v>
      </c>
      <c r="H14" s="35">
        <f>IF(F14="","",(((D14*E14))*G14)+(M14*G14*$M$7))</f>
        <v>0.75420000000000009</v>
      </c>
      <c r="I14" s="35">
        <f>IF(H14="","",H14*2.5)</f>
        <v>1.8855000000000002</v>
      </c>
      <c r="J14" s="35">
        <f>((D14*O14))*G14+((D14*M14))*G14</f>
        <v>0</v>
      </c>
      <c r="K14" s="35">
        <f>(D14*E14*G14)+J14</f>
        <v>0.75420000000000009</v>
      </c>
      <c r="L14" s="34"/>
      <c r="M14" s="34"/>
      <c r="N14" s="36" t="str">
        <f>IF(P14="","",IF($P$8="Ratio d'Acier en Kg/m3",P14*K14,IF($P$8="Ratio d'Acier en Kg/ml",P14*G14,)))</f>
        <v/>
      </c>
      <c r="O14" s="34"/>
      <c r="P14" s="33"/>
      <c r="Q14" s="37"/>
    </row>
    <row r="15" spans="2:17" ht="18" customHeight="1" x14ac:dyDescent="0.3">
      <c r="B15" s="32">
        <v>5</v>
      </c>
      <c r="C15" s="33">
        <v>1</v>
      </c>
      <c r="D15" s="34">
        <v>0.25</v>
      </c>
      <c r="E15" s="34">
        <v>0.32</v>
      </c>
      <c r="F15" s="34">
        <v>5.23</v>
      </c>
      <c r="G15" s="34">
        <f>IF(F15="","",C15*F15)</f>
        <v>5.23</v>
      </c>
      <c r="H15" s="35">
        <f>IF(F15="","",(((D15*E15))*G15)+(M15*G15*$M$7))</f>
        <v>0.41840000000000005</v>
      </c>
      <c r="I15" s="35">
        <f>IF(H15="","",H15*2.5)</f>
        <v>1.046</v>
      </c>
      <c r="J15" s="35">
        <f>((D15*O15))*G15+((D15*M15))*G15</f>
        <v>0</v>
      </c>
      <c r="K15" s="35">
        <f>(D15*E15*G15)+J15</f>
        <v>0.41840000000000005</v>
      </c>
      <c r="L15" s="34"/>
      <c r="M15" s="34"/>
      <c r="N15" s="36" t="str">
        <f>IF(P15="","",IF($P$8="Ratio d'Acier en Kg/m3",P15*K15,IF($P$8="Ratio d'Acier en Kg/ml",P15*G15,)))</f>
        <v/>
      </c>
      <c r="O15" s="34"/>
      <c r="P15" s="33"/>
      <c r="Q15" s="37"/>
    </row>
    <row r="16" spans="2:17" ht="18" customHeight="1" x14ac:dyDescent="0.3">
      <c r="B16" s="32">
        <v>6</v>
      </c>
      <c r="C16" s="33">
        <v>4</v>
      </c>
      <c r="D16" s="34">
        <v>0.15</v>
      </c>
      <c r="E16" s="34">
        <v>0.23</v>
      </c>
      <c r="F16" s="34">
        <v>3.26</v>
      </c>
      <c r="G16" s="34">
        <f>IF(F16="","",C16*F16)</f>
        <v>13.04</v>
      </c>
      <c r="H16" s="35">
        <f>IF(F16="","",(((D16*E16))*G16)+(M16*G16*$M$7))</f>
        <v>0.44988</v>
      </c>
      <c r="I16" s="35">
        <f>IF(H16="","",H16*2.5)</f>
        <v>1.1247</v>
      </c>
      <c r="J16" s="35">
        <f>((D16*O16))*G16+((D16*M16))*G16</f>
        <v>0</v>
      </c>
      <c r="K16" s="35">
        <f>(D16*E16*G16)+J16</f>
        <v>0.44988</v>
      </c>
      <c r="L16" s="34"/>
      <c r="M16" s="34"/>
      <c r="N16" s="36" t="str">
        <f>IF(P16="","",IF($P$8="Ratio d'Acier en Kg/m3",P16*K16,IF($P$8="Ratio d'Acier en Kg/ml",P16*G16,)))</f>
        <v/>
      </c>
      <c r="O16" s="34"/>
      <c r="P16" s="33"/>
      <c r="Q16" s="37"/>
    </row>
    <row r="17" spans="2:17" ht="18" customHeight="1" x14ac:dyDescent="0.3">
      <c r="B17" s="32">
        <v>7</v>
      </c>
      <c r="C17" s="33">
        <v>5</v>
      </c>
      <c r="D17" s="34">
        <v>0.15</v>
      </c>
      <c r="E17" s="34">
        <v>0.15</v>
      </c>
      <c r="F17" s="34">
        <v>4.1076899999999998</v>
      </c>
      <c r="G17" s="34">
        <f>IF(F17="","",C17*F17)</f>
        <v>20.538449999999997</v>
      </c>
      <c r="H17" s="35">
        <f>IF(F17="","",(((D17*E17))*G17)+(M17*G17*$M$7))</f>
        <v>0.4621151249999999</v>
      </c>
      <c r="I17" s="35">
        <f>IF(H17="","",H17*2.5)</f>
        <v>1.1552878124999997</v>
      </c>
      <c r="J17" s="35">
        <f>((D17*O17))*G17+((D17*M17))*G17</f>
        <v>0</v>
      </c>
      <c r="K17" s="35">
        <f>(D17*E17*G17)+J17</f>
        <v>0.4621151249999999</v>
      </c>
      <c r="L17" s="34"/>
      <c r="M17" s="34"/>
      <c r="N17" s="36" t="str">
        <f>IF(P17="","",IF($P$8="Ratio d'Acier en Kg/m3",P17*K17,IF($P$8="Ratio d'Acier en Kg/ml",P17*G17,)))</f>
        <v/>
      </c>
      <c r="O17" s="34"/>
      <c r="P17" s="33"/>
      <c r="Q17" s="37"/>
    </row>
    <row r="18" spans="2:17" ht="18" customHeight="1" x14ac:dyDescent="0.3">
      <c r="B18" s="32">
        <v>8</v>
      </c>
      <c r="C18" s="33">
        <v>1</v>
      </c>
      <c r="D18" s="34">
        <v>0.15</v>
      </c>
      <c r="E18" s="34">
        <v>0.26</v>
      </c>
      <c r="F18" s="34">
        <v>3.8250000000000002</v>
      </c>
      <c r="G18" s="34">
        <f>IF(F18="","",C18*F18)</f>
        <v>3.8250000000000002</v>
      </c>
      <c r="H18" s="35">
        <f>IF(F18="","",(((D18*E18))*G18)+(M18*G18*$M$7))</f>
        <v>0.149175</v>
      </c>
      <c r="I18" s="35">
        <f>IF(H18="","",H18*2.5)</f>
        <v>0.37293750000000003</v>
      </c>
      <c r="J18" s="35">
        <f>((D18*O18))*G18+((D18*M18))*G18</f>
        <v>0</v>
      </c>
      <c r="K18" s="35">
        <f>(D18*E18*G18)+J18</f>
        <v>0.149175</v>
      </c>
      <c r="L18" s="34"/>
      <c r="M18" s="34"/>
      <c r="N18" s="36" t="str">
        <f>IF(P18="","",IF($P$8="Ratio d'Acier en Kg/m3",P18*K18,IF($P$8="Ratio d'Acier en Kg/ml",P18*G18,)))</f>
        <v/>
      </c>
      <c r="O18" s="34"/>
      <c r="P18" s="33"/>
      <c r="Q18" s="37"/>
    </row>
    <row r="19" spans="2:17" ht="18" customHeight="1" x14ac:dyDescent="0.3">
      <c r="B19" s="32">
        <v>9</v>
      </c>
      <c r="C19" s="33">
        <v>1</v>
      </c>
      <c r="D19" s="34">
        <v>0.16</v>
      </c>
      <c r="E19" s="34">
        <v>0.2</v>
      </c>
      <c r="F19" s="34">
        <v>5</v>
      </c>
      <c r="G19" s="34">
        <f>IF(F19="","",C19*F19)</f>
        <v>5</v>
      </c>
      <c r="H19" s="35">
        <f>IF(F19="","",(((D19*E19))*G19)+(M19*G19*$M$7))</f>
        <v>0.16</v>
      </c>
      <c r="I19" s="35">
        <f>IF(H19="","",H19*2.5)</f>
        <v>0.4</v>
      </c>
      <c r="J19" s="35">
        <f>((D19*O19))*G19+((D19*M19))*G19</f>
        <v>0</v>
      </c>
      <c r="K19" s="35">
        <f>(D19*E19*G19)+J19</f>
        <v>0.16</v>
      </c>
      <c r="L19" s="34"/>
      <c r="M19" s="34"/>
      <c r="N19" s="36" t="str">
        <f>IF(P19="","",IF($P$8="Ratio d'Acier en Kg/m3",P19*K19,IF($P$8="Ratio d'Acier en Kg/ml",P19*G19,)))</f>
        <v/>
      </c>
      <c r="O19" s="34"/>
      <c r="P19" s="33"/>
      <c r="Q19" s="37"/>
    </row>
    <row r="20" spans="2:17" ht="18" customHeight="1" x14ac:dyDescent="0.3">
      <c r="B20" s="32">
        <v>10</v>
      </c>
      <c r="C20" s="33">
        <v>1</v>
      </c>
      <c r="D20" s="34">
        <v>0.16</v>
      </c>
      <c r="E20" s="34">
        <v>0.2</v>
      </c>
      <c r="F20" s="34">
        <v>7.2</v>
      </c>
      <c r="G20" s="34">
        <f>IF(F20="","",C20*F20)</f>
        <v>7.2</v>
      </c>
      <c r="H20" s="35">
        <f>IF(F20="","",(((D20*E20))*G20)+(M20*G20*$M$7))</f>
        <v>0.23040000000000002</v>
      </c>
      <c r="I20" s="35">
        <f>IF(H20="","",H20*2.5)</f>
        <v>0.57600000000000007</v>
      </c>
      <c r="J20" s="35">
        <f>((D20*O20))*G20+((D20*M20))*G20</f>
        <v>0</v>
      </c>
      <c r="K20" s="35">
        <f>(D20*E20*G20)+J20</f>
        <v>0.23040000000000002</v>
      </c>
      <c r="L20" s="34"/>
      <c r="M20" s="34"/>
      <c r="N20" s="36" t="str">
        <f>IF(P20="","",IF($P$8="Ratio d'Acier en Kg/m3",P20*K20,IF($P$8="Ratio d'Acier en Kg/ml",P20*G20,)))</f>
        <v/>
      </c>
      <c r="O20" s="34"/>
      <c r="P20" s="33"/>
      <c r="Q20" s="37"/>
    </row>
    <row r="21" spans="2:17" ht="18" customHeight="1" x14ac:dyDescent="0.3">
      <c r="B21" s="32">
        <v>11</v>
      </c>
      <c r="C21" s="33">
        <v>2</v>
      </c>
      <c r="D21" s="34">
        <v>0.32</v>
      </c>
      <c r="E21" s="34">
        <v>0.57999999999999996</v>
      </c>
      <c r="F21" s="34">
        <v>5.546875</v>
      </c>
      <c r="G21" s="34">
        <f>IF(F21="","",C21*F21)</f>
        <v>11.09375</v>
      </c>
      <c r="H21" s="35">
        <f>IF(F21="","",(((D21*E21))*G21)+(M21*G21*$M$7))</f>
        <v>2.0589999999999997</v>
      </c>
      <c r="I21" s="35">
        <f>IF(H21="","",H21*2.5)</f>
        <v>5.1474999999999991</v>
      </c>
      <c r="J21" s="35">
        <f>((D21*O21))*G21+((D21*M21))*G21</f>
        <v>0</v>
      </c>
      <c r="K21" s="35">
        <f>(D21*E21*G21)+J21</f>
        <v>2.0589999999999997</v>
      </c>
      <c r="L21" s="34"/>
      <c r="M21" s="34"/>
      <c r="N21" s="36" t="str">
        <f>IF(P21="","",IF($P$8="Ratio d'Acier en Kg/m3",P21*K21,IF($P$8="Ratio d'Acier en Kg/ml",P21*G21,)))</f>
        <v/>
      </c>
      <c r="O21" s="34"/>
      <c r="P21" s="33"/>
      <c r="Q21" s="37"/>
    </row>
    <row r="22" spans="2:17" ht="18" customHeight="1" x14ac:dyDescent="0.3">
      <c r="B22" s="32">
        <v>12</v>
      </c>
      <c r="C22" s="33">
        <v>4</v>
      </c>
      <c r="D22" s="34">
        <v>0.32</v>
      </c>
      <c r="E22" s="34">
        <v>0.57999999999999996</v>
      </c>
      <c r="F22" s="34">
        <v>3.7</v>
      </c>
      <c r="G22" s="34">
        <f>IF(F22="","",C22*F22)</f>
        <v>14.8</v>
      </c>
      <c r="H22" s="35">
        <f>IF(F22="","",(((D22*E22))*G22)+(M22*G22*$M$7))</f>
        <v>2.74688</v>
      </c>
      <c r="I22" s="35">
        <f>IF(H22="","",H22*2.5)</f>
        <v>6.8672000000000004</v>
      </c>
      <c r="J22" s="35">
        <f>((D22*O22))*G22+((D22*M22))*G22</f>
        <v>0</v>
      </c>
      <c r="K22" s="35">
        <f>(D22*E22*G22)+J22</f>
        <v>2.74688</v>
      </c>
      <c r="L22" s="34"/>
      <c r="M22" s="34"/>
      <c r="N22" s="36" t="str">
        <f>IF(P22="","",IF($P$8="Ratio d'Acier en Kg/m3",P22*K22,IF($P$8="Ratio d'Acier en Kg/ml",P22*G22,)))</f>
        <v/>
      </c>
      <c r="O22" s="34"/>
      <c r="P22" s="33"/>
      <c r="Q22" s="37"/>
    </row>
    <row r="23" spans="2:17" ht="18" customHeight="1" x14ac:dyDescent="0.3">
      <c r="B23" s="32">
        <v>13</v>
      </c>
      <c r="C23" s="33">
        <v>1</v>
      </c>
      <c r="D23" s="34">
        <v>0.2</v>
      </c>
      <c r="E23" s="34">
        <v>0.6</v>
      </c>
      <c r="F23" s="34">
        <v>7.6</v>
      </c>
      <c r="G23" s="34">
        <f>IF(F23="","",C23*F23)</f>
        <v>7.6</v>
      </c>
      <c r="H23" s="35">
        <f>IF(F23="","",(((D23*E23))*G23)+(M23*G23*$M$7))</f>
        <v>0.91199999999999992</v>
      </c>
      <c r="I23" s="35">
        <f>IF(H23="","",H23*2.5)</f>
        <v>2.2799999999999998</v>
      </c>
      <c r="J23" s="35">
        <f>((D23*O23))*G23+((D23*M23))*G23</f>
        <v>0</v>
      </c>
      <c r="K23" s="35">
        <f>(D23*E23*G23)+J23</f>
        <v>0.91199999999999992</v>
      </c>
      <c r="L23" s="34"/>
      <c r="M23" s="34"/>
      <c r="N23" s="36" t="str">
        <f>IF(P23="","",IF($P$8="Ratio d'Acier en Kg/m3",P23*K23,IF($P$8="Ratio d'Acier en Kg/ml",P23*G23,)))</f>
        <v/>
      </c>
      <c r="O23" s="34"/>
      <c r="P23" s="33"/>
      <c r="Q23" s="37"/>
    </row>
    <row r="24" spans="2:17" ht="18" customHeight="1" x14ac:dyDescent="0.3">
      <c r="B24" s="32">
        <v>14</v>
      </c>
      <c r="C24" s="33">
        <v>1</v>
      </c>
      <c r="D24" s="34">
        <v>0.5</v>
      </c>
      <c r="E24" s="34">
        <v>0.3</v>
      </c>
      <c r="F24" s="34">
        <v>5.4375</v>
      </c>
      <c r="G24" s="34">
        <f>IF(F24="","",C24*F24)</f>
        <v>5.4375</v>
      </c>
      <c r="H24" s="35">
        <f>IF(F24="","",(((D24*E24))*G24)+(M24*G24*$M$7))</f>
        <v>0.81562499999999993</v>
      </c>
      <c r="I24" s="35">
        <f>IF(H24="","",H24*2.5)</f>
        <v>2.0390625</v>
      </c>
      <c r="J24" s="35">
        <f>((D24*O24))*G24+((D24*M24))*G24</f>
        <v>0</v>
      </c>
      <c r="K24" s="35">
        <f>(D24*E24*G24)+J24</f>
        <v>0.81562499999999993</v>
      </c>
      <c r="L24" s="34"/>
      <c r="M24" s="34"/>
      <c r="N24" s="36" t="str">
        <f>IF(P24="","",IF($P$8="Ratio d'Acier en Kg/m3",P24*K24,IF($P$8="Ratio d'Acier en Kg/ml",P24*G24,)))</f>
        <v/>
      </c>
      <c r="O24" s="34"/>
      <c r="P24" s="33"/>
      <c r="Q24" s="37"/>
    </row>
    <row r="25" spans="2:17" ht="18" customHeight="1" x14ac:dyDescent="0.3">
      <c r="B25" s="32">
        <v>15</v>
      </c>
      <c r="C25" s="33">
        <v>1</v>
      </c>
      <c r="D25" s="34">
        <v>0.4</v>
      </c>
      <c r="E25" s="34">
        <v>0.54</v>
      </c>
      <c r="F25" s="34">
        <v>6</v>
      </c>
      <c r="G25" s="34">
        <f>IF(F25="","",C25*F25)</f>
        <v>6</v>
      </c>
      <c r="H25" s="35">
        <f>IF(F25="","",(((D25*E25))*G25)+(M25*G25*$M$7))</f>
        <v>1.2960000000000003</v>
      </c>
      <c r="I25" s="35">
        <f>IF(H25="","",H25*2.5)</f>
        <v>3.2400000000000007</v>
      </c>
      <c r="J25" s="35">
        <f>((D25*O25))*G25+((D25*M25))*G25</f>
        <v>0</v>
      </c>
      <c r="K25" s="35">
        <f>(D25*E25*G25)+J25</f>
        <v>1.2960000000000003</v>
      </c>
      <c r="L25" s="34"/>
      <c r="M25" s="34"/>
      <c r="N25" s="36" t="str">
        <f>IF(P25="","",IF($P$8="Ratio d'Acier en Kg/m3",P25*K25,IF($P$8="Ratio d'Acier en Kg/ml",P25*G25,)))</f>
        <v/>
      </c>
      <c r="O25" s="34"/>
      <c r="P25" s="33"/>
      <c r="Q25" s="37"/>
    </row>
    <row r="26" spans="2:17" ht="18" customHeight="1" x14ac:dyDescent="0.3">
      <c r="B26" s="32">
        <v>16</v>
      </c>
      <c r="C26" s="33">
        <v>5</v>
      </c>
      <c r="D26" s="34">
        <v>0.2</v>
      </c>
      <c r="E26" s="34">
        <v>0.4</v>
      </c>
      <c r="F26" s="34">
        <v>6.2</v>
      </c>
      <c r="G26" s="34">
        <f>IF(F26="","",C26*F26)</f>
        <v>31</v>
      </c>
      <c r="H26" s="35">
        <f>IF(F26="","",(((D26*E26))*G26)+(M26*G26*$M$7))</f>
        <v>2.4800000000000004</v>
      </c>
      <c r="I26" s="35">
        <f>IF(H26="","",H26*2.5)</f>
        <v>6.2000000000000011</v>
      </c>
      <c r="J26" s="35">
        <f>((D26*O26))*G26+((D26*M26))*G26</f>
        <v>0</v>
      </c>
      <c r="K26" s="35">
        <f>(D26*E26*G26)+J26</f>
        <v>2.4800000000000004</v>
      </c>
      <c r="L26" s="34"/>
      <c r="M26" s="34"/>
      <c r="N26" s="36" t="str">
        <f>IF(P26="","",IF($P$8="Ratio d'Acier en Kg/m3",P26*K26,IF($P$8="Ratio d'Acier en Kg/ml",P26*G26,)))</f>
        <v/>
      </c>
      <c r="O26" s="34"/>
      <c r="P26" s="33"/>
      <c r="Q26" s="37"/>
    </row>
    <row r="27" spans="2:17" ht="18" customHeight="1" x14ac:dyDescent="0.3">
      <c r="B27" s="32">
        <v>17</v>
      </c>
      <c r="C27" s="33">
        <v>11</v>
      </c>
      <c r="D27" s="34">
        <v>0.2</v>
      </c>
      <c r="E27" s="34">
        <v>0.5</v>
      </c>
      <c r="F27" s="34">
        <v>4.7125000000000004</v>
      </c>
      <c r="G27" s="34">
        <f>IF(F27="","",C27*F27)</f>
        <v>51.837500000000006</v>
      </c>
      <c r="H27" s="35">
        <f>IF(F27="","",(((D27*E27))*G27)+(M27*G27*$M$7))</f>
        <v>5.1837500000000007</v>
      </c>
      <c r="I27" s="35">
        <f>IF(H27="","",H27*2.5)</f>
        <v>12.959375000000001</v>
      </c>
      <c r="J27" s="35">
        <f>((D27*O27))*G27+((D27*M27))*G27</f>
        <v>0</v>
      </c>
      <c r="K27" s="35">
        <f>(D27*E27*G27)+J27</f>
        <v>5.1837500000000007</v>
      </c>
      <c r="L27" s="34"/>
      <c r="M27" s="34"/>
      <c r="N27" s="36" t="str">
        <f>IF(P27="","",IF($P$8="Ratio d'Acier en Kg/m3",P27*K27,IF($P$8="Ratio d'Acier en Kg/ml",P27*G27,)))</f>
        <v/>
      </c>
      <c r="O27" s="34"/>
      <c r="P27" s="33"/>
      <c r="Q27" s="37"/>
    </row>
    <row r="28" spans="2:17" ht="18" customHeight="1" x14ac:dyDescent="0.3">
      <c r="B28" s="32">
        <v>18</v>
      </c>
      <c r="C28" s="33">
        <v>1</v>
      </c>
      <c r="D28" s="34">
        <v>0.15</v>
      </c>
      <c r="E28" s="34">
        <v>0.2</v>
      </c>
      <c r="F28" s="34">
        <v>4.3148</v>
      </c>
      <c r="G28" s="34">
        <f>IF(F28="","",C28*F28)</f>
        <v>4.3148</v>
      </c>
      <c r="H28" s="35">
        <f>IF(F28="","",(((D28*E28))*G28)+(M28*G28*$M$7))</f>
        <v>0.129444</v>
      </c>
      <c r="I28" s="35">
        <f>IF(H28="","",H28*2.5)</f>
        <v>0.32361000000000001</v>
      </c>
      <c r="J28" s="35">
        <f>((D28*O28))*G28+((D28*M28))*G28</f>
        <v>0</v>
      </c>
      <c r="K28" s="35">
        <f>(D28*E28*G28)+J28</f>
        <v>0.129444</v>
      </c>
      <c r="L28" s="34"/>
      <c r="M28" s="34"/>
      <c r="N28" s="36" t="str">
        <f>IF(P28="","",IF($P$8="Ratio d'Acier en Kg/m3",P28*K28,IF($P$8="Ratio d'Acier en Kg/ml",P28*G28,)))</f>
        <v/>
      </c>
      <c r="O28" s="34"/>
      <c r="P28" s="33"/>
      <c r="Q28" s="37"/>
    </row>
    <row r="29" spans="2:17" ht="18" customHeight="1" x14ac:dyDescent="0.3">
      <c r="B29" s="32">
        <v>19</v>
      </c>
      <c r="C29" s="33">
        <v>7</v>
      </c>
      <c r="D29" s="34">
        <v>0.15</v>
      </c>
      <c r="E29" s="34">
        <v>0.6</v>
      </c>
      <c r="F29" s="34">
        <v>5.5777770000000002</v>
      </c>
      <c r="G29" s="34">
        <f>IF(F29="","",C29*F29)</f>
        <v>39.044439000000004</v>
      </c>
      <c r="H29" s="35">
        <f>IF(F29="","",(((D29*E29))*G29)+(M29*G29*$M$7))</f>
        <v>3.5139995100000001</v>
      </c>
      <c r="I29" s="35">
        <f>IF(H29="","",H29*2.5)</f>
        <v>8.784998775</v>
      </c>
      <c r="J29" s="35">
        <f>((D29*O29))*G29+((D29*M29))*G29</f>
        <v>0</v>
      </c>
      <c r="K29" s="35">
        <f>(D29*E29*G29)+J29</f>
        <v>3.5139995100000001</v>
      </c>
      <c r="L29" s="34"/>
      <c r="M29" s="34"/>
      <c r="N29" s="36" t="str">
        <f>IF(P29="","",IF($P$8="Ratio d'Acier en Kg/m3",P29*K29,IF($P$8="Ratio d'Acier en Kg/ml",P29*G29,)))</f>
        <v/>
      </c>
      <c r="O29" s="34"/>
      <c r="P29" s="33"/>
      <c r="Q29" s="37"/>
    </row>
    <row r="30" spans="2:17" ht="18" customHeight="1" x14ac:dyDescent="0.3">
      <c r="B30" s="32">
        <v>20</v>
      </c>
      <c r="C30" s="33">
        <v>1</v>
      </c>
      <c r="D30" s="34">
        <v>0.15</v>
      </c>
      <c r="E30" s="34">
        <v>0.6</v>
      </c>
      <c r="F30" s="34">
        <v>6.6</v>
      </c>
      <c r="G30" s="34">
        <f>IF(F30="","",C30*F30)</f>
        <v>6.6</v>
      </c>
      <c r="H30" s="35">
        <f>IF(F30="","",(((D30*E30))*G30)+(M30*G30*$M$7))</f>
        <v>0.59399999999999997</v>
      </c>
      <c r="I30" s="35">
        <f>IF(H30="","",H30*2.5)</f>
        <v>1.4849999999999999</v>
      </c>
      <c r="J30" s="35">
        <f>((D30*O30))*G30+((D30*M30))*G30</f>
        <v>0</v>
      </c>
      <c r="K30" s="35">
        <f>(D30*E30*G30)+J30</f>
        <v>0.59399999999999997</v>
      </c>
      <c r="L30" s="34"/>
      <c r="M30" s="34"/>
      <c r="N30" s="36" t="str">
        <f>IF(P30="","",IF($P$8="Ratio d'Acier en Kg/m3",P30*K30,IF($P$8="Ratio d'Acier en Kg/ml",P30*G30,)))</f>
        <v/>
      </c>
      <c r="O30" s="34"/>
      <c r="P30" s="33"/>
      <c r="Q30" s="37"/>
    </row>
    <row r="31" spans="2:17" ht="18" customHeight="1" x14ac:dyDescent="0.3">
      <c r="B31" s="32">
        <v>21</v>
      </c>
      <c r="C31" s="33">
        <v>1</v>
      </c>
      <c r="D31" s="34">
        <v>0.2</v>
      </c>
      <c r="E31" s="34">
        <v>0.6</v>
      </c>
      <c r="F31" s="34">
        <v>3.7</v>
      </c>
      <c r="G31" s="34">
        <f>IF(F31="","",C31*F31)</f>
        <v>3.7</v>
      </c>
      <c r="H31" s="35">
        <f>IF(F31="","",(((D31*E31))*G31)+(M31*G31*$M$7))</f>
        <v>0.44400000000000001</v>
      </c>
      <c r="I31" s="35">
        <f>IF(H31="","",H31*2.5)</f>
        <v>1.1100000000000001</v>
      </c>
      <c r="J31" s="35">
        <f>((D31*O31))*G31+((D31*M31))*G31</f>
        <v>0</v>
      </c>
      <c r="K31" s="35">
        <f>(D31*E31*G31)+J31</f>
        <v>0.44400000000000001</v>
      </c>
      <c r="L31" s="34"/>
      <c r="M31" s="34"/>
      <c r="N31" s="36" t="str">
        <f>IF(P31="","",IF($P$8="Ratio d'Acier en Kg/m3",P31*K31,IF($P$8="Ratio d'Acier en Kg/ml",P31*G31,)))</f>
        <v/>
      </c>
      <c r="O31" s="34"/>
      <c r="P31" s="33"/>
      <c r="Q31" s="37"/>
    </row>
    <row r="32" spans="2:17" ht="18" customHeight="1" x14ac:dyDescent="0.3">
      <c r="B32" s="32">
        <v>22</v>
      </c>
      <c r="C32" s="33">
        <v>1</v>
      </c>
      <c r="D32" s="34">
        <v>0.2</v>
      </c>
      <c r="E32" s="34">
        <v>0.15</v>
      </c>
      <c r="F32" s="34">
        <v>4.55</v>
      </c>
      <c r="G32" s="34">
        <f>IF(F32="","",C32*F32)</f>
        <v>4.55</v>
      </c>
      <c r="H32" s="35">
        <f>IF(F32="","",(((D32*E32))*G32)+(M32*G32*$M$7))</f>
        <v>0.13649999999999998</v>
      </c>
      <c r="I32" s="35">
        <f>IF(H32="","",H32*2.5)</f>
        <v>0.34124999999999994</v>
      </c>
      <c r="J32" s="35">
        <f>((D32*O32))*G32+((D32*M32))*G32</f>
        <v>0</v>
      </c>
      <c r="K32" s="35">
        <f>(D32*E32*G32)+J32</f>
        <v>0.13649999999999998</v>
      </c>
      <c r="L32" s="34"/>
      <c r="M32" s="34"/>
      <c r="N32" s="36" t="str">
        <f>IF(P32="","",IF($P$8="Ratio d'Acier en Kg/m3",P32*K32,IF($P$8="Ratio d'Acier en Kg/ml",P32*G32,)))</f>
        <v/>
      </c>
      <c r="O32" s="34"/>
      <c r="P32" s="33"/>
      <c r="Q32" s="37"/>
    </row>
    <row r="33" spans="2:17" ht="18" customHeight="1" x14ac:dyDescent="0.3">
      <c r="B33" s="32">
        <v>23</v>
      </c>
      <c r="C33" s="33">
        <v>1</v>
      </c>
      <c r="D33" s="34">
        <v>0.2</v>
      </c>
      <c r="E33" s="34">
        <v>0.15</v>
      </c>
      <c r="F33" s="34">
        <v>5.5355549999999996</v>
      </c>
      <c r="G33" s="34">
        <f>IF(F33="","",C33*F33)</f>
        <v>5.5355549999999996</v>
      </c>
      <c r="H33" s="35">
        <f>IF(F33="","",(((D33*E33))*G33)+(M33*G33*$M$7))</f>
        <v>0.16606664999999998</v>
      </c>
      <c r="I33" s="35">
        <f>IF(H33="","",H33*2.5)</f>
        <v>0.41516662499999996</v>
      </c>
      <c r="J33" s="35">
        <f>((D33*O33))*G33+((D33*M33))*G33</f>
        <v>0</v>
      </c>
      <c r="K33" s="35">
        <f>(D33*E33*G33)+J33</f>
        <v>0.16606664999999998</v>
      </c>
      <c r="L33" s="34"/>
      <c r="M33" s="34"/>
      <c r="N33" s="36" t="str">
        <f>IF(P33="","",IF($P$8="Ratio d'Acier en Kg/m3",P33*K33,IF($P$8="Ratio d'Acier en Kg/ml",P33*G33,)))</f>
        <v/>
      </c>
      <c r="O33" s="34"/>
      <c r="P33" s="33"/>
      <c r="Q33" s="37"/>
    </row>
    <row r="34" spans="2:17" ht="18" customHeight="1" x14ac:dyDescent="0.3">
      <c r="B34" s="32">
        <v>24</v>
      </c>
      <c r="C34" s="33">
        <v>1</v>
      </c>
      <c r="D34" s="34">
        <v>0.2</v>
      </c>
      <c r="E34" s="34">
        <v>0.15</v>
      </c>
      <c r="F34" s="34">
        <v>1.98</v>
      </c>
      <c r="G34" s="34">
        <f>IF(F34="","",C34*F34)</f>
        <v>1.98</v>
      </c>
      <c r="H34" s="35">
        <f>IF(F34="","",(((D34*E34))*G34)+(M34*G34*$M$7))</f>
        <v>5.9399999999999994E-2</v>
      </c>
      <c r="I34" s="35">
        <f>IF(H34="","",H34*2.5)</f>
        <v>0.14849999999999999</v>
      </c>
      <c r="J34" s="35">
        <f>((D34*O34))*G34+((D34*M34))*G34</f>
        <v>0</v>
      </c>
      <c r="K34" s="35">
        <f>(D34*E34*G34)+J34</f>
        <v>5.9399999999999994E-2</v>
      </c>
      <c r="L34" s="34"/>
      <c r="M34" s="34"/>
      <c r="N34" s="36" t="str">
        <f>IF(P34="","",IF($P$8="Ratio d'Acier en Kg/m3",P34*K34,IF($P$8="Ratio d'Acier en Kg/ml",P34*G34,)))</f>
        <v/>
      </c>
      <c r="O34" s="34"/>
      <c r="P34" s="33"/>
      <c r="Q34" s="37"/>
    </row>
    <row r="35" spans="2:17" ht="18" customHeight="1" x14ac:dyDescent="0.3">
      <c r="B35" s="32">
        <v>25</v>
      </c>
      <c r="C35" s="33">
        <v>1</v>
      </c>
      <c r="D35" s="34">
        <v>0.2</v>
      </c>
      <c r="E35" s="34">
        <v>0.2</v>
      </c>
      <c r="F35" s="34">
        <v>2</v>
      </c>
      <c r="G35" s="34">
        <f>IF(F35="","",C35*F35)</f>
        <v>2</v>
      </c>
      <c r="H35" s="35">
        <f>IF(F35="","",(((D35*E35))*G35)+(M35*G35*$M$7))</f>
        <v>8.0000000000000016E-2</v>
      </c>
      <c r="I35" s="35">
        <f>IF(H35="","",H35*2.5)</f>
        <v>0.20000000000000004</v>
      </c>
      <c r="J35" s="35">
        <f>((D35*O35))*G35+((D35*M35))*G35</f>
        <v>0</v>
      </c>
      <c r="K35" s="35">
        <f>(D35*E35*G35)+J35</f>
        <v>8.0000000000000016E-2</v>
      </c>
      <c r="L35" s="34"/>
      <c r="M35" s="34"/>
      <c r="N35" s="36" t="str">
        <f>IF(P35="","",IF($P$8="Ratio d'Acier en Kg/m3",P35*K35,IF($P$8="Ratio d'Acier en Kg/ml",P35*G35,)))</f>
        <v/>
      </c>
      <c r="O35" s="34"/>
      <c r="P35" s="33"/>
      <c r="Q35" s="37"/>
    </row>
  </sheetData>
  <autoFilter ref="B8:Q35"/>
  <sortState ref="B11:Q35">
    <sortCondition ref="B11"/>
  </sortState>
  <mergeCells count="17">
    <mergeCell ref="L8:L9"/>
    <mergeCell ref="M8:M9"/>
    <mergeCell ref="N8:N9"/>
    <mergeCell ref="O8:O9"/>
    <mergeCell ref="P8:P9"/>
    <mergeCell ref="B2:Q5"/>
    <mergeCell ref="B8:B9"/>
    <mergeCell ref="Q8:Q9"/>
    <mergeCell ref="C8:C9"/>
    <mergeCell ref="D8:D9"/>
    <mergeCell ref="E8:E9"/>
    <mergeCell ref="F8:F9"/>
    <mergeCell ref="G8:G9"/>
    <mergeCell ref="H8:H9"/>
    <mergeCell ref="I8:I9"/>
    <mergeCell ref="J8:J9"/>
    <mergeCell ref="K8:K9"/>
  </mergeCells>
  <dataValidations count="1">
    <dataValidation type="list" allowBlank="1" showInputMessage="1" sqref="P8:P9">
      <formula1>$P$7:$P$7</formula1>
    </dataValidation>
  </dataValidations>
  <pageMargins left="0.7" right="0.7" top="0.75" bottom="0.75" header="0.3" footer="0.3"/>
  <pageSetup paperSize="9" orientation="portrait" horizont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Button 4">
              <controlPr defaultSize="0" print="0" autoFill="0" autoPict="0" macro="[0]!Tri_auto">
                <anchor moveWithCells="1" sizeWithCells="1">
                  <from>
                    <xdr:col>1</xdr:col>
                    <xdr:colOff>137160</xdr:colOff>
                    <xdr:row>1</xdr:row>
                    <xdr:rowOff>106680</xdr:rowOff>
                  </from>
                  <to>
                    <xdr:col>2</xdr:col>
                    <xdr:colOff>220980</xdr:colOff>
                    <xdr:row>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Tri_auto">
                <anchor moveWithCells="1" sizeWithCells="1">
                  <from>
                    <xdr:col>1</xdr:col>
                    <xdr:colOff>137160</xdr:colOff>
                    <xdr:row>1</xdr:row>
                    <xdr:rowOff>106680</xdr:rowOff>
                  </from>
                  <to>
                    <xdr:col>2</xdr:col>
                    <xdr:colOff>220980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Keyrius</dc:creator>
  <cp:lastModifiedBy>ANDOLFI</cp:lastModifiedBy>
  <cp:lastPrinted>2016-03-14T07:59:55Z</cp:lastPrinted>
  <dcterms:created xsi:type="dcterms:W3CDTF">2016-02-12T20:13:56Z</dcterms:created>
  <dcterms:modified xsi:type="dcterms:W3CDTF">2016-04-03T09:53:18Z</dcterms:modified>
</cp:coreProperties>
</file>