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actures" sheetId="1" r:id="rId1"/>
    <sheet name="Accueil" sheetId="3" r:id="rId2"/>
    <sheet name="JournalCMDE" sheetId="4" r:id="rId3"/>
    <sheet name="Totaux" sheetId="5" r:id="rId4"/>
    <sheet name="Contact" sheetId="2" r:id="rId5"/>
  </sheets>
  <definedNames>
    <definedName name="_xlnm._FilterDatabase" localSheetId="0" hidden="1">Factures!$A$11:$AA$37</definedName>
    <definedName name="Name">Contact!$A$3:$A$30</definedName>
    <definedName name="Vendor">Contact!$B$3:$B$30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37" i="1" l="1"/>
  <c r="L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39" i="1" l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A13" i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L12" i="1"/>
  <c r="L13" i="1"/>
</calcChain>
</file>

<file path=xl/comments1.xml><?xml version="1.0" encoding="utf-8"?>
<comments xmlns="http://schemas.openxmlformats.org/spreadsheetml/2006/main">
  <authors>
    <author>Guy</author>
  </authors>
  <commentList>
    <comment ref="H21" authorId="0" shapeId="0">
      <text>
        <r>
          <rPr>
            <b/>
            <sz val="9"/>
            <color indexed="81"/>
            <rFont val="Tahoma"/>
            <family val="2"/>
          </rPr>
          <t>Guy:</t>
        </r>
        <r>
          <rPr>
            <sz val="9"/>
            <color indexed="81"/>
            <rFont val="Tahoma"/>
            <family val="2"/>
          </rPr>
          <t xml:space="preserve">
ajouter cette possiblité dans le journal. "vérif de paiement".</t>
        </r>
      </text>
    </comment>
  </commentList>
</comments>
</file>

<file path=xl/comments2.xml><?xml version="1.0" encoding="utf-8"?>
<comments xmlns="http://schemas.openxmlformats.org/spreadsheetml/2006/main">
  <authors>
    <author>Guy</author>
  </authors>
  <commentList>
    <comment ref="H2" authorId="0" shapeId="0">
      <text>
        <r>
          <rPr>
            <b/>
            <sz val="9"/>
            <color indexed="81"/>
            <rFont val="Tahoma"/>
            <family val="2"/>
          </rPr>
          <t>Guy:</t>
        </r>
        <r>
          <rPr>
            <sz val="9"/>
            <color indexed="81"/>
            <rFont val="Tahoma"/>
            <family val="2"/>
          </rPr>
          <t xml:space="preserve">
Argent reçu dans le mois en cours, meme si la commande a été crée le ou les mois avant.</t>
        </r>
      </text>
    </comment>
  </commentList>
</comments>
</file>

<file path=xl/sharedStrings.xml><?xml version="1.0" encoding="utf-8"?>
<sst xmlns="http://schemas.openxmlformats.org/spreadsheetml/2006/main" count="228" uniqueCount="112">
  <si>
    <t>Numéro de PO</t>
  </si>
  <si>
    <t>Owner</t>
  </si>
  <si>
    <t>DATE de création</t>
  </si>
  <si>
    <t>COMPAGNIE</t>
  </si>
  <si>
    <t>DESCRIPTION</t>
  </si>
  <si>
    <t>DEPT</t>
  </si>
  <si>
    <r>
      <rPr>
        <b/>
        <sz val="10"/>
        <color indexed="10"/>
        <rFont val="Calibri"/>
        <family val="2"/>
        <scheme val="minor"/>
      </rPr>
      <t>LX</t>
    </r>
    <r>
      <rPr>
        <b/>
        <sz val="10"/>
        <rFont val="Calibri"/>
        <family val="2"/>
        <scheme val="minor"/>
      </rPr>
      <t xml:space="preserve"> Status</t>
    </r>
  </si>
  <si>
    <r>
      <rPr>
        <b/>
        <sz val="10"/>
        <color indexed="10"/>
        <rFont val="Calibri"/>
        <family val="2"/>
        <scheme val="minor"/>
      </rPr>
      <t>LX</t>
    </r>
    <r>
      <rPr>
        <b/>
        <sz val="10"/>
        <rFont val="Calibri"/>
        <family val="2"/>
        <scheme val="minor"/>
      </rPr>
      <t xml:space="preserve"> PO SYSTEM</t>
    </r>
  </si>
  <si>
    <t>DATE prévue de livraison</t>
  </si>
  <si>
    <t>DATE réception</t>
  </si>
  <si>
    <t>DATE scan de la facture</t>
  </si>
  <si>
    <t>N° Vendeur</t>
  </si>
  <si>
    <t>Maintenance repair</t>
  </si>
  <si>
    <t>RMMV lift trucks</t>
  </si>
  <si>
    <t>OTHER Account</t>
  </si>
  <si>
    <t>CAPEX</t>
  </si>
  <si>
    <t>SUPPLY RM</t>
  </si>
  <si>
    <t>SUPPLY MFG</t>
  </si>
  <si>
    <t>SUPPLY SAFETY</t>
  </si>
  <si>
    <r>
      <t xml:space="preserve">ÉTAT </t>
    </r>
    <r>
      <rPr>
        <b/>
        <sz val="10"/>
        <rFont val="Calibri"/>
        <family val="2"/>
        <scheme val="minor"/>
      </rPr>
      <t>cmde</t>
    </r>
  </si>
  <si>
    <t>Name</t>
  </si>
  <si>
    <t>Vendor</t>
  </si>
  <si>
    <t>AESUS</t>
  </si>
  <si>
    <t>AQUASAN</t>
  </si>
  <si>
    <t>BDI</t>
  </si>
  <si>
    <t>BFP</t>
  </si>
  <si>
    <t>BIM</t>
  </si>
  <si>
    <t>PO</t>
  </si>
  <si>
    <t>REÇU</t>
  </si>
  <si>
    <t>CODÉ</t>
  </si>
  <si>
    <t>Type Corr.</t>
  </si>
  <si>
    <t>BIO</t>
  </si>
  <si>
    <t>ATELIER</t>
  </si>
  <si>
    <t>AQUA</t>
  </si>
  <si>
    <t>ABM</t>
  </si>
  <si>
    <t>ACIER</t>
  </si>
  <si>
    <t>gaz CO2</t>
  </si>
  <si>
    <t>location nacelle</t>
  </si>
  <si>
    <t>belt</t>
  </si>
  <si>
    <t>bearings</t>
  </si>
  <si>
    <t>cold ros s/s</t>
  </si>
  <si>
    <t xml:space="preserve">appel de service </t>
  </si>
  <si>
    <t xml:space="preserve">coagulant </t>
  </si>
  <si>
    <t>inspection</t>
  </si>
  <si>
    <t>projet ferme de toit</t>
  </si>
  <si>
    <t>etiquette</t>
  </si>
  <si>
    <t>flat bar s/s</t>
  </si>
  <si>
    <t>location laveuse</t>
  </si>
  <si>
    <t>courroie transport</t>
  </si>
  <si>
    <t>flange bearings</t>
  </si>
  <si>
    <t>CIP-123</t>
  </si>
  <si>
    <t>appel de service lift</t>
  </si>
  <si>
    <t>c</t>
  </si>
  <si>
    <t>Edition du Thursday 01 December 2016</t>
  </si>
  <si>
    <t xml:space="preserve">Reçu et en attente de Facture 
</t>
  </si>
  <si>
    <t xml:space="preserve">Commandé et pas reçu 
</t>
  </si>
  <si>
    <t xml:space="preserve">Pas de PO LX 
</t>
  </si>
  <si>
    <t>GUY</t>
  </si>
  <si>
    <t>DAVE</t>
  </si>
  <si>
    <t>CMDÉ</t>
  </si>
  <si>
    <t>SCANNÉ</t>
  </si>
  <si>
    <t>ENGA</t>
  </si>
  <si>
    <t>AT FACT</t>
  </si>
  <si>
    <t>Total de la commande</t>
  </si>
  <si>
    <t>offset 1</t>
  </si>
  <si>
    <t>offset 2</t>
  </si>
  <si>
    <t>offset 3</t>
  </si>
  <si>
    <t>offset 4</t>
  </si>
  <si>
    <t>offset 5</t>
  </si>
  <si>
    <t>offset 6</t>
  </si>
  <si>
    <t>offset 7</t>
  </si>
  <si>
    <t>offset 8</t>
  </si>
  <si>
    <t>offset 9</t>
  </si>
  <si>
    <t>offset 10</t>
  </si>
  <si>
    <t>offset 11</t>
  </si>
  <si>
    <t>offset 12</t>
  </si>
  <si>
    <t>offset 13</t>
  </si>
  <si>
    <t>offset 14</t>
  </si>
  <si>
    <t>offset 15</t>
  </si>
  <si>
    <t>offset 16</t>
  </si>
  <si>
    <t>offset 17</t>
  </si>
  <si>
    <t>offset 18</t>
  </si>
  <si>
    <t>offset 19</t>
  </si>
  <si>
    <t>offset 20</t>
  </si>
  <si>
    <t>offset 21</t>
  </si>
  <si>
    <t>offset 22</t>
  </si>
  <si>
    <t>offset 23</t>
  </si>
  <si>
    <t>offset 24</t>
  </si>
  <si>
    <t>offset 25</t>
  </si>
  <si>
    <t>cell</t>
  </si>
  <si>
    <t>location container</t>
  </si>
  <si>
    <t>Somme Engagées</t>
  </si>
  <si>
    <t>Attente de facture</t>
  </si>
  <si>
    <t>janvier</t>
  </si>
  <si>
    <t>février</t>
  </si>
  <si>
    <t>mars</t>
  </si>
  <si>
    <t>avril</t>
  </si>
  <si>
    <t>juin</t>
  </si>
  <si>
    <t>juillet</t>
  </si>
  <si>
    <t>aout</t>
  </si>
  <si>
    <t>septembre</t>
  </si>
  <si>
    <t>novembre</t>
  </si>
  <si>
    <t>décembre</t>
  </si>
  <si>
    <t>mai</t>
  </si>
  <si>
    <t>octobre</t>
  </si>
  <si>
    <t>total</t>
  </si>
  <si>
    <t>Somme payée</t>
  </si>
  <si>
    <t>PARTIEL</t>
  </si>
  <si>
    <t>Somme Figée (reçue ds le mois)</t>
  </si>
  <si>
    <t xml:space="preserve">spare </t>
  </si>
  <si>
    <t>spare</t>
  </si>
  <si>
    <r>
      <t>Somme "</t>
    </r>
    <r>
      <rPr>
        <b/>
        <sz val="11"/>
        <color rgb="FFFF0000"/>
        <rFont val="Calibri"/>
        <family val="2"/>
        <scheme val="minor"/>
      </rPr>
      <t>en commande</t>
    </r>
    <r>
      <rPr>
        <b/>
        <sz val="11"/>
        <color theme="1"/>
        <rFont val="Calibri"/>
        <family val="2"/>
        <scheme val="minor"/>
      </rPr>
      <t>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</si>
</sst>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C]d\ mmm\ yyyy;@"/>
  </numFmts>
  <fonts count="1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indexed="10"/>
      <name val="Calibri"/>
      <family val="2"/>
      <scheme val="minor"/>
    </font>
    <font>
      <sz val="10"/>
      <color theme="8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color indexed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15" fontId="2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2" fillId="0" borderId="1" xfId="0" quotePrefix="1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2" fontId="5" fillId="0" borderId="1" xfId="0" applyNumberFormat="1" applyFont="1" applyFill="1" applyBorder="1" applyAlignment="1">
      <alignment horizontal="center" wrapText="1"/>
    </xf>
    <xf numFmtId="0" fontId="6" fillId="0" borderId="1" xfId="0" applyFont="1" applyBorder="1" applyAlignment="1">
      <alignment horizontal="center" wrapText="1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5" fontId="7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164" fontId="1" fillId="0" borderId="1" xfId="0" applyNumberFormat="1" applyFont="1" applyBorder="1" applyAlignment="1">
      <alignment horizontal="left"/>
    </xf>
    <xf numFmtId="15" fontId="1" fillId="0" borderId="1" xfId="0" applyNumberFormat="1" applyFont="1" applyBorder="1" applyAlignment="1"/>
    <xf numFmtId="0" fontId="1" fillId="0" borderId="1" xfId="0" applyFont="1" applyBorder="1" applyAlignment="1"/>
    <xf numFmtId="0" fontId="3" fillId="0" borderId="1" xfId="0" applyFont="1" applyFill="1" applyBorder="1" applyAlignment="1">
      <alignment horizontal="center"/>
    </xf>
    <xf numFmtId="164" fontId="8" fillId="0" borderId="1" xfId="0" quotePrefix="1" applyNumberFormat="1" applyFont="1" applyFill="1" applyBorder="1" applyAlignment="1">
      <alignment horizontal="center"/>
    </xf>
    <xf numFmtId="0" fontId="0" fillId="0" borderId="0" xfId="0" applyFont="1"/>
    <xf numFmtId="0" fontId="0" fillId="0" borderId="1" xfId="0" applyBorder="1"/>
    <xf numFmtId="0" fontId="0" fillId="0" borderId="0" xfId="0" applyFont="1" applyFill="1" applyBorder="1"/>
    <xf numFmtId="0" fontId="9" fillId="0" borderId="0" xfId="0" applyFont="1"/>
    <xf numFmtId="0" fontId="10" fillId="0" borderId="0" xfId="0" applyFont="1" applyAlignment="1"/>
    <xf numFmtId="2" fontId="6" fillId="0" borderId="1" xfId="0" applyNumberFormat="1" applyFont="1" applyFill="1" applyBorder="1" applyAlignment="1">
      <alignment horizontal="center" wrapText="1"/>
    </xf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/>
    </xf>
    <xf numFmtId="0" fontId="13" fillId="0" borderId="2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A39"/>
  <sheetViews>
    <sheetView tabSelected="1" zoomScale="90" zoomScaleNormal="90" workbookViewId="0">
      <pane ySplit="11" topLeftCell="A12" activePane="bottomLeft" state="frozen"/>
      <selection pane="bottomLeft" activeCell="I2" sqref="I2"/>
    </sheetView>
  </sheetViews>
  <sheetFormatPr baseColWidth="10" defaultRowHeight="14.4" x14ac:dyDescent="0.3"/>
  <cols>
    <col min="1" max="1" width="10.44140625" customWidth="1"/>
    <col min="2" max="2" width="7.5546875" customWidth="1"/>
    <col min="3" max="3" width="11.5546875" style="19"/>
    <col min="5" max="5" width="11.5546875" style="19"/>
    <col min="6" max="6" width="31.33203125" customWidth="1"/>
    <col min="9" max="9" width="11" customWidth="1"/>
    <col min="10" max="10" width="9.109375" customWidth="1"/>
    <col min="11" max="11" width="9.33203125" customWidth="1"/>
    <col min="12" max="12" width="9.5546875" customWidth="1"/>
    <col min="13" max="13" width="8.5546875" customWidth="1"/>
    <col min="14" max="14" width="6.5546875" customWidth="1"/>
    <col min="16" max="21" width="9.33203125" customWidth="1"/>
  </cols>
  <sheetData>
    <row r="2" spans="1:27" x14ac:dyDescent="0.3">
      <c r="I2" s="20" t="s">
        <v>27</v>
      </c>
      <c r="J2" s="20" t="s">
        <v>107</v>
      </c>
      <c r="N2" s="20" t="s">
        <v>52</v>
      </c>
    </row>
    <row r="3" spans="1:27" x14ac:dyDescent="0.3">
      <c r="I3" s="20" t="s">
        <v>61</v>
      </c>
      <c r="J3" s="20" t="s">
        <v>28</v>
      </c>
    </row>
    <row r="4" spans="1:27" x14ac:dyDescent="0.3">
      <c r="I4" s="20" t="s">
        <v>59</v>
      </c>
      <c r="J4" s="20" t="s">
        <v>29</v>
      </c>
    </row>
    <row r="5" spans="1:27" x14ac:dyDescent="0.3">
      <c r="I5" s="20" t="s">
        <v>62</v>
      </c>
    </row>
    <row r="6" spans="1:27" x14ac:dyDescent="0.3">
      <c r="I6" s="20" t="s">
        <v>60</v>
      </c>
    </row>
    <row r="10" spans="1:27" s="6" customFormat="1" x14ac:dyDescent="0.3">
      <c r="B10" s="6" t="s">
        <v>89</v>
      </c>
      <c r="C10" s="27" t="s">
        <v>64</v>
      </c>
      <c r="D10" s="27" t="s">
        <v>65</v>
      </c>
      <c r="E10" s="27" t="s">
        <v>66</v>
      </c>
      <c r="F10" s="27" t="s">
        <v>67</v>
      </c>
      <c r="G10" s="27" t="s">
        <v>68</v>
      </c>
      <c r="H10" s="27" t="s">
        <v>69</v>
      </c>
      <c r="I10" s="27" t="s">
        <v>70</v>
      </c>
      <c r="J10" s="27" t="s">
        <v>71</v>
      </c>
      <c r="K10" s="27" t="s">
        <v>72</v>
      </c>
      <c r="L10" s="27" t="s">
        <v>73</v>
      </c>
      <c r="M10" s="27" t="s">
        <v>74</v>
      </c>
      <c r="N10" s="27" t="s">
        <v>75</v>
      </c>
      <c r="O10" s="27" t="s">
        <v>76</v>
      </c>
      <c r="P10" s="27" t="s">
        <v>77</v>
      </c>
      <c r="Q10" s="27" t="s">
        <v>78</v>
      </c>
      <c r="R10" s="27" t="s">
        <v>79</v>
      </c>
      <c r="S10" s="27" t="s">
        <v>80</v>
      </c>
      <c r="T10" s="27" t="s">
        <v>81</v>
      </c>
      <c r="U10" s="27" t="s">
        <v>82</v>
      </c>
      <c r="V10" s="27" t="s">
        <v>83</v>
      </c>
      <c r="W10" s="27" t="s">
        <v>84</v>
      </c>
      <c r="X10" s="27" t="s">
        <v>85</v>
      </c>
      <c r="Y10" s="27" t="s">
        <v>86</v>
      </c>
      <c r="Z10" s="27" t="s">
        <v>87</v>
      </c>
      <c r="AA10" s="27" t="s">
        <v>88</v>
      </c>
    </row>
    <row r="11" spans="1:27" ht="28.8" x14ac:dyDescent="0.3">
      <c r="A11" s="1" t="s">
        <v>0</v>
      </c>
      <c r="B11" s="1" t="s">
        <v>1</v>
      </c>
      <c r="C11" s="2" t="s">
        <v>2</v>
      </c>
      <c r="D11" s="2" t="s">
        <v>8</v>
      </c>
      <c r="E11" s="5" t="s">
        <v>3</v>
      </c>
      <c r="F11" s="1" t="s">
        <v>4</v>
      </c>
      <c r="G11" s="2" t="s">
        <v>9</v>
      </c>
      <c r="H11" s="2" t="s">
        <v>10</v>
      </c>
      <c r="I11" s="11" t="s">
        <v>19</v>
      </c>
      <c r="J11" s="3" t="s">
        <v>6</v>
      </c>
      <c r="K11" s="3" t="s">
        <v>7</v>
      </c>
      <c r="L11" s="3" t="s">
        <v>11</v>
      </c>
      <c r="M11" s="4" t="s">
        <v>5</v>
      </c>
      <c r="N11" s="4" t="s">
        <v>30</v>
      </c>
      <c r="O11" s="7" t="s">
        <v>12</v>
      </c>
      <c r="P11" s="24" t="s">
        <v>13</v>
      </c>
      <c r="Q11" s="10" t="s">
        <v>16</v>
      </c>
      <c r="R11" s="10" t="s">
        <v>17</v>
      </c>
      <c r="S11" s="8" t="s">
        <v>18</v>
      </c>
      <c r="T11" s="8" t="s">
        <v>14</v>
      </c>
      <c r="U11" s="9" t="s">
        <v>15</v>
      </c>
      <c r="AA11" s="7" t="s">
        <v>63</v>
      </c>
    </row>
    <row r="12" spans="1:27" x14ac:dyDescent="0.3">
      <c r="A12" s="17">
        <v>1000</v>
      </c>
      <c r="C12" s="18">
        <v>42379</v>
      </c>
      <c r="E12" s="19" t="s">
        <v>22</v>
      </c>
      <c r="F12" t="s">
        <v>48</v>
      </c>
      <c r="K12">
        <v>10</v>
      </c>
      <c r="L12">
        <f t="shared" ref="L12:L36" si="0">IF(ISNA(INDEX(Vendor,MATCH(E12,Name,0))),"",INDEX(Vendor,MATCH(E12,Name,0)))</f>
        <v>12249</v>
      </c>
      <c r="M12">
        <v>1780</v>
      </c>
      <c r="Q12">
        <v>300</v>
      </c>
      <c r="AA12">
        <f t="shared" ref="AA12:AA36" si="1">SUM(O12:T12)</f>
        <v>300</v>
      </c>
    </row>
    <row r="13" spans="1:27" x14ac:dyDescent="0.3">
      <c r="A13" s="17">
        <f t="shared" ref="A13:A37" si="2">A12+1</f>
        <v>1001</v>
      </c>
      <c r="C13" s="18">
        <v>42398</v>
      </c>
      <c r="E13" s="19" t="s">
        <v>26</v>
      </c>
      <c r="F13" t="s">
        <v>43</v>
      </c>
      <c r="G13" s="18">
        <v>42416</v>
      </c>
      <c r="H13" s="18">
        <v>42417</v>
      </c>
      <c r="I13" t="s">
        <v>60</v>
      </c>
      <c r="J13" t="s">
        <v>28</v>
      </c>
      <c r="K13">
        <v>12</v>
      </c>
      <c r="L13">
        <f t="shared" si="0"/>
        <v>11695</v>
      </c>
      <c r="M13">
        <v>1774</v>
      </c>
      <c r="T13">
        <v>250</v>
      </c>
      <c r="AA13">
        <f t="shared" si="1"/>
        <v>250</v>
      </c>
    </row>
    <row r="14" spans="1:27" x14ac:dyDescent="0.3">
      <c r="A14" s="17">
        <f t="shared" si="2"/>
        <v>1002</v>
      </c>
      <c r="C14" s="18">
        <v>42410</v>
      </c>
      <c r="E14" s="21" t="s">
        <v>25</v>
      </c>
      <c r="F14" t="s">
        <v>44</v>
      </c>
      <c r="G14" s="18">
        <v>42428</v>
      </c>
      <c r="H14" s="18">
        <v>42428</v>
      </c>
      <c r="I14" t="s">
        <v>60</v>
      </c>
      <c r="J14" t="s">
        <v>28</v>
      </c>
      <c r="K14">
        <v>17</v>
      </c>
      <c r="L14">
        <f t="shared" si="0"/>
        <v>10268</v>
      </c>
      <c r="M14" t="s">
        <v>50</v>
      </c>
      <c r="U14">
        <v>1000</v>
      </c>
      <c r="AA14">
        <f t="shared" si="1"/>
        <v>0</v>
      </c>
    </row>
    <row r="15" spans="1:27" x14ac:dyDescent="0.3">
      <c r="A15" s="17">
        <f t="shared" si="2"/>
        <v>1003</v>
      </c>
      <c r="C15" s="18">
        <v>42416</v>
      </c>
      <c r="E15" s="21" t="s">
        <v>24</v>
      </c>
      <c r="F15" t="s">
        <v>39</v>
      </c>
      <c r="I15" t="s">
        <v>59</v>
      </c>
      <c r="K15">
        <v>15</v>
      </c>
      <c r="L15">
        <f t="shared" si="0"/>
        <v>10360</v>
      </c>
      <c r="M15">
        <v>1785</v>
      </c>
      <c r="O15">
        <v>150</v>
      </c>
      <c r="Q15">
        <v>150</v>
      </c>
      <c r="AA15">
        <f t="shared" si="1"/>
        <v>300</v>
      </c>
    </row>
    <row r="16" spans="1:27" x14ac:dyDescent="0.3">
      <c r="A16" s="17">
        <f t="shared" si="2"/>
        <v>1004</v>
      </c>
      <c r="C16" s="18">
        <v>42428</v>
      </c>
      <c r="E16" s="21" t="s">
        <v>31</v>
      </c>
      <c r="F16" t="s">
        <v>51</v>
      </c>
      <c r="G16" s="18">
        <v>42428</v>
      </c>
      <c r="I16" t="s">
        <v>62</v>
      </c>
      <c r="J16" t="s">
        <v>28</v>
      </c>
      <c r="K16">
        <v>18</v>
      </c>
      <c r="L16">
        <f t="shared" si="0"/>
        <v>12619</v>
      </c>
      <c r="M16">
        <v>1774</v>
      </c>
      <c r="P16">
        <v>300</v>
      </c>
      <c r="AA16">
        <f t="shared" si="1"/>
        <v>300</v>
      </c>
    </row>
    <row r="17" spans="1:27" x14ac:dyDescent="0.3">
      <c r="A17" s="17">
        <f t="shared" si="2"/>
        <v>1005</v>
      </c>
      <c r="C17" s="18">
        <v>42433</v>
      </c>
      <c r="E17" s="21" t="s">
        <v>24</v>
      </c>
      <c r="F17" t="s">
        <v>49</v>
      </c>
      <c r="I17" t="s">
        <v>59</v>
      </c>
      <c r="K17">
        <v>21</v>
      </c>
      <c r="L17">
        <f t="shared" si="0"/>
        <v>10360</v>
      </c>
      <c r="M17">
        <v>1776</v>
      </c>
      <c r="N17" t="s">
        <v>52</v>
      </c>
      <c r="O17">
        <v>300</v>
      </c>
      <c r="AA17">
        <f t="shared" si="1"/>
        <v>300</v>
      </c>
    </row>
    <row r="18" spans="1:27" x14ac:dyDescent="0.3">
      <c r="A18" s="17">
        <f t="shared" si="2"/>
        <v>1006</v>
      </c>
      <c r="C18" s="18">
        <v>42441</v>
      </c>
      <c r="E18" s="19" t="s">
        <v>34</v>
      </c>
      <c r="F18" t="s">
        <v>36</v>
      </c>
      <c r="J18" t="s">
        <v>29</v>
      </c>
      <c r="L18">
        <f t="shared" si="0"/>
        <v>12602</v>
      </c>
      <c r="M18">
        <v>1751</v>
      </c>
      <c r="R18">
        <v>400</v>
      </c>
      <c r="AA18">
        <f t="shared" si="1"/>
        <v>400</v>
      </c>
    </row>
    <row r="19" spans="1:27" x14ac:dyDescent="0.3">
      <c r="A19" s="17">
        <f t="shared" si="2"/>
        <v>1007</v>
      </c>
      <c r="B19" t="s">
        <v>57</v>
      </c>
      <c r="C19" s="18">
        <v>42453</v>
      </c>
      <c r="E19" s="19" t="s">
        <v>35</v>
      </c>
      <c r="F19" t="s">
        <v>40</v>
      </c>
      <c r="G19" s="18">
        <v>42453</v>
      </c>
      <c r="I19" t="s">
        <v>62</v>
      </c>
      <c r="J19" t="s">
        <v>28</v>
      </c>
      <c r="K19">
        <v>23</v>
      </c>
      <c r="L19">
        <f t="shared" si="0"/>
        <v>10187</v>
      </c>
      <c r="M19">
        <v>1751</v>
      </c>
      <c r="Q19">
        <v>250</v>
      </c>
      <c r="AA19">
        <f t="shared" si="1"/>
        <v>250</v>
      </c>
    </row>
    <row r="20" spans="1:27" x14ac:dyDescent="0.3">
      <c r="A20" s="17">
        <f t="shared" si="2"/>
        <v>1008</v>
      </c>
      <c r="B20" t="s">
        <v>58</v>
      </c>
      <c r="C20" s="18">
        <v>42465</v>
      </c>
      <c r="E20" s="19" t="s">
        <v>31</v>
      </c>
      <c r="F20" t="s">
        <v>41</v>
      </c>
      <c r="K20">
        <v>24</v>
      </c>
      <c r="L20">
        <f t="shared" si="0"/>
        <v>12619</v>
      </c>
      <c r="M20">
        <v>1776</v>
      </c>
      <c r="N20" t="s">
        <v>52</v>
      </c>
      <c r="O20">
        <v>640</v>
      </c>
      <c r="AA20">
        <f t="shared" si="1"/>
        <v>640</v>
      </c>
    </row>
    <row r="21" spans="1:27" x14ac:dyDescent="0.3">
      <c r="A21" s="17">
        <f t="shared" si="2"/>
        <v>1009</v>
      </c>
      <c r="C21" s="18">
        <v>42470</v>
      </c>
      <c r="E21" s="19" t="s">
        <v>24</v>
      </c>
      <c r="F21" t="s">
        <v>39</v>
      </c>
      <c r="G21" s="18">
        <v>42543</v>
      </c>
      <c r="H21" s="25"/>
      <c r="I21" t="s">
        <v>60</v>
      </c>
      <c r="J21" t="s">
        <v>28</v>
      </c>
      <c r="K21">
        <v>25</v>
      </c>
      <c r="L21">
        <f t="shared" si="0"/>
        <v>10360</v>
      </c>
      <c r="M21">
        <v>1776</v>
      </c>
      <c r="N21" t="s">
        <v>52</v>
      </c>
      <c r="O21">
        <v>150</v>
      </c>
      <c r="AA21">
        <f t="shared" si="1"/>
        <v>150</v>
      </c>
    </row>
    <row r="22" spans="1:27" x14ac:dyDescent="0.3">
      <c r="A22" s="17">
        <f t="shared" si="2"/>
        <v>1010</v>
      </c>
      <c r="C22" s="18">
        <v>42497</v>
      </c>
      <c r="E22" s="19" t="s">
        <v>33</v>
      </c>
      <c r="F22" t="s">
        <v>42</v>
      </c>
      <c r="K22">
        <v>29</v>
      </c>
      <c r="L22">
        <f t="shared" si="0"/>
        <v>12405</v>
      </c>
      <c r="M22">
        <v>1785</v>
      </c>
      <c r="Q22">
        <v>400</v>
      </c>
      <c r="AA22">
        <f t="shared" si="1"/>
        <v>400</v>
      </c>
    </row>
    <row r="23" spans="1:27" x14ac:dyDescent="0.3">
      <c r="A23" s="17">
        <f t="shared" si="2"/>
        <v>1011</v>
      </c>
      <c r="C23" s="18">
        <v>42502</v>
      </c>
      <c r="E23" s="19" t="s">
        <v>26</v>
      </c>
      <c r="F23" t="s">
        <v>43</v>
      </c>
      <c r="G23" s="18">
        <v>42502</v>
      </c>
      <c r="H23" s="18">
        <v>42504</v>
      </c>
      <c r="I23" t="s">
        <v>60</v>
      </c>
      <c r="J23" t="s">
        <v>28</v>
      </c>
      <c r="K23">
        <v>30</v>
      </c>
      <c r="L23">
        <f t="shared" si="0"/>
        <v>11695</v>
      </c>
      <c r="M23">
        <v>1774</v>
      </c>
      <c r="U23">
        <v>200</v>
      </c>
      <c r="AA23">
        <f t="shared" si="1"/>
        <v>0</v>
      </c>
    </row>
    <row r="24" spans="1:27" x14ac:dyDescent="0.3">
      <c r="A24" s="17">
        <f t="shared" si="2"/>
        <v>1012</v>
      </c>
      <c r="C24" s="18">
        <v>42543</v>
      </c>
      <c r="E24" s="19" t="s">
        <v>31</v>
      </c>
      <c r="F24" t="s">
        <v>51</v>
      </c>
      <c r="K24">
        <v>32</v>
      </c>
      <c r="L24">
        <f t="shared" si="0"/>
        <v>12619</v>
      </c>
      <c r="M24">
        <v>1785</v>
      </c>
      <c r="P24">
        <v>200</v>
      </c>
      <c r="AA24">
        <f t="shared" si="1"/>
        <v>200</v>
      </c>
    </row>
    <row r="25" spans="1:27" x14ac:dyDescent="0.3">
      <c r="A25" s="17">
        <f t="shared" si="2"/>
        <v>1013</v>
      </c>
      <c r="B25" t="s">
        <v>57</v>
      </c>
      <c r="C25" s="18">
        <v>42554</v>
      </c>
      <c r="E25" s="19" t="s">
        <v>34</v>
      </c>
      <c r="F25" t="s">
        <v>36</v>
      </c>
      <c r="J25" t="s">
        <v>29</v>
      </c>
      <c r="L25">
        <f t="shared" si="0"/>
        <v>12602</v>
      </c>
      <c r="M25">
        <v>1751</v>
      </c>
      <c r="R25">
        <v>400</v>
      </c>
      <c r="AA25">
        <f t="shared" si="1"/>
        <v>400</v>
      </c>
    </row>
    <row r="26" spans="1:27" x14ac:dyDescent="0.3">
      <c r="A26" s="17">
        <f t="shared" si="2"/>
        <v>1014</v>
      </c>
      <c r="C26" s="18">
        <v>42561</v>
      </c>
      <c r="E26" s="19" t="s">
        <v>22</v>
      </c>
      <c r="F26" t="s">
        <v>45</v>
      </c>
      <c r="K26">
        <v>35</v>
      </c>
      <c r="L26">
        <f t="shared" si="0"/>
        <v>12249</v>
      </c>
      <c r="M26">
        <v>1780</v>
      </c>
      <c r="S26">
        <v>250</v>
      </c>
      <c r="AA26">
        <f t="shared" si="1"/>
        <v>250</v>
      </c>
    </row>
    <row r="27" spans="1:27" x14ac:dyDescent="0.3">
      <c r="A27" s="17">
        <f t="shared" si="2"/>
        <v>1015</v>
      </c>
      <c r="C27" s="18">
        <v>42571</v>
      </c>
      <c r="E27" s="19" t="s">
        <v>31</v>
      </c>
      <c r="F27" t="s">
        <v>41</v>
      </c>
      <c r="K27">
        <v>31</v>
      </c>
      <c r="L27">
        <f t="shared" si="0"/>
        <v>12619</v>
      </c>
      <c r="M27">
        <v>1770</v>
      </c>
      <c r="N27" t="s">
        <v>52</v>
      </c>
      <c r="O27">
        <v>300</v>
      </c>
      <c r="AA27">
        <f t="shared" si="1"/>
        <v>300</v>
      </c>
    </row>
    <row r="28" spans="1:27" x14ac:dyDescent="0.3">
      <c r="A28" s="17">
        <f t="shared" si="2"/>
        <v>1016</v>
      </c>
      <c r="B28" t="s">
        <v>58</v>
      </c>
      <c r="C28" s="18">
        <v>42591</v>
      </c>
      <c r="E28" s="19" t="s">
        <v>35</v>
      </c>
      <c r="F28" t="s">
        <v>46</v>
      </c>
      <c r="I28" t="s">
        <v>61</v>
      </c>
      <c r="L28">
        <f t="shared" si="0"/>
        <v>10187</v>
      </c>
      <c r="M28">
        <v>1751</v>
      </c>
      <c r="Q28">
        <v>650</v>
      </c>
      <c r="AA28">
        <f t="shared" si="1"/>
        <v>650</v>
      </c>
    </row>
    <row r="29" spans="1:27" x14ac:dyDescent="0.3">
      <c r="A29" s="17">
        <f t="shared" si="2"/>
        <v>1017</v>
      </c>
      <c r="B29" t="s">
        <v>58</v>
      </c>
      <c r="C29" s="18">
        <v>42593</v>
      </c>
      <c r="E29" s="19" t="s">
        <v>31</v>
      </c>
      <c r="F29" t="s">
        <v>41</v>
      </c>
      <c r="G29" s="18">
        <v>42698</v>
      </c>
      <c r="I29" t="s">
        <v>62</v>
      </c>
      <c r="J29" t="s">
        <v>28</v>
      </c>
      <c r="K29">
        <v>28</v>
      </c>
      <c r="L29">
        <f t="shared" si="0"/>
        <v>12619</v>
      </c>
      <c r="M29">
        <v>1770</v>
      </c>
      <c r="N29" t="s">
        <v>52</v>
      </c>
      <c r="O29">
        <v>200</v>
      </c>
      <c r="AA29">
        <f t="shared" si="1"/>
        <v>200</v>
      </c>
    </row>
    <row r="30" spans="1:27" x14ac:dyDescent="0.3">
      <c r="A30" s="17">
        <f t="shared" si="2"/>
        <v>1018</v>
      </c>
      <c r="B30" t="s">
        <v>58</v>
      </c>
      <c r="C30" s="18">
        <v>42627</v>
      </c>
      <c r="E30" s="19" t="s">
        <v>32</v>
      </c>
      <c r="F30" t="s">
        <v>47</v>
      </c>
      <c r="I30" t="s">
        <v>59</v>
      </c>
      <c r="K30">
        <v>37</v>
      </c>
      <c r="L30">
        <f t="shared" si="0"/>
        <v>13153</v>
      </c>
      <c r="M30">
        <v>1500</v>
      </c>
      <c r="U30">
        <v>300</v>
      </c>
      <c r="AA30">
        <f t="shared" si="1"/>
        <v>0</v>
      </c>
    </row>
    <row r="31" spans="1:27" x14ac:dyDescent="0.3">
      <c r="A31" s="17">
        <f t="shared" si="2"/>
        <v>1019</v>
      </c>
      <c r="C31" s="18">
        <v>42637</v>
      </c>
      <c r="E31" s="19" t="s">
        <v>26</v>
      </c>
      <c r="F31" t="s">
        <v>43</v>
      </c>
      <c r="I31" t="s">
        <v>27</v>
      </c>
      <c r="L31">
        <f t="shared" si="0"/>
        <v>11695</v>
      </c>
      <c r="M31">
        <v>1776</v>
      </c>
      <c r="U31">
        <v>200</v>
      </c>
      <c r="AA31">
        <f t="shared" si="1"/>
        <v>0</v>
      </c>
    </row>
    <row r="32" spans="1:27" x14ac:dyDescent="0.3">
      <c r="A32" s="17">
        <f t="shared" si="2"/>
        <v>1020</v>
      </c>
      <c r="C32" s="18">
        <v>42651</v>
      </c>
      <c r="E32" s="19" t="s">
        <v>34</v>
      </c>
      <c r="F32" t="s">
        <v>36</v>
      </c>
      <c r="J32" t="s">
        <v>29</v>
      </c>
      <c r="L32">
        <f t="shared" si="0"/>
        <v>12602</v>
      </c>
      <c r="M32">
        <v>1770</v>
      </c>
      <c r="R32">
        <v>400</v>
      </c>
      <c r="AA32">
        <f t="shared" si="1"/>
        <v>400</v>
      </c>
    </row>
    <row r="33" spans="1:27" x14ac:dyDescent="0.3">
      <c r="A33" s="17">
        <f t="shared" si="2"/>
        <v>1021</v>
      </c>
      <c r="C33" s="18">
        <v>42659</v>
      </c>
      <c r="E33" s="19" t="s">
        <v>34</v>
      </c>
      <c r="F33" t="s">
        <v>36</v>
      </c>
      <c r="J33" t="s">
        <v>29</v>
      </c>
      <c r="L33">
        <f t="shared" si="0"/>
        <v>12602</v>
      </c>
      <c r="M33">
        <v>1770</v>
      </c>
      <c r="R33">
        <v>400</v>
      </c>
      <c r="AA33">
        <f t="shared" si="1"/>
        <v>400</v>
      </c>
    </row>
    <row r="34" spans="1:27" x14ac:dyDescent="0.3">
      <c r="A34" s="17">
        <f t="shared" si="2"/>
        <v>1022</v>
      </c>
      <c r="C34" s="18">
        <v>42698</v>
      </c>
      <c r="E34" s="19" t="s">
        <v>32</v>
      </c>
      <c r="F34" t="s">
        <v>37</v>
      </c>
      <c r="L34">
        <f t="shared" si="0"/>
        <v>13153</v>
      </c>
      <c r="M34">
        <v>1500</v>
      </c>
      <c r="U34">
        <v>5000</v>
      </c>
      <c r="AA34">
        <f t="shared" si="1"/>
        <v>0</v>
      </c>
    </row>
    <row r="35" spans="1:27" x14ac:dyDescent="0.3">
      <c r="A35" s="17">
        <f t="shared" si="2"/>
        <v>1023</v>
      </c>
      <c r="C35" s="18">
        <v>42703</v>
      </c>
      <c r="E35" s="19" t="s">
        <v>24</v>
      </c>
      <c r="F35" t="s">
        <v>38</v>
      </c>
      <c r="I35" t="s">
        <v>59</v>
      </c>
      <c r="K35">
        <v>47</v>
      </c>
      <c r="L35">
        <f t="shared" si="0"/>
        <v>10360</v>
      </c>
      <c r="M35">
        <v>1780</v>
      </c>
      <c r="N35" t="s">
        <v>52</v>
      </c>
      <c r="O35">
        <v>600</v>
      </c>
      <c r="Q35">
        <v>200</v>
      </c>
      <c r="AA35">
        <f t="shared" si="1"/>
        <v>800</v>
      </c>
    </row>
    <row r="36" spans="1:27" x14ac:dyDescent="0.3">
      <c r="A36" s="17">
        <f t="shared" si="2"/>
        <v>1024</v>
      </c>
      <c r="C36" s="18">
        <v>42705</v>
      </c>
      <c r="E36" s="19" t="s">
        <v>25</v>
      </c>
      <c r="F36" t="s">
        <v>44</v>
      </c>
      <c r="I36" t="s">
        <v>27</v>
      </c>
      <c r="K36">
        <v>48</v>
      </c>
      <c r="L36">
        <f t="shared" si="0"/>
        <v>10268</v>
      </c>
      <c r="M36" t="s">
        <v>50</v>
      </c>
      <c r="U36">
        <v>1000</v>
      </c>
      <c r="AA36">
        <f t="shared" si="1"/>
        <v>0</v>
      </c>
    </row>
    <row r="37" spans="1:27" x14ac:dyDescent="0.3">
      <c r="A37" s="17">
        <f t="shared" si="2"/>
        <v>1025</v>
      </c>
      <c r="C37" s="18">
        <v>42705</v>
      </c>
      <c r="E37" s="19" t="s">
        <v>32</v>
      </c>
      <c r="F37" t="s">
        <v>90</v>
      </c>
      <c r="I37" t="s">
        <v>61</v>
      </c>
      <c r="L37">
        <f t="shared" ref="L37" si="3">IF(ISNA(INDEX(Vendor,MATCH(E37,Name,0))),"",INDEX(Vendor,MATCH(E37,Name,0)))</f>
        <v>13153</v>
      </c>
      <c r="M37" t="s">
        <v>50</v>
      </c>
      <c r="T37">
        <v>1200</v>
      </c>
      <c r="U37">
        <v>1000</v>
      </c>
      <c r="AA37">
        <f t="shared" ref="AA37" si="4">SUM(O37:T37)</f>
        <v>1200</v>
      </c>
    </row>
    <row r="39" spans="1:27" x14ac:dyDescent="0.3">
      <c r="AA39">
        <f>SUBTOTAL(109,AA12:AA37)</f>
        <v>8090</v>
      </c>
    </row>
  </sheetData>
  <autoFilter ref="A11:AA37"/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F25"/>
  <sheetViews>
    <sheetView workbookViewId="0"/>
  </sheetViews>
  <sheetFormatPr baseColWidth="10" defaultRowHeight="14.4" x14ac:dyDescent="0.3"/>
  <sheetData>
    <row r="5" spans="1:6" ht="18" x14ac:dyDescent="0.35">
      <c r="A5" s="22" t="s">
        <v>53</v>
      </c>
    </row>
    <row r="7" spans="1:6" x14ac:dyDescent="0.3">
      <c r="A7" s="23" t="s">
        <v>54</v>
      </c>
    </row>
    <row r="8" spans="1:6" x14ac:dyDescent="0.3">
      <c r="A8">
        <v>1004</v>
      </c>
      <c r="C8" t="s">
        <v>31</v>
      </c>
      <c r="D8" t="s">
        <v>62</v>
      </c>
      <c r="E8" t="s">
        <v>28</v>
      </c>
      <c r="F8">
        <v>18</v>
      </c>
    </row>
    <row r="9" spans="1:6" x14ac:dyDescent="0.3">
      <c r="A9">
        <v>1007</v>
      </c>
      <c r="B9" t="s">
        <v>57</v>
      </c>
      <c r="C9" t="s">
        <v>35</v>
      </c>
      <c r="D9" t="s">
        <v>62</v>
      </c>
      <c r="E9" t="s">
        <v>28</v>
      </c>
      <c r="F9">
        <v>23</v>
      </c>
    </row>
    <row r="10" spans="1:6" x14ac:dyDescent="0.3">
      <c r="A10">
        <v>1017</v>
      </c>
      <c r="B10" t="s">
        <v>58</v>
      </c>
      <c r="C10" t="s">
        <v>31</v>
      </c>
      <c r="D10" t="s">
        <v>62</v>
      </c>
      <c r="E10" t="s">
        <v>28</v>
      </c>
      <c r="F10">
        <v>28</v>
      </c>
    </row>
    <row r="12" spans="1:6" x14ac:dyDescent="0.3">
      <c r="A12" s="23" t="s">
        <v>55</v>
      </c>
    </row>
    <row r="13" spans="1:6" x14ac:dyDescent="0.3">
      <c r="A13">
        <v>1003</v>
      </c>
      <c r="C13" t="s">
        <v>24</v>
      </c>
      <c r="D13" t="s">
        <v>59</v>
      </c>
      <c r="F13">
        <v>15</v>
      </c>
    </row>
    <row r="14" spans="1:6" x14ac:dyDescent="0.3">
      <c r="A14">
        <v>1005</v>
      </c>
      <c r="C14" t="s">
        <v>24</v>
      </c>
      <c r="D14" t="s">
        <v>59</v>
      </c>
      <c r="F14">
        <v>21</v>
      </c>
    </row>
    <row r="15" spans="1:6" x14ac:dyDescent="0.3">
      <c r="A15">
        <v>1018</v>
      </c>
      <c r="B15" t="s">
        <v>58</v>
      </c>
      <c r="C15" t="s">
        <v>32</v>
      </c>
      <c r="D15" t="s">
        <v>59</v>
      </c>
      <c r="F15">
        <v>37</v>
      </c>
    </row>
    <row r="16" spans="1:6" x14ac:dyDescent="0.3">
      <c r="A16">
        <v>1023</v>
      </c>
      <c r="C16" t="s">
        <v>24</v>
      </c>
      <c r="D16" t="s">
        <v>59</v>
      </c>
      <c r="F16">
        <v>47</v>
      </c>
    </row>
    <row r="18" spans="1:5" x14ac:dyDescent="0.3">
      <c r="A18" s="23" t="s">
        <v>56</v>
      </c>
      <c r="C18" t="s">
        <v>34</v>
      </c>
      <c r="E18" t="s">
        <v>29</v>
      </c>
    </row>
    <row r="19" spans="1:5" x14ac:dyDescent="0.3">
      <c r="A19">
        <v>1006</v>
      </c>
      <c r="C19" t="s">
        <v>34</v>
      </c>
      <c r="E19" t="s">
        <v>29</v>
      </c>
    </row>
    <row r="20" spans="1:5" x14ac:dyDescent="0.3">
      <c r="A20">
        <v>1013</v>
      </c>
      <c r="B20" t="s">
        <v>57</v>
      </c>
      <c r="C20" t="s">
        <v>34</v>
      </c>
      <c r="E20" t="s">
        <v>29</v>
      </c>
    </row>
    <row r="21" spans="1:5" x14ac:dyDescent="0.3">
      <c r="A21">
        <v>1016</v>
      </c>
      <c r="B21" t="s">
        <v>58</v>
      </c>
      <c r="C21" t="s">
        <v>35</v>
      </c>
    </row>
    <row r="22" spans="1:5" x14ac:dyDescent="0.3">
      <c r="A22">
        <v>1019</v>
      </c>
      <c r="C22" t="s">
        <v>26</v>
      </c>
      <c r="D22" t="s">
        <v>27</v>
      </c>
    </row>
    <row r="23" spans="1:5" x14ac:dyDescent="0.3">
      <c r="A23">
        <v>1020</v>
      </c>
      <c r="C23" t="s">
        <v>34</v>
      </c>
      <c r="E23" t="s">
        <v>29</v>
      </c>
    </row>
    <row r="24" spans="1:5" x14ac:dyDescent="0.3">
      <c r="A24">
        <v>1021</v>
      </c>
      <c r="C24" t="s">
        <v>34</v>
      </c>
      <c r="E24" t="s">
        <v>29</v>
      </c>
    </row>
    <row r="25" spans="1:5" x14ac:dyDescent="0.3">
      <c r="A25">
        <v>1022</v>
      </c>
      <c r="C25" t="s">
        <v>32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N17"/>
  <sheetViews>
    <sheetView workbookViewId="0">
      <selection activeCell="H17" sqref="H17"/>
    </sheetView>
  </sheetViews>
  <sheetFormatPr baseColWidth="10" defaultRowHeight="14.4" x14ac:dyDescent="0.3"/>
  <cols>
    <col min="8" max="8" width="15.21875" customWidth="1"/>
    <col min="10" max="10" width="12.33203125" customWidth="1"/>
  </cols>
  <sheetData>
    <row r="2" spans="1:14" x14ac:dyDescent="0.3"/>
    <row r="3" spans="1:14" s="26" customFormat="1" ht="43.2" x14ac:dyDescent="0.3">
      <c r="B3" s="28" t="s">
        <v>109</v>
      </c>
      <c r="C3" s="28" t="s">
        <v>109</v>
      </c>
      <c r="D3" s="28" t="s">
        <v>109</v>
      </c>
      <c r="E3" s="28" t="s">
        <v>109</v>
      </c>
      <c r="F3" s="28" t="s">
        <v>109</v>
      </c>
      <c r="G3" s="28" t="s">
        <v>109</v>
      </c>
      <c r="H3" s="29" t="s">
        <v>108</v>
      </c>
      <c r="I3" s="29" t="s">
        <v>110</v>
      </c>
      <c r="J3" s="29" t="s">
        <v>110</v>
      </c>
      <c r="K3" s="29" t="s">
        <v>106</v>
      </c>
      <c r="L3" s="29" t="s">
        <v>91</v>
      </c>
      <c r="M3" s="29" t="s">
        <v>111</v>
      </c>
      <c r="N3" s="29" t="s">
        <v>92</v>
      </c>
    </row>
    <row r="4" spans="1:14" x14ac:dyDescent="0.3">
      <c r="A4" t="s">
        <v>93</v>
      </c>
      <c r="H4">
        <v>0</v>
      </c>
      <c r="K4">
        <v>0</v>
      </c>
      <c r="L4">
        <v>0</v>
      </c>
      <c r="M4">
        <v>0</v>
      </c>
      <c r="N4">
        <v>0</v>
      </c>
    </row>
    <row r="5" spans="1:14" x14ac:dyDescent="0.3">
      <c r="A5" t="s">
        <v>94</v>
      </c>
      <c r="H5">
        <v>550</v>
      </c>
      <c r="K5">
        <v>250</v>
      </c>
      <c r="L5">
        <v>0</v>
      </c>
      <c r="M5">
        <v>0</v>
      </c>
      <c r="N5">
        <v>300</v>
      </c>
    </row>
    <row r="6" spans="1:14" x14ac:dyDescent="0.3">
      <c r="A6" t="s">
        <v>95</v>
      </c>
      <c r="H6">
        <v>250</v>
      </c>
      <c r="K6">
        <v>0</v>
      </c>
      <c r="L6">
        <v>0</v>
      </c>
      <c r="M6">
        <v>0</v>
      </c>
      <c r="N6">
        <v>250</v>
      </c>
    </row>
    <row r="7" spans="1:14" x14ac:dyDescent="0.3">
      <c r="A7" t="s">
        <v>96</v>
      </c>
      <c r="H7">
        <v>0</v>
      </c>
      <c r="K7">
        <v>0</v>
      </c>
      <c r="L7">
        <v>0</v>
      </c>
      <c r="M7">
        <v>0</v>
      </c>
      <c r="N7">
        <v>0</v>
      </c>
    </row>
    <row r="8" spans="1:14" x14ac:dyDescent="0.3">
      <c r="A8" t="s">
        <v>103</v>
      </c>
      <c r="H8">
        <v>0</v>
      </c>
      <c r="K8">
        <v>0</v>
      </c>
      <c r="L8">
        <v>0</v>
      </c>
      <c r="M8">
        <v>0</v>
      </c>
      <c r="N8">
        <v>0</v>
      </c>
    </row>
    <row r="9" spans="1:14" x14ac:dyDescent="0.3">
      <c r="A9" t="s">
        <v>97</v>
      </c>
      <c r="H9">
        <v>150</v>
      </c>
      <c r="K9">
        <v>0</v>
      </c>
      <c r="L9">
        <v>0</v>
      </c>
      <c r="M9">
        <v>0</v>
      </c>
      <c r="N9">
        <v>0</v>
      </c>
    </row>
    <row r="10" spans="1:14" x14ac:dyDescent="0.3">
      <c r="A10" t="s">
        <v>98</v>
      </c>
      <c r="H10">
        <v>0</v>
      </c>
      <c r="K10">
        <v>0</v>
      </c>
      <c r="L10">
        <v>0</v>
      </c>
      <c r="M10">
        <v>0</v>
      </c>
      <c r="N10">
        <v>0</v>
      </c>
    </row>
    <row r="11" spans="1:14" x14ac:dyDescent="0.3">
      <c r="A11" t="s">
        <v>99</v>
      </c>
      <c r="H11">
        <v>0</v>
      </c>
      <c r="K11">
        <v>0</v>
      </c>
      <c r="L11">
        <v>0</v>
      </c>
      <c r="M11">
        <v>0</v>
      </c>
      <c r="N11">
        <v>0</v>
      </c>
    </row>
    <row r="12" spans="1:14" x14ac:dyDescent="0.3">
      <c r="A12" t="s">
        <v>100</v>
      </c>
      <c r="H12">
        <v>0</v>
      </c>
      <c r="K12">
        <v>0</v>
      </c>
      <c r="L12">
        <v>0</v>
      </c>
      <c r="M12">
        <v>0</v>
      </c>
      <c r="N12">
        <v>0</v>
      </c>
    </row>
    <row r="13" spans="1:14" x14ac:dyDescent="0.3">
      <c r="A13" t="s">
        <v>104</v>
      </c>
      <c r="H13">
        <v>0</v>
      </c>
      <c r="K13">
        <v>0</v>
      </c>
      <c r="L13">
        <v>0</v>
      </c>
      <c r="M13">
        <v>0</v>
      </c>
      <c r="N13">
        <v>0</v>
      </c>
    </row>
    <row r="14" spans="1:14" x14ac:dyDescent="0.3">
      <c r="A14" t="s">
        <v>101</v>
      </c>
      <c r="H14">
        <v>200</v>
      </c>
      <c r="K14">
        <v>0</v>
      </c>
      <c r="L14">
        <v>0</v>
      </c>
      <c r="M14">
        <v>0</v>
      </c>
      <c r="N14">
        <v>200</v>
      </c>
    </row>
    <row r="15" spans="1:14" x14ac:dyDescent="0.3">
      <c r="A15" t="s">
        <v>102</v>
      </c>
      <c r="H15">
        <v>0</v>
      </c>
      <c r="K15">
        <v>0</v>
      </c>
      <c r="L15">
        <v>0</v>
      </c>
      <c r="M15">
        <v>0</v>
      </c>
      <c r="N15">
        <v>0</v>
      </c>
    </row>
    <row r="17" spans="1:14" x14ac:dyDescent="0.3">
      <c r="A17" t="s">
        <v>105</v>
      </c>
      <c r="H17">
        <v>1150</v>
      </c>
      <c r="K17">
        <v>250</v>
      </c>
      <c r="L17">
        <v>0</v>
      </c>
      <c r="M17">
        <v>0</v>
      </c>
      <c r="N17">
        <v>750</v>
      </c>
    </row>
  </sheetData>
  <pageMargins left="0.7" right="0.7" top="0.75" bottom="0.75" header="0.3" footer="0.3"/>
  <pageSetup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"/>
  <sheetViews>
    <sheetView workbookViewId="0">
      <selection activeCell="A31" sqref="A31"/>
    </sheetView>
  </sheetViews>
  <sheetFormatPr baseColWidth="10" defaultRowHeight="14.4" x14ac:dyDescent="0.3"/>
  <cols>
    <col min="1" max="1" width="34.77734375" customWidth="1"/>
  </cols>
  <sheetData>
    <row r="1" spans="1:2" x14ac:dyDescent="0.3">
      <c r="A1" t="s">
        <v>20</v>
      </c>
      <c r="B1" s="6" t="s">
        <v>21</v>
      </c>
    </row>
    <row r="2" spans="1:2" x14ac:dyDescent="0.3">
      <c r="B2" s="6"/>
    </row>
    <row r="3" spans="1:2" x14ac:dyDescent="0.3">
      <c r="A3" s="12" t="s">
        <v>34</v>
      </c>
      <c r="B3" s="13">
        <v>12602</v>
      </c>
    </row>
    <row r="4" spans="1:2" x14ac:dyDescent="0.3">
      <c r="A4" s="14" t="s">
        <v>22</v>
      </c>
      <c r="B4" s="12">
        <v>12249</v>
      </c>
    </row>
    <row r="5" spans="1:2" x14ac:dyDescent="0.3">
      <c r="A5" s="15" t="s">
        <v>35</v>
      </c>
      <c r="B5" s="16">
        <v>10187</v>
      </c>
    </row>
    <row r="6" spans="1:2" x14ac:dyDescent="0.3">
      <c r="A6" s="15" t="s">
        <v>23</v>
      </c>
      <c r="B6" s="16">
        <v>11866</v>
      </c>
    </row>
    <row r="7" spans="1:2" x14ac:dyDescent="0.3">
      <c r="A7" s="16" t="s">
        <v>33</v>
      </c>
      <c r="B7" s="16">
        <v>12405</v>
      </c>
    </row>
    <row r="8" spans="1:2" x14ac:dyDescent="0.3">
      <c r="A8" s="16" t="s">
        <v>32</v>
      </c>
      <c r="B8" s="16">
        <v>13153</v>
      </c>
    </row>
    <row r="9" spans="1:2" x14ac:dyDescent="0.3">
      <c r="A9" s="15" t="s">
        <v>24</v>
      </c>
      <c r="B9" s="16">
        <v>10360</v>
      </c>
    </row>
    <row r="10" spans="1:2" x14ac:dyDescent="0.3">
      <c r="A10" s="15" t="s">
        <v>25</v>
      </c>
      <c r="B10" s="16">
        <v>10268</v>
      </c>
    </row>
    <row r="11" spans="1:2" x14ac:dyDescent="0.3">
      <c r="A11" s="15" t="s">
        <v>26</v>
      </c>
      <c r="B11" s="16">
        <v>11695</v>
      </c>
    </row>
    <row r="12" spans="1:2" x14ac:dyDescent="0.3">
      <c r="A12" s="15" t="s">
        <v>31</v>
      </c>
      <c r="B12" s="16">
        <v>12619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Factures</vt:lpstr>
      <vt:lpstr>Accueil</vt:lpstr>
      <vt:lpstr>JournalCMDE</vt:lpstr>
      <vt:lpstr>Totaux</vt:lpstr>
      <vt:lpstr>Contact</vt:lpstr>
      <vt:lpstr>Name</vt:lpstr>
      <vt:lpstr>Vendor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ANDOLFI</cp:lastModifiedBy>
  <cp:lastPrinted>2016-12-02T01:58:29Z</cp:lastPrinted>
  <dcterms:created xsi:type="dcterms:W3CDTF">2016-12-01T23:45:41Z</dcterms:created>
  <dcterms:modified xsi:type="dcterms:W3CDTF">2016-12-05T09:38:47Z</dcterms:modified>
</cp:coreProperties>
</file>