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120" yWindow="90" windowWidth="18915" windowHeight="6690"/>
  </bookViews>
  <sheets>
    <sheet name="Feuil1" sheetId="1" r:id="rId1"/>
    <sheet name="Feuil2" sheetId="2" r:id="rId2"/>
    <sheet name="Feuil3" sheetId="3" r:id="rId3"/>
  </sheets>
  <definedNames>
    <definedName name="Col_Qui">OFFSET(Feuil1!$A$2,,,COUNTA(Feuil1!$A:$A)-1)</definedName>
    <definedName name="Col_Villes">OFFSET(Col_Qui,,1)</definedName>
  </definedNames>
  <calcPr calcId="145621"/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" i="1"/>
  <c r="O2" i="1" a="1"/>
  <c r="O2" i="1" s="1"/>
  <c r="N2" i="1" a="1"/>
  <c r="N2" i="1" s="1"/>
  <c r="J2" i="1" a="1"/>
  <c r="J2" i="1" s="1"/>
  <c r="K2" i="1" a="1"/>
  <c r="L2" i="1" a="1"/>
  <c r="R2" i="1" l="1"/>
  <c r="O17" i="1"/>
  <c r="O25" i="1"/>
  <c r="O9" i="1"/>
  <c r="O21" i="1"/>
  <c r="O13" i="1"/>
  <c r="O5" i="1"/>
  <c r="O23" i="1"/>
  <c r="O19" i="1"/>
  <c r="O15" i="1"/>
  <c r="O11" i="1"/>
  <c r="O7" i="1"/>
  <c r="O3" i="1"/>
  <c r="O26" i="1"/>
  <c r="O24" i="1"/>
  <c r="O22" i="1"/>
  <c r="O20" i="1"/>
  <c r="O18" i="1"/>
  <c r="O16" i="1"/>
  <c r="O14" i="1"/>
  <c r="O12" i="1"/>
  <c r="O10" i="1"/>
  <c r="O8" i="1"/>
  <c r="O6" i="1"/>
  <c r="O4" i="1"/>
  <c r="N25" i="1"/>
  <c r="N23" i="1"/>
  <c r="N21" i="1"/>
  <c r="N19" i="1"/>
  <c r="R19" i="1" s="1"/>
  <c r="N17" i="1"/>
  <c r="R17" i="1" s="1"/>
  <c r="N15" i="1"/>
  <c r="N13" i="1"/>
  <c r="R13" i="1" s="1"/>
  <c r="N11" i="1"/>
  <c r="R11" i="1" s="1"/>
  <c r="N9" i="1"/>
  <c r="R9" i="1" s="1"/>
  <c r="N7" i="1"/>
  <c r="N5" i="1"/>
  <c r="N3" i="1"/>
  <c r="R3" i="1" s="1"/>
  <c r="N26" i="1"/>
  <c r="R26" i="1" s="1"/>
  <c r="N24" i="1"/>
  <c r="R24" i="1" s="1"/>
  <c r="N22" i="1"/>
  <c r="R22" i="1" s="1"/>
  <c r="N20" i="1"/>
  <c r="R20" i="1" s="1"/>
  <c r="N18" i="1"/>
  <c r="R18" i="1" s="1"/>
  <c r="N16" i="1"/>
  <c r="R16" i="1" s="1"/>
  <c r="N14" i="1"/>
  <c r="R14" i="1" s="1"/>
  <c r="N12" i="1"/>
  <c r="R12" i="1" s="1"/>
  <c r="N10" i="1"/>
  <c r="R10" i="1" s="1"/>
  <c r="N8" i="1"/>
  <c r="R8" i="1" s="1"/>
  <c r="N6" i="1"/>
  <c r="R6" i="1" s="1"/>
  <c r="N4" i="1"/>
  <c r="R4" i="1" s="1"/>
  <c r="K2" i="1"/>
  <c r="K4" i="1"/>
  <c r="K6" i="1"/>
  <c r="K8" i="1"/>
  <c r="K10" i="1"/>
  <c r="K12" i="1"/>
  <c r="K14" i="1"/>
  <c r="K16" i="1"/>
  <c r="K18" i="1"/>
  <c r="K20" i="1"/>
  <c r="K22" i="1"/>
  <c r="K24" i="1"/>
  <c r="K26" i="1"/>
  <c r="K3" i="1"/>
  <c r="K5" i="1"/>
  <c r="K7" i="1"/>
  <c r="K9" i="1"/>
  <c r="K11" i="1"/>
  <c r="K13" i="1"/>
  <c r="K15" i="1"/>
  <c r="K17" i="1"/>
  <c r="K19" i="1"/>
  <c r="K21" i="1"/>
  <c r="K23" i="1"/>
  <c r="K25" i="1"/>
  <c r="L2" i="1"/>
  <c r="T2" i="1" s="1"/>
  <c r="L4" i="1"/>
  <c r="T4" i="1" s="1"/>
  <c r="L6" i="1"/>
  <c r="T6" i="1" s="1"/>
  <c r="L8" i="1"/>
  <c r="T8" i="1" s="1"/>
  <c r="L10" i="1"/>
  <c r="L12" i="1"/>
  <c r="T12" i="1" s="1"/>
  <c r="L14" i="1"/>
  <c r="T14" i="1" s="1"/>
  <c r="L16" i="1"/>
  <c r="L18" i="1"/>
  <c r="T18" i="1" s="1"/>
  <c r="L20" i="1"/>
  <c r="T20" i="1" s="1"/>
  <c r="L22" i="1"/>
  <c r="T22" i="1" s="1"/>
  <c r="L24" i="1"/>
  <c r="T24" i="1" s="1"/>
  <c r="L26" i="1"/>
  <c r="L3" i="1"/>
  <c r="L5" i="1"/>
  <c r="L7" i="1"/>
  <c r="T7" i="1" s="1"/>
  <c r="L9" i="1"/>
  <c r="T9" i="1" s="1"/>
  <c r="L11" i="1"/>
  <c r="T11" i="1" s="1"/>
  <c r="L13" i="1"/>
  <c r="T13" i="1" s="1"/>
  <c r="L15" i="1"/>
  <c r="T15" i="1" s="1"/>
  <c r="L17" i="1"/>
  <c r="T17" i="1" s="1"/>
  <c r="L19" i="1"/>
  <c r="T19" i="1" s="1"/>
  <c r="L21" i="1"/>
  <c r="T21" i="1" s="1"/>
  <c r="L23" i="1"/>
  <c r="L25" i="1"/>
  <c r="T25" i="1" s="1"/>
  <c r="J25" i="1"/>
  <c r="J23" i="1"/>
  <c r="J21" i="1"/>
  <c r="J19" i="1"/>
  <c r="J17" i="1"/>
  <c r="J15" i="1"/>
  <c r="J13" i="1"/>
  <c r="J11" i="1"/>
  <c r="J9" i="1"/>
  <c r="J7" i="1"/>
  <c r="J5" i="1"/>
  <c r="J3" i="1"/>
  <c r="J26" i="1"/>
  <c r="J24" i="1"/>
  <c r="J22" i="1"/>
  <c r="J20" i="1"/>
  <c r="J18" i="1"/>
  <c r="J16" i="1"/>
  <c r="J14" i="1"/>
  <c r="J12" i="1"/>
  <c r="J10" i="1"/>
  <c r="J8" i="1"/>
  <c r="J6" i="1"/>
  <c r="J4" i="1"/>
  <c r="G3" i="1" a="1"/>
  <c r="G8" i="1" a="1"/>
  <c r="G12" i="1" a="1"/>
  <c r="G16" i="1" a="1"/>
  <c r="G5" i="1" a="1"/>
  <c r="G9" i="1" a="1"/>
  <c r="G13" i="1" a="1"/>
  <c r="G2" i="1" a="1"/>
  <c r="G6" i="1" a="1"/>
  <c r="G10" i="1" a="1"/>
  <c r="G14" i="1" a="1"/>
  <c r="G4" i="1" a="1"/>
  <c r="G7" i="1" a="1"/>
  <c r="G11" i="1" a="1"/>
  <c r="G15" i="1" a="1"/>
  <c r="T26" i="1" l="1"/>
  <c r="T10" i="1"/>
  <c r="T3" i="1"/>
  <c r="T16" i="1"/>
  <c r="R5" i="1"/>
  <c r="T5" i="1" s="1"/>
  <c r="R21" i="1"/>
  <c r="R25" i="1"/>
  <c r="R7" i="1"/>
  <c r="R15" i="1"/>
  <c r="R23" i="1"/>
  <c r="T23" i="1" s="1"/>
  <c r="G15" i="1"/>
  <c r="H15" i="1" s="1"/>
  <c r="G11" i="1"/>
  <c r="H11" i="1" s="1"/>
  <c r="G7" i="1"/>
  <c r="H7" i="1" s="1"/>
  <c r="G4" i="1"/>
  <c r="H4" i="1" s="1"/>
  <c r="G14" i="1"/>
  <c r="H14" i="1" s="1"/>
  <c r="G10" i="1"/>
  <c r="H10" i="1" s="1"/>
  <c r="G6" i="1"/>
  <c r="H6" i="1" s="1"/>
  <c r="G2" i="1"/>
  <c r="H2" i="1" s="1"/>
  <c r="G13" i="1"/>
  <c r="H13" i="1" s="1"/>
  <c r="G9" i="1"/>
  <c r="H9" i="1" s="1"/>
  <c r="G5" i="1"/>
  <c r="H5" i="1" s="1"/>
  <c r="G16" i="1"/>
  <c r="H16" i="1" s="1"/>
  <c r="G12" i="1"/>
  <c r="H12" i="1" s="1"/>
  <c r="G8" i="1"/>
  <c r="H8" i="1" s="1"/>
  <c r="G3" i="1"/>
  <c r="H3" i="1" s="1"/>
  <c r="V4" i="1" l="1"/>
  <c r="X4" i="1" s="1"/>
  <c r="V2" i="1"/>
  <c r="X2" i="1" s="1"/>
  <c r="V25" i="1"/>
  <c r="X25" i="1" s="1"/>
  <c r="V21" i="1"/>
  <c r="X21" i="1" s="1"/>
  <c r="V17" i="1"/>
  <c r="X17" i="1" s="1"/>
  <c r="V13" i="1"/>
  <c r="X13" i="1" s="1"/>
  <c r="V9" i="1"/>
  <c r="X9" i="1" s="1"/>
  <c r="V5" i="1"/>
  <c r="X5" i="1" s="1"/>
  <c r="V26" i="1"/>
  <c r="X26" i="1" s="1"/>
  <c r="V22" i="1"/>
  <c r="X22" i="1" s="1"/>
  <c r="V18" i="1"/>
  <c r="X18" i="1" s="1"/>
  <c r="V14" i="1"/>
  <c r="X14" i="1" s="1"/>
  <c r="V10" i="1"/>
  <c r="X10" i="1" s="1"/>
  <c r="V6" i="1"/>
  <c r="X6" i="1" s="1"/>
  <c r="V23" i="1"/>
  <c r="X23" i="1" s="1"/>
  <c r="V19" i="1"/>
  <c r="X19" i="1" s="1"/>
  <c r="V15" i="1"/>
  <c r="X15" i="1" s="1"/>
  <c r="V11" i="1"/>
  <c r="X11" i="1" s="1"/>
  <c r="V7" i="1"/>
  <c r="X7" i="1" s="1"/>
  <c r="V3" i="1"/>
  <c r="X3" i="1" s="1"/>
  <c r="V24" i="1"/>
  <c r="X24" i="1" s="1"/>
  <c r="V20" i="1"/>
  <c r="X20" i="1" s="1"/>
  <c r="V16" i="1"/>
  <c r="X16" i="1" s="1"/>
  <c r="V12" i="1"/>
  <c r="X12" i="1" s="1"/>
  <c r="V8" i="1"/>
  <c r="X8" i="1" s="1"/>
</calcChain>
</file>

<file path=xl/sharedStrings.xml><?xml version="1.0" encoding="utf-8"?>
<sst xmlns="http://schemas.openxmlformats.org/spreadsheetml/2006/main" count="70" uniqueCount="49">
  <si>
    <t>Qui</t>
  </si>
  <si>
    <t>Id001</t>
  </si>
  <si>
    <t>Id002</t>
  </si>
  <si>
    <t>Id003</t>
  </si>
  <si>
    <t>Id004</t>
  </si>
  <si>
    <t>Id005</t>
  </si>
  <si>
    <t>Id006</t>
  </si>
  <si>
    <t>Id007</t>
  </si>
  <si>
    <t>Id008</t>
  </si>
  <si>
    <t>Id009</t>
  </si>
  <si>
    <t>Id010</t>
  </si>
  <si>
    <t>Id011</t>
  </si>
  <si>
    <t>Id012</t>
  </si>
  <si>
    <t>Id013</t>
  </si>
  <si>
    <t>Id014</t>
  </si>
  <si>
    <t>Id015</t>
  </si>
  <si>
    <t>Id016</t>
  </si>
  <si>
    <t>Id017</t>
  </si>
  <si>
    <t>Id018</t>
  </si>
  <si>
    <t>Id019</t>
  </si>
  <si>
    <t>Id020</t>
  </si>
  <si>
    <t>ville</t>
  </si>
  <si>
    <t>freq</t>
  </si>
  <si>
    <t>Paris</t>
  </si>
  <si>
    <t>Lyon</t>
  </si>
  <si>
    <t>Lille</t>
  </si>
  <si>
    <t>Id021</t>
  </si>
  <si>
    <t>Id022</t>
  </si>
  <si>
    <t>Id023</t>
  </si>
  <si>
    <t>Id024</t>
  </si>
  <si>
    <t>Id025</t>
  </si>
  <si>
    <t>new york</t>
  </si>
  <si>
    <t>berlin</t>
  </si>
  <si>
    <t>rome</t>
  </si>
  <si>
    <t>londres</t>
  </si>
  <si>
    <t>les 3 villes + frequentes</t>
  </si>
  <si>
    <t>Villes plus fréquentes</t>
  </si>
  <si>
    <t>Freq</t>
  </si>
  <si>
    <t>Matricielle</t>
  </si>
  <si>
    <t>Classique</t>
  </si>
  <si>
    <t>le nombre d'occurrence de chaque ville</t>
  </si>
  <si>
    <t>L'équivalent de la ville dans la plage</t>
  </si>
  <si>
    <t>pour gérer les exæquos</t>
  </si>
  <si>
    <t>une suite des entiers pour numéroter la plage</t>
  </si>
  <si>
    <t>Renvoie vrai en cas d'égalité</t>
  </si>
  <si>
    <t>c'est afin d'éviter les doublons</t>
  </si>
  <si>
    <t xml:space="preserve">les villes qui ont le même nombre d'occurrence </t>
  </si>
  <si>
    <t>Rome Berlin Londres</t>
  </si>
  <si>
    <t>des exæquos mais je les ai distingués avec LIGNE()/9^9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</si>
</sst>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8" formatCode="0.0000000000000000"/>
  </numFmts>
  <fonts count="5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/>
    </xf>
    <xf numFmtId="0" fontId="1" fillId="2" borderId="1" xfId="1" applyBorder="1" applyAlignment="1">
      <alignment horizontal="center"/>
    </xf>
    <xf numFmtId="0" fontId="2" fillId="3" borderId="1" xfId="2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4" borderId="0" xfId="0" applyFill="1"/>
    <xf numFmtId="0" fontId="0" fillId="5" borderId="0" xfId="0" applyFill="1" applyAlignment="1">
      <alignment horizontal="center" vertical="center"/>
    </xf>
    <xf numFmtId="0" fontId="4" fillId="0" borderId="0" xfId="0" applyFont="1"/>
    <xf numFmtId="0" fontId="0" fillId="0" borderId="0" xfId="0" applyAlignment="1">
      <alignment horizontal="center" vertical="center"/>
    </xf>
    <xf numFmtId="0" fontId="2" fillId="3" borderId="1" xfId="2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178" fontId="0" fillId="0" borderId="2" xfId="0" applyNumberFormat="1" applyBorder="1"/>
    <xf numFmtId="178" fontId="0" fillId="0" borderId="3" xfId="0" applyNumberFormat="1" applyBorder="1"/>
    <xf numFmtId="178" fontId="0" fillId="0" borderId="4" xfId="0" applyNumberFormat="1" applyBorder="1"/>
    <xf numFmtId="178" fontId="0" fillId="0" borderId="2" xfId="0" applyNumberFormat="1" applyFont="1" applyBorder="1"/>
    <xf numFmtId="178" fontId="0" fillId="0" borderId="3" xfId="0" applyNumberFormat="1" applyFont="1" applyBorder="1"/>
    <xf numFmtId="178" fontId="0" fillId="0" borderId="4" xfId="0" applyNumberFormat="1" applyFont="1" applyBorder="1"/>
    <xf numFmtId="0" fontId="0" fillId="6" borderId="2" xfId="0" applyFill="1" applyBorder="1"/>
    <xf numFmtId="0" fontId="0" fillId="6" borderId="3" xfId="0" applyFill="1" applyBorder="1"/>
    <xf numFmtId="0" fontId="0" fillId="6" borderId="4" xfId="0" applyFill="1" applyBorder="1"/>
    <xf numFmtId="178" fontId="0" fillId="7" borderId="3" xfId="0" applyNumberFormat="1" applyFont="1" applyFill="1" applyBorder="1"/>
    <xf numFmtId="0" fontId="3" fillId="0" borderId="0" xfId="0" applyFont="1" applyAlignment="1">
      <alignment horizontal="left" textRotation="45"/>
    </xf>
  </cellXfs>
  <cellStyles count="3">
    <cellStyle name="Neutre" xfId="1" builtinId="28"/>
    <cellStyle name="Normal" xfId="0" builtinId="0"/>
    <cellStyle name="Satisfaisant" xfId="2" builtinId="26"/>
  </cellStyles>
  <dxfs count="2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295275</xdr:colOff>
      <xdr:row>0</xdr:row>
      <xdr:rowOff>38100</xdr:rowOff>
    </xdr:from>
    <xdr:to>
      <xdr:col>5</xdr:col>
      <xdr:colOff>276225</xdr:colOff>
      <xdr:row>5</xdr:row>
      <xdr:rowOff>104775</xdr:rowOff>
    </xdr:to>
    <xdr:sp macro="" textlink="">
      <xdr:nvSpPr>
        <xdr:cNvPr id="2" name="Ellipse 1"/>
        <xdr:cNvSpPr/>
      </xdr:nvSpPr>
      <xdr:spPr>
        <a:xfrm>
          <a:off x="1952625" y="38100"/>
          <a:ext cx="2219325" cy="101917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95250</xdr:colOff>
      <xdr:row>25</xdr:row>
      <xdr:rowOff>190500</xdr:rowOff>
    </xdr:from>
    <xdr:to>
      <xdr:col>8</xdr:col>
      <xdr:colOff>123825</xdr:colOff>
      <xdr:row>29</xdr:row>
      <xdr:rowOff>142875</xdr:rowOff>
    </xdr:to>
    <xdr:cxnSp macro="">
      <xdr:nvCxnSpPr>
        <xdr:cNvPr id="5" name="Connecteur droit avec flèche 4"/>
        <xdr:cNvCxnSpPr/>
      </xdr:nvCxnSpPr>
      <xdr:spPr>
        <a:xfrm flipV="1">
          <a:off x="3486150" y="5534025"/>
          <a:ext cx="1457325" cy="7239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38100</xdr:colOff>
      <xdr:row>26</xdr:row>
      <xdr:rowOff>28575</xdr:rowOff>
    </xdr:from>
    <xdr:to>
      <xdr:col>10</xdr:col>
      <xdr:colOff>200026</xdr:colOff>
      <xdr:row>35</xdr:row>
      <xdr:rowOff>9525</xdr:rowOff>
    </xdr:to>
    <xdr:cxnSp macro="">
      <xdr:nvCxnSpPr>
        <xdr:cNvPr id="8" name="Connecteur droit avec flèche 7"/>
        <xdr:cNvCxnSpPr/>
      </xdr:nvCxnSpPr>
      <xdr:spPr>
        <a:xfrm flipV="1">
          <a:off x="5010150" y="5572125"/>
          <a:ext cx="542926" cy="16954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352425</xdr:colOff>
      <xdr:row>26</xdr:row>
      <xdr:rowOff>66675</xdr:rowOff>
    </xdr:from>
    <xdr:to>
      <xdr:col>11</xdr:col>
      <xdr:colOff>561975</xdr:colOff>
      <xdr:row>38</xdr:row>
      <xdr:rowOff>38100</xdr:rowOff>
    </xdr:to>
    <xdr:cxnSp macro="">
      <xdr:nvCxnSpPr>
        <xdr:cNvPr id="12" name="Connecteur droit avec flèche 11"/>
        <xdr:cNvCxnSpPr/>
      </xdr:nvCxnSpPr>
      <xdr:spPr>
        <a:xfrm flipH="1" flipV="1">
          <a:off x="6086475" y="5610225"/>
          <a:ext cx="209550" cy="2257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381002</xdr:colOff>
      <xdr:row>26</xdr:row>
      <xdr:rowOff>19051</xdr:rowOff>
    </xdr:from>
    <xdr:to>
      <xdr:col>14</xdr:col>
      <xdr:colOff>219075</xdr:colOff>
      <xdr:row>35</xdr:row>
      <xdr:rowOff>0</xdr:rowOff>
    </xdr:to>
    <xdr:cxnSp macro="">
      <xdr:nvCxnSpPr>
        <xdr:cNvPr id="16" name="Connecteur droit avec flèche 15"/>
        <xdr:cNvCxnSpPr/>
      </xdr:nvCxnSpPr>
      <xdr:spPr>
        <a:xfrm flipH="1" flipV="1">
          <a:off x="7029452" y="5562601"/>
          <a:ext cx="600073" cy="169544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466725</xdr:colOff>
      <xdr:row>26</xdr:row>
      <xdr:rowOff>38100</xdr:rowOff>
    </xdr:from>
    <xdr:to>
      <xdr:col>15</xdr:col>
      <xdr:colOff>0</xdr:colOff>
      <xdr:row>30</xdr:row>
      <xdr:rowOff>9525</xdr:rowOff>
    </xdr:to>
    <xdr:cxnSp macro="">
      <xdr:nvCxnSpPr>
        <xdr:cNvPr id="19" name="Connecteur droit avec flèche 18"/>
        <xdr:cNvCxnSpPr/>
      </xdr:nvCxnSpPr>
      <xdr:spPr>
        <a:xfrm flipH="1" flipV="1">
          <a:off x="7877175" y="5581650"/>
          <a:ext cx="333375" cy="7334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161925</xdr:colOff>
      <xdr:row>8</xdr:row>
      <xdr:rowOff>38101</xdr:rowOff>
    </xdr:from>
    <xdr:to>
      <xdr:col>21</xdr:col>
      <xdr:colOff>476250</xdr:colOff>
      <xdr:row>30</xdr:row>
      <xdr:rowOff>180975</xdr:rowOff>
    </xdr:to>
    <xdr:cxnSp macro="">
      <xdr:nvCxnSpPr>
        <xdr:cNvPr id="25" name="Connecteur droit avec flèche 24"/>
        <xdr:cNvCxnSpPr/>
      </xdr:nvCxnSpPr>
      <xdr:spPr>
        <a:xfrm flipV="1">
          <a:off x="11287125" y="2143126"/>
          <a:ext cx="314325" cy="4343399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19050</xdr:colOff>
      <xdr:row>0</xdr:row>
      <xdr:rowOff>38100</xdr:rowOff>
    </xdr:from>
    <xdr:to>
      <xdr:col>12</xdr:col>
      <xdr:colOff>104775</xdr:colOff>
      <xdr:row>0</xdr:row>
      <xdr:rowOff>218100</xdr:rowOff>
    </xdr:to>
    <xdr:sp macro="" textlink="">
      <xdr:nvSpPr>
        <xdr:cNvPr id="28" name="Flèche droite 27"/>
        <xdr:cNvSpPr/>
      </xdr:nvSpPr>
      <xdr:spPr>
        <a:xfrm>
          <a:off x="4305300" y="38100"/>
          <a:ext cx="1438275" cy="180000"/>
        </a:xfrm>
        <a:prstGeom prst="rightArrow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9525</xdr:colOff>
      <xdr:row>0</xdr:row>
      <xdr:rowOff>38100</xdr:rowOff>
    </xdr:from>
    <xdr:to>
      <xdr:col>16</xdr:col>
      <xdr:colOff>0</xdr:colOff>
      <xdr:row>0</xdr:row>
      <xdr:rowOff>218100</xdr:rowOff>
    </xdr:to>
    <xdr:sp macro="" textlink="">
      <xdr:nvSpPr>
        <xdr:cNvPr id="29" name="Flèche droite 28"/>
        <xdr:cNvSpPr/>
      </xdr:nvSpPr>
      <xdr:spPr>
        <a:xfrm>
          <a:off x="5762625" y="38100"/>
          <a:ext cx="2352675" cy="180000"/>
        </a:xfrm>
        <a:prstGeom prst="rightArrow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19050</xdr:colOff>
      <xdr:row>0</xdr:row>
      <xdr:rowOff>38100</xdr:rowOff>
    </xdr:from>
    <xdr:to>
      <xdr:col>23</xdr:col>
      <xdr:colOff>581025</xdr:colOff>
      <xdr:row>0</xdr:row>
      <xdr:rowOff>218100</xdr:rowOff>
    </xdr:to>
    <xdr:sp macro="" textlink="">
      <xdr:nvSpPr>
        <xdr:cNvPr id="30" name="Flèche droite 29"/>
        <xdr:cNvSpPr/>
      </xdr:nvSpPr>
      <xdr:spPr>
        <a:xfrm>
          <a:off x="8248650" y="38100"/>
          <a:ext cx="4648200" cy="180000"/>
        </a:xfrm>
        <a:prstGeom prst="rightArrow">
          <a:avLst/>
        </a:prstGeom>
        <a:noFill/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40"/>
  <sheetViews>
    <sheetView tabSelected="1" workbookViewId="0">
      <pane xSplit="8" topLeftCell="I1" activePane="topRight" state="frozen"/>
      <selection pane="topRight" activeCell="T11" sqref="T11"/>
    </sheetView>
  </sheetViews>
  <sheetFormatPr baseColWidth="10" defaultRowHeight="15" x14ac:dyDescent="0.25"/>
  <cols>
    <col min="1" max="1" width="7.140625" style="1" customWidth="1"/>
    <col min="2" max="2" width="9.140625" style="1" bestFit="1" customWidth="1"/>
    <col min="3" max="3" width="1.7109375" customWidth="1"/>
    <col min="4" max="5" width="10.7109375" customWidth="1"/>
    <col min="6" max="6" width="1.7109375" customWidth="1"/>
    <col min="7" max="8" width="10.7109375" customWidth="1"/>
    <col min="9" max="9" width="1.7109375" customWidth="1"/>
    <col min="10" max="11" width="5.7109375" customWidth="1"/>
    <col min="12" max="12" width="8.85546875" customWidth="1"/>
    <col min="13" max="13" width="1.7109375" customWidth="1"/>
    <col min="15" max="16" width="12" bestFit="1" customWidth="1"/>
    <col min="17" max="17" width="1.7109375" customWidth="1"/>
    <col min="18" max="18" width="18.7109375" bestFit="1" customWidth="1"/>
    <col min="19" max="19" width="1.7109375" customWidth="1"/>
    <col min="20" max="20" width="18.7109375" bestFit="1" customWidth="1"/>
    <col min="21" max="21" width="1.7109375" customWidth="1"/>
    <col min="22" max="22" width="18.7109375" customWidth="1"/>
    <col min="23" max="23" width="1.7109375" customWidth="1"/>
    <col min="24" max="24" width="9.140625" bestFit="1" customWidth="1"/>
  </cols>
  <sheetData>
    <row r="1" spans="1:24" ht="60.75" thickBot="1" x14ac:dyDescent="0.3">
      <c r="A1" s="2" t="s">
        <v>0</v>
      </c>
      <c r="B1" s="2" t="s">
        <v>21</v>
      </c>
      <c r="D1" s="9" t="s">
        <v>35</v>
      </c>
      <c r="E1" s="3" t="s">
        <v>22</v>
      </c>
      <c r="G1" s="10" t="s">
        <v>36</v>
      </c>
      <c r="H1" s="4" t="s">
        <v>37</v>
      </c>
      <c r="J1" s="4"/>
      <c r="K1" s="4"/>
      <c r="O1" s="27" t="s">
        <v>38</v>
      </c>
      <c r="P1" s="27" t="s">
        <v>39</v>
      </c>
    </row>
    <row r="2" spans="1:24" x14ac:dyDescent="0.25">
      <c r="A2" s="1" t="s">
        <v>1</v>
      </c>
      <c r="B2" s="1" t="s">
        <v>23</v>
      </c>
      <c r="D2" s="3" t="s">
        <v>23</v>
      </c>
      <c r="E2" s="3">
        <v>9</v>
      </c>
      <c r="G2" s="5" t="str">
        <f t="array" aca="1" ref="G2" ca="1">IFERROR(INDEX(Col_Villes,MATCH(LARGE(IF(MATCH(Col_Villes,Col_Villes,0)=ROW(INDIRECT("1:"&amp;ROWS(Col_Villes))),COUNTIF(Col_Villes,Col_Villes)-ROW(Col_Villes)/9^9),ROWS($2:2)),COUNTIF(Col_Villes,Col_Villes)-ROW(Col_Villes)/9^9,0)),"")</f>
        <v>Paris</v>
      </c>
      <c r="H2" s="6">
        <f t="shared" ref="H2:H16" ca="1" si="0">IF(G2="","",COUNTIF(Col_Villes,G2))</f>
        <v>9</v>
      </c>
      <c r="J2" s="11">
        <f t="array" aca="1" ref="J2:J26" ca="1">MATCH(Col_Villes,Col_Villes,0)</f>
        <v>1</v>
      </c>
      <c r="K2" s="11">
        <f t="array" aca="1" ref="K2:K26" ca="1">ROW(INDIRECT("1:"&amp;ROWS(Col_Villes)))</f>
        <v>1</v>
      </c>
      <c r="L2" s="14" t="b">
        <f t="array" aca="1" ref="L2:L26" ca="1">MATCH(Col_Villes,Col_Villes,0)=ROW(INDIRECT("1:"&amp;ROWS(Col_Villes)))</f>
        <v>1</v>
      </c>
      <c r="N2" s="11">
        <f t="array" aca="1" ref="N2:N26" ca="1">COUNTIF(Col_Villes,Col_Villes)</f>
        <v>9</v>
      </c>
      <c r="O2" s="14">
        <f t="array" aca="1" ref="O2:O26" ca="1">ROW(Col_Villes)/9^9</f>
        <v>5.1623495834263941E-9</v>
      </c>
      <c r="P2" s="14">
        <f>ROW()/POWER(9,9)</f>
        <v>5.1623495834263941E-9</v>
      </c>
      <c r="R2" s="17">
        <f ca="1">N2-O2</f>
        <v>8.9999999948376512</v>
      </c>
      <c r="T2" s="20">
        <f ca="1">IF(L2=TRUE,R2,"")</f>
        <v>8.9999999948376512</v>
      </c>
      <c r="V2" s="20">
        <f ca="1">IFERROR(LARGE(T$2:T$26,ROWS($2:2)),"")</f>
        <v>8.9999999948376512</v>
      </c>
      <c r="X2" s="23" t="str">
        <f ca="1">IF(V2="","",INDEX(Col_Villes,MATCH(V2,R$2:R$26,0)))</f>
        <v>Paris</v>
      </c>
    </row>
    <row r="3" spans="1:24" x14ac:dyDescent="0.25">
      <c r="A3" s="1" t="s">
        <v>2</v>
      </c>
      <c r="B3" s="1" t="s">
        <v>24</v>
      </c>
      <c r="D3" s="3" t="s">
        <v>25</v>
      </c>
      <c r="E3" s="3">
        <v>6</v>
      </c>
      <c r="G3" s="5" t="str">
        <f t="array" aca="1" ref="G3" ca="1">IFERROR(INDEX(Col_Villes,MATCH(LARGE(IF(MATCH(Col_Villes,Col_Villes,0)=ROW(INDIRECT("1:"&amp;ROWS(Col_Villes))),COUNTIF(Col_Villes,Col_Villes)-ROW(Col_Villes)/9^9),ROWS($2:3)),COUNTIF(Col_Villes,Col_Villes)-ROW(Col_Villes)/9^9,0)),"")</f>
        <v>Lille</v>
      </c>
      <c r="H3" s="6">
        <f t="shared" ca="1" si="0"/>
        <v>6</v>
      </c>
      <c r="J3" s="12">
        <f ca="1"/>
        <v>2</v>
      </c>
      <c r="K3" s="12">
        <f ca="1"/>
        <v>2</v>
      </c>
      <c r="L3" s="15" t="b">
        <f ca="1"/>
        <v>1</v>
      </c>
      <c r="N3" s="12">
        <f ca="1"/>
        <v>5</v>
      </c>
      <c r="O3" s="15">
        <f ca="1"/>
        <v>7.7435243751395916E-9</v>
      </c>
      <c r="P3" s="15">
        <f t="shared" ref="P3:P26" si="1">ROW()/POWER(9,9)</f>
        <v>7.7435243751395916E-9</v>
      </c>
      <c r="R3" s="18">
        <f t="shared" ref="R3:R26" ca="1" si="2">N3-O3</f>
        <v>4.999999992256476</v>
      </c>
      <c r="T3" s="18">
        <f t="shared" ref="T3:T26" ca="1" si="3">IF(L3=TRUE,R3,"")</f>
        <v>4.999999992256476</v>
      </c>
      <c r="V3" s="21">
        <f ca="1">IFERROR(LARGE(T$2:T$26,ROWS($2:3)),"")</f>
        <v>5.9999999870941263</v>
      </c>
      <c r="X3" s="24" t="str">
        <f ca="1">IF(V3="","",INDEX(Col_Villes,MATCH(V3,R$2:R$26,0)))</f>
        <v>Lille</v>
      </c>
    </row>
    <row r="4" spans="1:24" x14ac:dyDescent="0.25">
      <c r="A4" s="1" t="s">
        <v>3</v>
      </c>
      <c r="B4" s="1" t="s">
        <v>23</v>
      </c>
      <c r="D4" s="3" t="s">
        <v>24</v>
      </c>
      <c r="E4" s="3">
        <v>5</v>
      </c>
      <c r="G4" s="5" t="str">
        <f t="array" aca="1" ref="G4" ca="1">IFERROR(INDEX(Col_Villes,MATCH(LARGE(IF(MATCH(Col_Villes,Col_Villes,0)=ROW(INDIRECT("1:"&amp;ROWS(Col_Villes))),COUNTIF(Col_Villes,Col_Villes)-ROW(Col_Villes)/9^9),ROWS($2:4)),COUNTIF(Col_Villes,Col_Villes)-ROW(Col_Villes)/9^9,0)),"")</f>
        <v>Lyon</v>
      </c>
      <c r="H4" s="6">
        <f t="shared" ca="1" si="0"/>
        <v>5</v>
      </c>
      <c r="J4" s="12">
        <f ca="1"/>
        <v>1</v>
      </c>
      <c r="K4" s="12">
        <f ca="1"/>
        <v>3</v>
      </c>
      <c r="L4" s="15" t="b">
        <f ca="1"/>
        <v>0</v>
      </c>
      <c r="N4" s="12">
        <f ca="1"/>
        <v>9</v>
      </c>
      <c r="O4" s="15">
        <f ca="1"/>
        <v>1.0324699166852788E-8</v>
      </c>
      <c r="P4" s="15">
        <f t="shared" si="1"/>
        <v>1.0324699166852788E-8</v>
      </c>
      <c r="R4" s="18">
        <f t="shared" ca="1" si="2"/>
        <v>8.9999999896753007</v>
      </c>
      <c r="T4" s="18" t="str">
        <f t="shared" ca="1" si="3"/>
        <v/>
      </c>
      <c r="V4" s="21">
        <f ca="1">IFERROR(LARGE(T$2:T$26,ROWS($2:4)),"")</f>
        <v>4.999999992256476</v>
      </c>
      <c r="X4" s="24" t="str">
        <f ca="1">IF(V4="","",INDEX(Col_Villes,MATCH(V4,R$2:R$26,0)))</f>
        <v>Lyon</v>
      </c>
    </row>
    <row r="5" spans="1:24" x14ac:dyDescent="0.25">
      <c r="A5" s="1" t="s">
        <v>4</v>
      </c>
      <c r="B5" s="1" t="s">
        <v>25</v>
      </c>
      <c r="G5" s="5" t="str">
        <f t="array" aca="1" ref="G5" ca="1">IFERROR(INDEX(Col_Villes,MATCH(LARGE(IF(MATCH(Col_Villes,Col_Villes,0)=ROW(INDIRECT("1:"&amp;ROWS(Col_Villes))),COUNTIF(Col_Villes,Col_Villes)-ROW(Col_Villes)/9^9),ROWS($2:5)),COUNTIF(Col_Villes,Col_Villes)-ROW(Col_Villes)/9^9,0)),"")</f>
        <v>new york</v>
      </c>
      <c r="H5" s="6">
        <f t="shared" ca="1" si="0"/>
        <v>2</v>
      </c>
      <c r="J5" s="12">
        <f ca="1"/>
        <v>4</v>
      </c>
      <c r="K5" s="12">
        <f ca="1"/>
        <v>4</v>
      </c>
      <c r="L5" s="15" t="b">
        <f ca="1"/>
        <v>1</v>
      </c>
      <c r="N5" s="12">
        <f ca="1"/>
        <v>6</v>
      </c>
      <c r="O5" s="15">
        <f ca="1"/>
        <v>1.2905873958565987E-8</v>
      </c>
      <c r="P5" s="15">
        <f t="shared" si="1"/>
        <v>1.2905873958565987E-8</v>
      </c>
      <c r="R5" s="18">
        <f t="shared" ca="1" si="2"/>
        <v>5.9999999870941263</v>
      </c>
      <c r="T5" s="18">
        <f t="shared" ca="1" si="3"/>
        <v>5.9999999870941263</v>
      </c>
      <c r="V5" s="21">
        <f ca="1">IFERROR(LARGE(T$2:T$26,ROWS($2:5)),"")</f>
        <v>1.9999999741882521</v>
      </c>
      <c r="X5" s="24" t="str">
        <f ca="1">IF(V5="","",INDEX(Col_Villes,MATCH(V5,R$2:R$26,0)))</f>
        <v>new york</v>
      </c>
    </row>
    <row r="6" spans="1:24" x14ac:dyDescent="0.25">
      <c r="A6" s="1" t="s">
        <v>5</v>
      </c>
      <c r="B6" s="1" t="s">
        <v>25</v>
      </c>
      <c r="G6" s="5" t="str">
        <f t="array" aca="1" ref="G6" ca="1">IFERROR(INDEX(Col_Villes,MATCH(LARGE(IF(MATCH(Col_Villes,Col_Villes,0)=ROW(INDIRECT("1:"&amp;ROWS(Col_Villes))),COUNTIF(Col_Villes,Col_Villes)-ROW(Col_Villes)/9^9),ROWS($2:6)),COUNTIF(Col_Villes,Col_Villes)-ROW(Col_Villes)/9^9,0)),"")</f>
        <v>rome</v>
      </c>
      <c r="H6" s="6">
        <f t="shared" ca="1" si="0"/>
        <v>1</v>
      </c>
      <c r="J6" s="12">
        <f ca="1"/>
        <v>4</v>
      </c>
      <c r="K6" s="12">
        <f ca="1"/>
        <v>5</v>
      </c>
      <c r="L6" s="15" t="b">
        <f ca="1"/>
        <v>0</v>
      </c>
      <c r="N6" s="12">
        <f ca="1"/>
        <v>6</v>
      </c>
      <c r="O6" s="15">
        <f ca="1"/>
        <v>1.5487048750279183E-8</v>
      </c>
      <c r="P6" s="15">
        <f t="shared" si="1"/>
        <v>1.5487048750279183E-8</v>
      </c>
      <c r="R6" s="18">
        <f t="shared" ca="1" si="2"/>
        <v>5.999999984512951</v>
      </c>
      <c r="T6" s="18" t="str">
        <f t="shared" ca="1" si="3"/>
        <v/>
      </c>
      <c r="V6" s="26">
        <f ca="1">IFERROR(LARGE(T$2:T$26,ROWS($2:6)),"")</f>
        <v>0.99999995870120328</v>
      </c>
      <c r="X6" s="24" t="str">
        <f ca="1">IF(V6="","",INDEX(Col_Villes,MATCH(V6,R$2:R$26,0)))</f>
        <v>rome</v>
      </c>
    </row>
    <row r="7" spans="1:24" x14ac:dyDescent="0.25">
      <c r="A7" s="1" t="s">
        <v>6</v>
      </c>
      <c r="B7" s="1" t="s">
        <v>25</v>
      </c>
      <c r="G7" s="5" t="str">
        <f t="array" aca="1" ref="G7" ca="1">IFERROR(INDEX(Col_Villes,MATCH(LARGE(IF(MATCH(Col_Villes,Col_Villes,0)=ROW(INDIRECT("1:"&amp;ROWS(Col_Villes))),COUNTIF(Col_Villes,Col_Villes)-ROW(Col_Villes)/9^9),ROWS($2:7)),COUNTIF(Col_Villes,Col_Villes)-ROW(Col_Villes)/9^9,0)),"")</f>
        <v>berlin</v>
      </c>
      <c r="H7" s="6">
        <f t="shared" ca="1" si="0"/>
        <v>1</v>
      </c>
      <c r="J7" s="12">
        <f ca="1"/>
        <v>4</v>
      </c>
      <c r="K7" s="12">
        <f ca="1"/>
        <v>6</v>
      </c>
      <c r="L7" s="15" t="b">
        <f ca="1"/>
        <v>0</v>
      </c>
      <c r="N7" s="12">
        <f ca="1"/>
        <v>6</v>
      </c>
      <c r="O7" s="15">
        <f ca="1"/>
        <v>1.806822354199238E-8</v>
      </c>
      <c r="P7" s="15">
        <f t="shared" si="1"/>
        <v>1.806822354199238E-8</v>
      </c>
      <c r="R7" s="18">
        <f t="shared" ca="1" si="2"/>
        <v>5.9999999819317766</v>
      </c>
      <c r="T7" s="18" t="str">
        <f t="shared" ca="1" si="3"/>
        <v/>
      </c>
      <c r="V7" s="26">
        <f ca="1">IFERROR(LARGE(T$2:T$26,ROWS($2:7)),"")</f>
        <v>0.99999994063297981</v>
      </c>
      <c r="X7" s="24" t="str">
        <f ca="1">IF(V7="","",INDEX(Col_Villes,MATCH(V7,R$2:R$26,0)))</f>
        <v>berlin</v>
      </c>
    </row>
    <row r="8" spans="1:24" x14ac:dyDescent="0.25">
      <c r="A8" s="1" t="s">
        <v>7</v>
      </c>
      <c r="B8" s="1" t="s">
        <v>23</v>
      </c>
      <c r="G8" s="5" t="str">
        <f t="array" aca="1" ref="G8" ca="1">IFERROR(INDEX(Col_Villes,MATCH(LARGE(IF(MATCH(Col_Villes,Col_Villes,0)=ROW(INDIRECT("1:"&amp;ROWS(Col_Villes))),COUNTIF(Col_Villes,Col_Villes)-ROW(Col_Villes)/9^9),ROWS($2:8)),COUNTIF(Col_Villes,Col_Villes)-ROW(Col_Villes)/9^9,0)),"")</f>
        <v>londres</v>
      </c>
      <c r="H8" s="6">
        <f t="shared" ca="1" si="0"/>
        <v>1</v>
      </c>
      <c r="J8" s="12">
        <f ca="1"/>
        <v>1</v>
      </c>
      <c r="K8" s="12">
        <f ca="1"/>
        <v>7</v>
      </c>
      <c r="L8" s="15" t="b">
        <f ca="1"/>
        <v>0</v>
      </c>
      <c r="N8" s="12">
        <f ca="1"/>
        <v>9</v>
      </c>
      <c r="O8" s="15">
        <f ca="1"/>
        <v>2.0649398333705576E-8</v>
      </c>
      <c r="P8" s="15">
        <f t="shared" si="1"/>
        <v>2.0649398333705576E-8</v>
      </c>
      <c r="R8" s="18">
        <f t="shared" ca="1" si="2"/>
        <v>8.9999999793506014</v>
      </c>
      <c r="T8" s="18" t="str">
        <f t="shared" ca="1" si="3"/>
        <v/>
      </c>
      <c r="V8" s="26">
        <f ca="1">IFERROR(LARGE(T$2:T$26,ROWS($2:8)),"")</f>
        <v>0.99999993288945543</v>
      </c>
      <c r="X8" s="24" t="str">
        <f ca="1">IF(V8="","",INDEX(Col_Villes,MATCH(V8,R$2:R$26,0)))</f>
        <v>londres</v>
      </c>
    </row>
    <row r="9" spans="1:24" x14ac:dyDescent="0.25">
      <c r="A9" s="1" t="s">
        <v>8</v>
      </c>
      <c r="B9" s="1" t="s">
        <v>24</v>
      </c>
      <c r="D9" s="8"/>
      <c r="G9" s="5" t="str">
        <f t="array" aca="1" ref="G9" ca="1">IFERROR(INDEX(Col_Villes,MATCH(LARGE(IF(MATCH(Col_Villes,Col_Villes,0)=ROW(INDIRECT("1:"&amp;ROWS(Col_Villes))),COUNTIF(Col_Villes,Col_Villes)-ROW(Col_Villes)/9^9),ROWS($2:9)),COUNTIF(Col_Villes,Col_Villes)-ROW(Col_Villes)/9^9,0)),"")</f>
        <v/>
      </c>
      <c r="H9" s="6" t="str">
        <f t="shared" ca="1" si="0"/>
        <v/>
      </c>
      <c r="J9" s="12">
        <f ca="1"/>
        <v>2</v>
      </c>
      <c r="K9" s="12">
        <f ca="1"/>
        <v>8</v>
      </c>
      <c r="L9" s="15" t="b">
        <f ca="1"/>
        <v>0</v>
      </c>
      <c r="N9" s="12">
        <f ca="1"/>
        <v>5</v>
      </c>
      <c r="O9" s="15">
        <f ca="1"/>
        <v>2.3230573125418773E-8</v>
      </c>
      <c r="P9" s="15">
        <f t="shared" si="1"/>
        <v>2.3230573125418773E-8</v>
      </c>
      <c r="R9" s="18">
        <f t="shared" ca="1" si="2"/>
        <v>4.999999976769427</v>
      </c>
      <c r="T9" s="18" t="str">
        <f t="shared" ca="1" si="3"/>
        <v/>
      </c>
      <c r="V9" s="21" t="str">
        <f ca="1">IFERROR(LARGE(T$2:T$26,ROWS($2:9)),"")</f>
        <v/>
      </c>
      <c r="X9" s="24" t="str">
        <f ca="1">IF(V9="","",INDEX(Col_Villes,MATCH(V9,R$2:R$26,0)))</f>
        <v/>
      </c>
    </row>
    <row r="10" spans="1:24" x14ac:dyDescent="0.25">
      <c r="A10" s="1" t="s">
        <v>9</v>
      </c>
      <c r="B10" s="1" t="s">
        <v>31</v>
      </c>
      <c r="G10" s="5" t="str">
        <f t="array" aca="1" ref="G10" ca="1">IFERROR(INDEX(Col_Villes,MATCH(LARGE(IF(MATCH(Col_Villes,Col_Villes,0)=ROW(INDIRECT("1:"&amp;ROWS(Col_Villes))),COUNTIF(Col_Villes,Col_Villes)-ROW(Col_Villes)/9^9),ROWS($2:10)),COUNTIF(Col_Villes,Col_Villes)-ROW(Col_Villes)/9^9,0)),"")</f>
        <v/>
      </c>
      <c r="H10" s="6" t="str">
        <f t="shared" ca="1" si="0"/>
        <v/>
      </c>
      <c r="J10" s="12">
        <f ca="1"/>
        <v>9</v>
      </c>
      <c r="K10" s="12">
        <f ca="1"/>
        <v>9</v>
      </c>
      <c r="L10" s="15" t="b">
        <f ca="1"/>
        <v>1</v>
      </c>
      <c r="N10" s="12">
        <f ca="1"/>
        <v>2</v>
      </c>
      <c r="O10" s="15">
        <f ca="1"/>
        <v>2.5811747917131973E-8</v>
      </c>
      <c r="P10" s="15">
        <f t="shared" si="1"/>
        <v>2.5811747917131973E-8</v>
      </c>
      <c r="R10" s="18">
        <f t="shared" ca="1" si="2"/>
        <v>1.9999999741882521</v>
      </c>
      <c r="T10" s="18">
        <f t="shared" ca="1" si="3"/>
        <v>1.9999999741882521</v>
      </c>
      <c r="V10" s="21" t="str">
        <f ca="1">IFERROR(LARGE(T$2:T$26,ROWS($2:10)),"")</f>
        <v/>
      </c>
      <c r="X10" s="24" t="str">
        <f ca="1">IF(V10="","",INDEX(Col_Villes,MATCH(V10,R$2:R$26,0)))</f>
        <v/>
      </c>
    </row>
    <row r="11" spans="1:24" x14ac:dyDescent="0.25">
      <c r="A11" s="1" t="s">
        <v>10</v>
      </c>
      <c r="B11" s="1" t="s">
        <v>23</v>
      </c>
      <c r="G11" s="5" t="str">
        <f t="array" aca="1" ref="G11" ca="1">IFERROR(INDEX(Col_Villes,MATCH(LARGE(IF(MATCH(Col_Villes,Col_Villes,0)=ROW(INDIRECT("1:"&amp;ROWS(Col_Villes))),COUNTIF(Col_Villes,Col_Villes)-ROW(Col_Villes)/9^9),ROWS($2:11)),COUNTIF(Col_Villes,Col_Villes)-ROW(Col_Villes)/9^9,0)),"")</f>
        <v/>
      </c>
      <c r="H11" s="6" t="str">
        <f t="shared" ca="1" si="0"/>
        <v/>
      </c>
      <c r="J11" s="12">
        <f ca="1"/>
        <v>1</v>
      </c>
      <c r="K11" s="12">
        <f ca="1"/>
        <v>10</v>
      </c>
      <c r="L11" s="15" t="b">
        <f ca="1"/>
        <v>0</v>
      </c>
      <c r="N11" s="12">
        <f ca="1"/>
        <v>9</v>
      </c>
      <c r="O11" s="15">
        <f ca="1"/>
        <v>2.839292270884517E-8</v>
      </c>
      <c r="P11" s="15">
        <f t="shared" si="1"/>
        <v>2.839292270884517E-8</v>
      </c>
      <c r="R11" s="18">
        <f t="shared" ca="1" si="2"/>
        <v>8.9999999716070764</v>
      </c>
      <c r="T11" s="18" t="str">
        <f t="shared" ca="1" si="3"/>
        <v/>
      </c>
      <c r="V11" s="21" t="str">
        <f ca="1">IFERROR(LARGE(T$2:T$26,ROWS($2:11)),"")</f>
        <v/>
      </c>
      <c r="X11" s="24" t="str">
        <f ca="1">IF(V11="","",INDEX(Col_Villes,MATCH(V11,R$2:R$26,0)))</f>
        <v/>
      </c>
    </row>
    <row r="12" spans="1:24" x14ac:dyDescent="0.25">
      <c r="A12" s="1" t="s">
        <v>11</v>
      </c>
      <c r="B12" s="1" t="s">
        <v>23</v>
      </c>
      <c r="G12" s="5" t="str">
        <f t="array" aca="1" ref="G12" ca="1">IFERROR(INDEX(Col_Villes,MATCH(LARGE(IF(MATCH(Col_Villes,Col_Villes,0)=ROW(INDIRECT("1:"&amp;ROWS(Col_Villes))),COUNTIF(Col_Villes,Col_Villes)-ROW(Col_Villes)/9^9),ROWS($2:12)),COUNTIF(Col_Villes,Col_Villes)-ROW(Col_Villes)/9^9,0)),"")</f>
        <v/>
      </c>
      <c r="H12" s="6" t="str">
        <f t="shared" ca="1" si="0"/>
        <v/>
      </c>
      <c r="J12" s="12">
        <f ca="1"/>
        <v>1</v>
      </c>
      <c r="K12" s="12">
        <f ca="1"/>
        <v>11</v>
      </c>
      <c r="L12" s="15" t="b">
        <f ca="1"/>
        <v>0</v>
      </c>
      <c r="N12" s="12">
        <f ca="1"/>
        <v>9</v>
      </c>
      <c r="O12" s="15">
        <f ca="1"/>
        <v>3.0974097500558366E-8</v>
      </c>
      <c r="P12" s="15">
        <f t="shared" si="1"/>
        <v>3.0974097500558366E-8</v>
      </c>
      <c r="R12" s="18">
        <f t="shared" ca="1" si="2"/>
        <v>8.999999969025902</v>
      </c>
      <c r="T12" s="18" t="str">
        <f t="shared" ca="1" si="3"/>
        <v/>
      </c>
      <c r="V12" s="21" t="str">
        <f ca="1">IFERROR(LARGE(T$2:T$26,ROWS($2:12)),"")</f>
        <v/>
      </c>
      <c r="X12" s="24" t="str">
        <f ca="1">IF(V12="","",INDEX(Col_Villes,MATCH(V12,R$2:R$26,0)))</f>
        <v/>
      </c>
    </row>
    <row r="13" spans="1:24" x14ac:dyDescent="0.25">
      <c r="A13" s="1" t="s">
        <v>12</v>
      </c>
      <c r="B13" s="1" t="s">
        <v>25</v>
      </c>
      <c r="G13" s="5" t="str">
        <f t="array" aca="1" ref="G13" ca="1">IFERROR(INDEX(Col_Villes,MATCH(LARGE(IF(MATCH(Col_Villes,Col_Villes,0)=ROW(INDIRECT("1:"&amp;ROWS(Col_Villes))),COUNTIF(Col_Villes,Col_Villes)-ROW(Col_Villes)/9^9),ROWS($2:13)),COUNTIF(Col_Villes,Col_Villes)-ROW(Col_Villes)/9^9,0)),"")</f>
        <v/>
      </c>
      <c r="H13" s="6" t="str">
        <f t="shared" ca="1" si="0"/>
        <v/>
      </c>
      <c r="J13" s="12">
        <f ca="1"/>
        <v>4</v>
      </c>
      <c r="K13" s="12">
        <f ca="1"/>
        <v>12</v>
      </c>
      <c r="L13" s="15" t="b">
        <f ca="1"/>
        <v>0</v>
      </c>
      <c r="N13" s="12">
        <f ca="1"/>
        <v>6</v>
      </c>
      <c r="O13" s="15">
        <f ca="1"/>
        <v>3.3555272292271563E-8</v>
      </c>
      <c r="P13" s="15">
        <f t="shared" si="1"/>
        <v>3.3555272292271563E-8</v>
      </c>
      <c r="R13" s="18">
        <f t="shared" ca="1" si="2"/>
        <v>5.9999999664447277</v>
      </c>
      <c r="T13" s="18" t="str">
        <f t="shared" ca="1" si="3"/>
        <v/>
      </c>
      <c r="V13" s="21" t="str">
        <f ca="1">IFERROR(LARGE(T$2:T$26,ROWS($2:13)),"")</f>
        <v/>
      </c>
      <c r="X13" s="24" t="str">
        <f ca="1">IF(V13="","",INDEX(Col_Villes,MATCH(V13,R$2:R$26,0)))</f>
        <v/>
      </c>
    </row>
    <row r="14" spans="1:24" x14ac:dyDescent="0.25">
      <c r="A14" s="1" t="s">
        <v>13</v>
      </c>
      <c r="B14" s="1" t="s">
        <v>24</v>
      </c>
      <c r="G14" s="5" t="str">
        <f t="array" aca="1" ref="G14" ca="1">IFERROR(INDEX(Col_Villes,MATCH(LARGE(IF(MATCH(Col_Villes,Col_Villes,0)=ROW(INDIRECT("1:"&amp;ROWS(Col_Villes))),COUNTIF(Col_Villes,Col_Villes)-ROW(Col_Villes)/9^9),ROWS($2:14)),COUNTIF(Col_Villes,Col_Villes)-ROW(Col_Villes)/9^9,0)),"")</f>
        <v/>
      </c>
      <c r="H14" s="6" t="str">
        <f t="shared" ca="1" si="0"/>
        <v/>
      </c>
      <c r="J14" s="12">
        <f ca="1"/>
        <v>2</v>
      </c>
      <c r="K14" s="12">
        <f ca="1"/>
        <v>13</v>
      </c>
      <c r="L14" s="15" t="b">
        <f ca="1"/>
        <v>0</v>
      </c>
      <c r="N14" s="12">
        <f ca="1"/>
        <v>5</v>
      </c>
      <c r="O14" s="15">
        <f ca="1"/>
        <v>3.613644708398476E-8</v>
      </c>
      <c r="P14" s="15">
        <f t="shared" si="1"/>
        <v>3.613644708398476E-8</v>
      </c>
      <c r="R14" s="18">
        <f t="shared" ca="1" si="2"/>
        <v>4.9999999638635533</v>
      </c>
      <c r="T14" s="18" t="str">
        <f t="shared" ca="1" si="3"/>
        <v/>
      </c>
      <c r="V14" s="21" t="str">
        <f ca="1">IFERROR(LARGE(T$2:T$26,ROWS($2:14)),"")</f>
        <v/>
      </c>
      <c r="X14" s="24" t="str">
        <f ca="1">IF(V14="","",INDEX(Col_Villes,MATCH(V14,R$2:R$26,0)))</f>
        <v/>
      </c>
    </row>
    <row r="15" spans="1:24" x14ac:dyDescent="0.25">
      <c r="A15" s="1" t="s">
        <v>14</v>
      </c>
      <c r="B15" s="1" t="s">
        <v>25</v>
      </c>
      <c r="G15" s="5" t="str">
        <f t="array" aca="1" ref="G15" ca="1">IFERROR(INDEX(Col_Villes,MATCH(LARGE(IF(MATCH(Col_Villes,Col_Villes,0)=ROW(INDIRECT("1:"&amp;ROWS(Col_Villes))),COUNTIF(Col_Villes,Col_Villes)-ROW(Col_Villes)/9^9),ROWS($2:15)),COUNTIF(Col_Villes,Col_Villes)-ROW(Col_Villes)/9^9,0)),"")</f>
        <v/>
      </c>
      <c r="H15" s="6" t="str">
        <f t="shared" ca="1" si="0"/>
        <v/>
      </c>
      <c r="J15" s="12">
        <f ca="1"/>
        <v>4</v>
      </c>
      <c r="K15" s="12">
        <f ca="1"/>
        <v>14</v>
      </c>
      <c r="L15" s="15" t="b">
        <f ca="1"/>
        <v>0</v>
      </c>
      <c r="N15" s="12">
        <f ca="1"/>
        <v>6</v>
      </c>
      <c r="O15" s="15">
        <f ca="1"/>
        <v>3.8717621875697956E-8</v>
      </c>
      <c r="P15" s="15">
        <f t="shared" si="1"/>
        <v>3.8717621875697956E-8</v>
      </c>
      <c r="R15" s="18">
        <f t="shared" ca="1" si="2"/>
        <v>5.999999961282378</v>
      </c>
      <c r="T15" s="18" t="str">
        <f t="shared" ca="1" si="3"/>
        <v/>
      </c>
      <c r="V15" s="21" t="str">
        <f ca="1">IFERROR(LARGE(T$2:T$26,ROWS($2:15)),"")</f>
        <v/>
      </c>
      <c r="X15" s="24" t="str">
        <f ca="1">IF(V15="","",INDEX(Col_Villes,MATCH(V15,R$2:R$26,0)))</f>
        <v/>
      </c>
    </row>
    <row r="16" spans="1:24" x14ac:dyDescent="0.25">
      <c r="A16" s="1" t="s">
        <v>15</v>
      </c>
      <c r="B16" s="1" t="s">
        <v>33</v>
      </c>
      <c r="G16" s="5" t="str">
        <f t="array" aca="1" ref="G16" ca="1">IFERROR(INDEX(Col_Villes,MATCH(LARGE(IF(MATCH(Col_Villes,Col_Villes,0)=ROW(INDIRECT("1:"&amp;ROWS(Col_Villes))),COUNTIF(Col_Villes,Col_Villes)-ROW(Col_Villes)/9^9),ROWS($2:16)),COUNTIF(Col_Villes,Col_Villes)-ROW(Col_Villes)/9^9,0)),"")</f>
        <v/>
      </c>
      <c r="H16" s="6" t="str">
        <f t="shared" ca="1" si="0"/>
        <v/>
      </c>
      <c r="J16" s="12">
        <f ca="1"/>
        <v>15</v>
      </c>
      <c r="K16" s="12">
        <f ca="1"/>
        <v>15</v>
      </c>
      <c r="L16" s="15" t="b">
        <f ca="1"/>
        <v>1</v>
      </c>
      <c r="N16" s="12">
        <f ca="1"/>
        <v>1</v>
      </c>
      <c r="O16" s="15">
        <f ca="1"/>
        <v>4.1298796667411153E-8</v>
      </c>
      <c r="P16" s="15">
        <f t="shared" si="1"/>
        <v>4.1298796667411153E-8</v>
      </c>
      <c r="R16" s="18">
        <f t="shared" ca="1" si="2"/>
        <v>0.99999995870120328</v>
      </c>
      <c r="T16" s="18">
        <f t="shared" ca="1" si="3"/>
        <v>0.99999995870120328</v>
      </c>
      <c r="V16" s="21" t="str">
        <f ca="1">IFERROR(LARGE(T$2:T$26,ROWS($2:16)),"")</f>
        <v/>
      </c>
      <c r="X16" s="24" t="str">
        <f ca="1">IF(V16="","",INDEX(Col_Villes,MATCH(V16,R$2:R$26,0)))</f>
        <v/>
      </c>
    </row>
    <row r="17" spans="1:24" x14ac:dyDescent="0.25">
      <c r="A17" s="1" t="s">
        <v>16</v>
      </c>
      <c r="B17" s="1" t="s">
        <v>23</v>
      </c>
      <c r="J17" s="12">
        <f ca="1"/>
        <v>1</v>
      </c>
      <c r="K17" s="12">
        <f ca="1"/>
        <v>16</v>
      </c>
      <c r="L17" s="15" t="b">
        <f ca="1"/>
        <v>0</v>
      </c>
      <c r="N17" s="12">
        <f ca="1"/>
        <v>9</v>
      </c>
      <c r="O17" s="15">
        <f ca="1"/>
        <v>4.387997145912435E-8</v>
      </c>
      <c r="P17" s="15">
        <f t="shared" si="1"/>
        <v>4.387997145912435E-8</v>
      </c>
      <c r="R17" s="18">
        <f t="shared" ca="1" si="2"/>
        <v>8.9999999561200283</v>
      </c>
      <c r="T17" s="18" t="str">
        <f t="shared" ca="1" si="3"/>
        <v/>
      </c>
      <c r="V17" s="21" t="str">
        <f ca="1">IFERROR(LARGE(T$2:T$26,ROWS($2:17)),"")</f>
        <v/>
      </c>
      <c r="X17" s="24" t="str">
        <f ca="1">IF(V17="","",INDEX(Col_Villes,MATCH(V17,R$2:R$26,0)))</f>
        <v/>
      </c>
    </row>
    <row r="18" spans="1:24" x14ac:dyDescent="0.25">
      <c r="A18" s="1" t="s">
        <v>17</v>
      </c>
      <c r="B18" s="1" t="s">
        <v>24</v>
      </c>
      <c r="J18" s="12">
        <f ca="1"/>
        <v>2</v>
      </c>
      <c r="K18" s="12">
        <f ca="1"/>
        <v>17</v>
      </c>
      <c r="L18" s="15" t="b">
        <f ca="1"/>
        <v>0</v>
      </c>
      <c r="N18" s="12">
        <f ca="1"/>
        <v>5</v>
      </c>
      <c r="O18" s="15">
        <f ca="1"/>
        <v>4.6461146250837546E-8</v>
      </c>
      <c r="P18" s="15">
        <f t="shared" si="1"/>
        <v>4.6461146250837546E-8</v>
      </c>
      <c r="R18" s="18">
        <f t="shared" ca="1" si="2"/>
        <v>4.999999953538854</v>
      </c>
      <c r="T18" s="18" t="str">
        <f t="shared" ca="1" si="3"/>
        <v/>
      </c>
      <c r="V18" s="21" t="str">
        <f ca="1">IFERROR(LARGE(T$2:T$26,ROWS($2:18)),"")</f>
        <v/>
      </c>
      <c r="X18" s="24" t="str">
        <f ca="1">IF(V18="","",INDEX(Col_Villes,MATCH(V18,R$2:R$26,0)))</f>
        <v/>
      </c>
    </row>
    <row r="19" spans="1:24" x14ac:dyDescent="0.25">
      <c r="A19" s="1" t="s">
        <v>18</v>
      </c>
      <c r="B19" s="1" t="s">
        <v>23</v>
      </c>
      <c r="J19" s="12">
        <f ca="1"/>
        <v>1</v>
      </c>
      <c r="K19" s="12">
        <f ca="1"/>
        <v>18</v>
      </c>
      <c r="L19" s="15" t="b">
        <f ca="1"/>
        <v>0</v>
      </c>
      <c r="N19" s="12">
        <f ca="1"/>
        <v>9</v>
      </c>
      <c r="O19" s="15">
        <f ca="1"/>
        <v>4.904232104255075E-8</v>
      </c>
      <c r="P19" s="15">
        <f t="shared" si="1"/>
        <v>4.904232104255075E-8</v>
      </c>
      <c r="R19" s="18">
        <f t="shared" ca="1" si="2"/>
        <v>8.9999999509576796</v>
      </c>
      <c r="T19" s="18" t="str">
        <f t="shared" ca="1" si="3"/>
        <v/>
      </c>
      <c r="V19" s="21" t="str">
        <f ca="1">IFERROR(LARGE(T$2:T$26,ROWS($2:19)),"")</f>
        <v/>
      </c>
      <c r="X19" s="24" t="str">
        <f ca="1">IF(V19="","",INDEX(Col_Villes,MATCH(V19,R$2:R$26,0)))</f>
        <v/>
      </c>
    </row>
    <row r="20" spans="1:24" x14ac:dyDescent="0.25">
      <c r="A20" s="1" t="s">
        <v>19</v>
      </c>
      <c r="B20" s="1" t="s">
        <v>23</v>
      </c>
      <c r="J20" s="12">
        <f ca="1"/>
        <v>1</v>
      </c>
      <c r="K20" s="12">
        <f ca="1"/>
        <v>19</v>
      </c>
      <c r="L20" s="15" t="b">
        <f ca="1"/>
        <v>0</v>
      </c>
      <c r="N20" s="12">
        <f ca="1"/>
        <v>9</v>
      </c>
      <c r="O20" s="15">
        <f ca="1"/>
        <v>5.1623495834263946E-8</v>
      </c>
      <c r="P20" s="15">
        <f t="shared" si="1"/>
        <v>5.1623495834263946E-8</v>
      </c>
      <c r="R20" s="18">
        <f t="shared" ca="1" si="2"/>
        <v>8.9999999483765034</v>
      </c>
      <c r="T20" s="18" t="str">
        <f t="shared" ca="1" si="3"/>
        <v/>
      </c>
      <c r="V20" s="21" t="str">
        <f ca="1">IFERROR(LARGE(T$2:T$26,ROWS($2:20)),"")</f>
        <v/>
      </c>
      <c r="X20" s="24" t="str">
        <f ca="1">IF(V20="","",INDEX(Col_Villes,MATCH(V20,R$2:R$26,0)))</f>
        <v/>
      </c>
    </row>
    <row r="21" spans="1:24" x14ac:dyDescent="0.25">
      <c r="A21" s="1" t="s">
        <v>20</v>
      </c>
      <c r="B21" s="1" t="s">
        <v>24</v>
      </c>
      <c r="J21" s="12">
        <f ca="1"/>
        <v>2</v>
      </c>
      <c r="K21" s="12">
        <f ca="1"/>
        <v>20</v>
      </c>
      <c r="L21" s="15" t="b">
        <f ca="1"/>
        <v>0</v>
      </c>
      <c r="N21" s="12">
        <f ca="1"/>
        <v>5</v>
      </c>
      <c r="O21" s="15">
        <f ca="1"/>
        <v>5.4204670625977143E-8</v>
      </c>
      <c r="P21" s="15">
        <f t="shared" si="1"/>
        <v>5.4204670625977143E-8</v>
      </c>
      <c r="R21" s="18">
        <f t="shared" ca="1" si="2"/>
        <v>4.999999945795329</v>
      </c>
      <c r="T21" s="18" t="str">
        <f t="shared" ca="1" si="3"/>
        <v/>
      </c>
      <c r="V21" s="21" t="str">
        <f ca="1">IFERROR(LARGE(T$2:T$26,ROWS($2:21)),"")</f>
        <v/>
      </c>
      <c r="X21" s="24" t="str">
        <f ca="1">IF(V21="","",INDEX(Col_Villes,MATCH(V21,R$2:R$26,0)))</f>
        <v/>
      </c>
    </row>
    <row r="22" spans="1:24" x14ac:dyDescent="0.25">
      <c r="A22" s="1" t="s">
        <v>26</v>
      </c>
      <c r="B22" s="1" t="s">
        <v>31</v>
      </c>
      <c r="J22" s="12">
        <f ca="1"/>
        <v>9</v>
      </c>
      <c r="K22" s="12">
        <f ca="1"/>
        <v>21</v>
      </c>
      <c r="L22" s="15" t="b">
        <f ca="1"/>
        <v>0</v>
      </c>
      <c r="N22" s="12">
        <f ca="1"/>
        <v>2</v>
      </c>
      <c r="O22" s="15">
        <f ca="1"/>
        <v>5.6785845417690339E-8</v>
      </c>
      <c r="P22" s="15">
        <f t="shared" si="1"/>
        <v>5.6785845417690339E-8</v>
      </c>
      <c r="R22" s="18">
        <f t="shared" ca="1" si="2"/>
        <v>1.9999999432141546</v>
      </c>
      <c r="T22" s="18" t="str">
        <f t="shared" ca="1" si="3"/>
        <v/>
      </c>
      <c r="V22" s="21" t="str">
        <f ca="1">IFERROR(LARGE(T$2:T$26,ROWS($2:22)),"")</f>
        <v/>
      </c>
      <c r="X22" s="24" t="str">
        <f ca="1">IF(V22="","",INDEX(Col_Villes,MATCH(V22,R$2:R$26,0)))</f>
        <v/>
      </c>
    </row>
    <row r="23" spans="1:24" x14ac:dyDescent="0.25">
      <c r="A23" s="1" t="s">
        <v>27</v>
      </c>
      <c r="B23" s="1" t="s">
        <v>32</v>
      </c>
      <c r="J23" s="12">
        <f ca="1"/>
        <v>22</v>
      </c>
      <c r="K23" s="12">
        <f ca="1"/>
        <v>22</v>
      </c>
      <c r="L23" s="15" t="b">
        <f ca="1"/>
        <v>1</v>
      </c>
      <c r="N23" s="12">
        <f ca="1"/>
        <v>1</v>
      </c>
      <c r="O23" s="15">
        <f ca="1"/>
        <v>5.9367020209403536E-8</v>
      </c>
      <c r="P23" s="15">
        <f t="shared" si="1"/>
        <v>5.9367020209403536E-8</v>
      </c>
      <c r="R23" s="18">
        <f t="shared" ca="1" si="2"/>
        <v>0.99999994063297981</v>
      </c>
      <c r="T23" s="18">
        <f t="shared" ca="1" si="3"/>
        <v>0.99999994063297981</v>
      </c>
      <c r="V23" s="21" t="str">
        <f ca="1">IFERROR(LARGE(T$2:T$26,ROWS($2:23)),"")</f>
        <v/>
      </c>
      <c r="X23" s="24" t="str">
        <f ca="1">IF(V23="","",INDEX(Col_Villes,MATCH(V23,R$2:R$26,0)))</f>
        <v/>
      </c>
    </row>
    <row r="24" spans="1:24" x14ac:dyDescent="0.25">
      <c r="A24" s="1" t="s">
        <v>28</v>
      </c>
      <c r="B24" s="1" t="s">
        <v>23</v>
      </c>
      <c r="J24" s="12">
        <f ca="1"/>
        <v>1</v>
      </c>
      <c r="K24" s="12">
        <f ca="1"/>
        <v>23</v>
      </c>
      <c r="L24" s="15" t="b">
        <f ca="1"/>
        <v>0</v>
      </c>
      <c r="N24" s="12">
        <f ca="1"/>
        <v>9</v>
      </c>
      <c r="O24" s="15">
        <f ca="1"/>
        <v>6.1948195001116733E-8</v>
      </c>
      <c r="P24" s="15">
        <f t="shared" si="1"/>
        <v>6.1948195001116733E-8</v>
      </c>
      <c r="R24" s="18">
        <f t="shared" ca="1" si="2"/>
        <v>8.9999999380518059</v>
      </c>
      <c r="T24" s="18" t="str">
        <f t="shared" ca="1" si="3"/>
        <v/>
      </c>
      <c r="V24" s="21" t="str">
        <f ca="1">IFERROR(LARGE(T$2:T$26,ROWS($2:24)),"")</f>
        <v/>
      </c>
      <c r="X24" s="24" t="str">
        <f ca="1">IF(V24="","",INDEX(Col_Villes,MATCH(V24,R$2:R$26,0)))</f>
        <v/>
      </c>
    </row>
    <row r="25" spans="1:24" x14ac:dyDescent="0.25">
      <c r="A25" s="1" t="s">
        <v>29</v>
      </c>
      <c r="B25" s="1" t="s">
        <v>25</v>
      </c>
      <c r="J25" s="12">
        <f ca="1"/>
        <v>4</v>
      </c>
      <c r="K25" s="12">
        <f ca="1"/>
        <v>24</v>
      </c>
      <c r="L25" s="15" t="b">
        <f ca="1"/>
        <v>0</v>
      </c>
      <c r="N25" s="12">
        <f ca="1"/>
        <v>6</v>
      </c>
      <c r="O25" s="15">
        <f ca="1"/>
        <v>6.4529369792829929E-8</v>
      </c>
      <c r="P25" s="15">
        <f t="shared" si="1"/>
        <v>6.4529369792829929E-8</v>
      </c>
      <c r="R25" s="18">
        <f t="shared" ca="1" si="2"/>
        <v>5.9999999354706306</v>
      </c>
      <c r="T25" s="18" t="str">
        <f t="shared" ca="1" si="3"/>
        <v/>
      </c>
      <c r="V25" s="21" t="str">
        <f ca="1">IFERROR(LARGE(T$2:T$26,ROWS($2:25)),"")</f>
        <v/>
      </c>
      <c r="X25" s="24" t="str">
        <f ca="1">IF(V25="","",INDEX(Col_Villes,MATCH(V25,R$2:R$26,0)))</f>
        <v/>
      </c>
    </row>
    <row r="26" spans="1:24" ht="15.75" thickBot="1" x14ac:dyDescent="0.3">
      <c r="A26" s="1" t="s">
        <v>30</v>
      </c>
      <c r="B26" s="1" t="s">
        <v>34</v>
      </c>
      <c r="E26" s="7"/>
      <c r="J26" s="13">
        <f ca="1"/>
        <v>25</v>
      </c>
      <c r="K26" s="13">
        <f ca="1"/>
        <v>25</v>
      </c>
      <c r="L26" s="16" t="b">
        <f ca="1"/>
        <v>1</v>
      </c>
      <c r="N26" s="13">
        <f ca="1"/>
        <v>1</v>
      </c>
      <c r="O26" s="16">
        <f ca="1"/>
        <v>6.7110544584543126E-8</v>
      </c>
      <c r="P26" s="16">
        <f t="shared" si="1"/>
        <v>6.7110544584543126E-8</v>
      </c>
      <c r="R26" s="19">
        <f t="shared" ca="1" si="2"/>
        <v>0.99999993288945543</v>
      </c>
      <c r="T26" s="19">
        <f t="shared" ca="1" si="3"/>
        <v>0.99999993288945543</v>
      </c>
      <c r="V26" s="22" t="str">
        <f ca="1">IFERROR(LARGE(T$2:T$26,ROWS($2:26)),"")</f>
        <v/>
      </c>
      <c r="X26" s="25" t="str">
        <f ca="1">IF(V26="","",INDEX(Col_Villes,MATCH(V26,R$2:R$26,0)))</f>
        <v/>
      </c>
    </row>
    <row r="31" spans="1:24" x14ac:dyDescent="0.25">
      <c r="G31" t="s">
        <v>41</v>
      </c>
      <c r="P31" t="s">
        <v>42</v>
      </c>
    </row>
    <row r="32" spans="1:24" x14ac:dyDescent="0.25">
      <c r="P32" t="s">
        <v>46</v>
      </c>
      <c r="V32" t="s">
        <v>48</v>
      </c>
    </row>
    <row r="33" spans="8:16" x14ac:dyDescent="0.25">
      <c r="P33" t="s">
        <v>47</v>
      </c>
    </row>
    <row r="36" spans="8:16" x14ac:dyDescent="0.25">
      <c r="H36" t="s">
        <v>43</v>
      </c>
      <c r="O36" t="s">
        <v>40</v>
      </c>
    </row>
    <row r="39" spans="8:16" x14ac:dyDescent="0.25">
      <c r="L39" t="s">
        <v>44</v>
      </c>
    </row>
    <row r="40" spans="8:16" x14ac:dyDescent="0.25">
      <c r="L40" t="s">
        <v>45</v>
      </c>
    </row>
  </sheetData>
  <conditionalFormatting sqref="L2:L27">
    <cfRule type="cellIs" dxfId="8" priority="5" operator="equal">
      <formula>TRUE</formula>
    </cfRule>
  </conditionalFormatting>
  <conditionalFormatting sqref="J2:K26">
    <cfRule type="expression" dxfId="7" priority="4">
      <formula>$J2=$K2</formula>
    </cfRule>
  </conditionalFormatting>
  <conditionalFormatting sqref="R2:R26">
    <cfRule type="expression" dxfId="6" priority="3">
      <formula>$L2=TRUE</formula>
    </cfRule>
  </conditionalFormatting>
  <conditionalFormatting sqref="T2:T26">
    <cfRule type="expression" dxfId="5" priority="2">
      <formula>$L2=TRUE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MAAF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HUI BON HOA BORIS</dc:creator>
  <cp:lastModifiedBy>R@chid</cp:lastModifiedBy>
  <dcterms:created xsi:type="dcterms:W3CDTF">2016-02-11T11:54:13Z</dcterms:created>
  <dcterms:modified xsi:type="dcterms:W3CDTF">2016-09-21T01:04:58Z</dcterms:modified>
</cp:coreProperties>
</file>