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9320" windowHeight="9780"/>
  </bookViews>
  <sheets>
    <sheet name="Feuil1" sheetId="1" r:id="rId1"/>
    <sheet name="Feuil2" sheetId="2" r:id="rId2"/>
    <sheet name="Feuil3" sheetId="3" r:id="rId3"/>
  </sheets>
  <definedNames>
    <definedName name="Base">OFFSET(Feuil1!$A$2,,,COUNT(Feuil1!$A:$A),7)</definedName>
    <definedName name="Col_Chauffeurs">INDEX(Base,,4)</definedName>
    <definedName name="Col_Matricules">INDEX(Base,,3)</definedName>
    <definedName name="Col_Montants">INDEX(Base,,7)</definedName>
    <definedName name="Liste_Chauffeurs">OFFSET(Feuil1!$I$2,,,SUMPRODUCT(N(Feuil1!$I$2:$I$27&lt;&gt;"")))</definedName>
  </definedNames>
  <calcPr calcId="145621"/>
</workbook>
</file>

<file path=xl/calcChain.xml><?xml version="1.0" encoding="utf-8"?>
<calcChain xmlns="http://schemas.openxmlformats.org/spreadsheetml/2006/main">
  <c r="I2" i="1" l="1" a="1"/>
  <c r="I2" i="1" s="1"/>
  <c r="I3" i="1" s="1" a="1"/>
  <c r="I3" i="1" s="1"/>
  <c r="K5" i="1" a="1"/>
  <c r="K5" i="1" l="1"/>
  <c r="I4" i="1" a="1"/>
  <c r="I4" i="1" s="1"/>
  <c r="L5" i="1" l="1"/>
  <c r="I5" i="1" a="1"/>
  <c r="I5" i="1" s="1"/>
  <c r="K6" i="1" a="1"/>
  <c r="K6" i="1" l="1"/>
  <c r="I6" i="1" a="1"/>
  <c r="I6" i="1" s="1"/>
  <c r="L6" i="1" l="1"/>
  <c r="I7" i="1" a="1"/>
  <c r="I7" i="1" s="1"/>
  <c r="I8" i="1" s="1" a="1"/>
  <c r="I8" i="1" s="1"/>
  <c r="K7" i="1" a="1"/>
  <c r="K7" i="1" l="1"/>
  <c r="I9" i="1" a="1"/>
  <c r="I9" i="1" s="1"/>
  <c r="L7" i="1" l="1"/>
  <c r="I10" i="1" a="1"/>
  <c r="I10" i="1" s="1"/>
  <c r="K8" i="1" a="1"/>
  <c r="K8" i="1" l="1"/>
  <c r="I11" i="1" a="1"/>
  <c r="I11" i="1" s="1"/>
  <c r="I12" i="1" s="1" a="1"/>
  <c r="I12" i="1" s="1"/>
  <c r="I13" i="1" s="1" a="1"/>
  <c r="I13" i="1" s="1"/>
  <c r="I14" i="1" s="1" a="1"/>
  <c r="I14" i="1" s="1"/>
  <c r="I15" i="1" s="1" a="1"/>
  <c r="I15" i="1" s="1"/>
  <c r="I16" i="1" s="1" a="1"/>
  <c r="I16" i="1" s="1"/>
  <c r="I17" i="1" s="1" a="1"/>
  <c r="I17" i="1" s="1"/>
  <c r="I18" i="1" s="1" a="1"/>
  <c r="I18" i="1" s="1"/>
  <c r="I19" i="1" s="1" a="1"/>
  <c r="I19" i="1" s="1"/>
  <c r="I20" i="1" s="1" a="1"/>
  <c r="I20" i="1" s="1"/>
  <c r="I21" i="1" s="1" a="1"/>
  <c r="I21" i="1" s="1"/>
  <c r="I22" i="1" s="1" a="1"/>
  <c r="I22" i="1" s="1"/>
  <c r="I23" i="1" s="1" a="1"/>
  <c r="I23" i="1" s="1"/>
  <c r="I24" i="1" s="1" a="1"/>
  <c r="I24" i="1" s="1"/>
  <c r="I25" i="1" s="1" a="1"/>
  <c r="I25" i="1" s="1"/>
  <c r="I26" i="1" s="1" a="1"/>
  <c r="I26" i="1" s="1"/>
  <c r="I27" i="1" s="1" a="1"/>
  <c r="I27" i="1" s="1"/>
  <c r="K9" i="1" a="1"/>
  <c r="L8" i="1" l="1"/>
  <c r="K9" i="1"/>
  <c r="L9" i="1" s="1"/>
  <c r="K10" i="1" a="1"/>
  <c r="K10" i="1" l="1"/>
  <c r="L10" i="1" s="1"/>
  <c r="K11" i="1" a="1"/>
  <c r="K11" i="1" l="1"/>
  <c r="L11" i="1" s="1"/>
  <c r="K12" i="1" a="1"/>
  <c r="K12" i="1" l="1"/>
  <c r="L12" i="1" s="1"/>
  <c r="K13" i="1" a="1"/>
  <c r="K13" i="1" l="1"/>
  <c r="L13" i="1" s="1"/>
  <c r="K14" i="1" a="1"/>
  <c r="K14" i="1" l="1"/>
  <c r="L14" i="1" s="1"/>
  <c r="K15" i="1" a="1"/>
  <c r="K15" i="1" l="1"/>
  <c r="L15" i="1" s="1"/>
  <c r="K16" i="1" a="1"/>
  <c r="K16" i="1" l="1"/>
  <c r="L16" i="1" s="1"/>
  <c r="K17" i="1" a="1"/>
  <c r="K17" i="1" l="1"/>
  <c r="L17" i="1" s="1"/>
  <c r="K18" i="1" a="1"/>
  <c r="K18" i="1" l="1"/>
  <c r="L18" i="1" s="1"/>
  <c r="K19" i="1" a="1"/>
  <c r="K19" i="1" l="1"/>
  <c r="L19" i="1" s="1"/>
  <c r="K20" i="1" a="1"/>
  <c r="K20" i="1" l="1"/>
  <c r="L20" i="1" s="1"/>
  <c r="K21" i="1" a="1"/>
  <c r="K21" i="1" l="1"/>
  <c r="L21" i="1" s="1"/>
  <c r="K22" i="1" a="1"/>
  <c r="K22" i="1" l="1"/>
  <c r="L22" i="1" s="1"/>
  <c r="K23" i="1" a="1"/>
  <c r="K23" i="1" l="1"/>
  <c r="L23" i="1" s="1"/>
  <c r="K24" i="1" a="1"/>
  <c r="K24" i="1" l="1"/>
  <c r="L24" i="1" s="1"/>
  <c r="K25" i="1" a="1"/>
  <c r="K25" i="1" l="1"/>
  <c r="L25" i="1" s="1"/>
  <c r="K26" i="1" a="1"/>
  <c r="K26" i="1" l="1"/>
  <c r="L26" i="1" s="1"/>
  <c r="K27" i="1" a="1"/>
  <c r="K27" i="1" l="1"/>
  <c r="L27" i="1" l="1"/>
  <c r="N3" i="1" s="1"/>
  <c r="O3" i="1" a="1"/>
  <c r="O3" i="1" s="1"/>
</calcChain>
</file>

<file path=xl/sharedStrings.xml><?xml version="1.0" encoding="utf-8"?>
<sst xmlns="http://schemas.openxmlformats.org/spreadsheetml/2006/main" count="102" uniqueCount="37">
  <si>
    <t>date du bon</t>
  </si>
  <si>
    <t>destination</t>
  </si>
  <si>
    <t>matricule</t>
  </si>
  <si>
    <t>chauffeur</t>
  </si>
  <si>
    <t>quatité</t>
  </si>
  <si>
    <t>prix unitaire</t>
  </si>
  <si>
    <t xml:space="preserve">montant </t>
  </si>
  <si>
    <t>paris</t>
  </si>
  <si>
    <t>lile</t>
  </si>
  <si>
    <t>lyon</t>
  </si>
  <si>
    <t>madrid</t>
  </si>
  <si>
    <t>bordeaux</t>
  </si>
  <si>
    <t>monaco</t>
  </si>
  <si>
    <t xml:space="preserve">marseil </t>
  </si>
  <si>
    <t>françois</t>
  </si>
  <si>
    <t>richard</t>
  </si>
  <si>
    <t>albert</t>
  </si>
  <si>
    <t>145-AF-65</t>
  </si>
  <si>
    <t>123-AF-50</t>
  </si>
  <si>
    <t>658-RP-90</t>
  </si>
  <si>
    <t>874-DG-80</t>
  </si>
  <si>
    <t>457-RT-70</t>
  </si>
  <si>
    <t>Chauffeurs</t>
  </si>
  <si>
    <t>Chauffeur</t>
  </si>
  <si>
    <t>Matricule</t>
  </si>
  <si>
    <t>Montant</t>
  </si>
  <si>
    <t>Base</t>
  </si>
  <si>
    <t>Col_Chauffeurs</t>
  </si>
  <si>
    <t>Col_Matricules</t>
  </si>
  <si>
    <t>Col_Montants</t>
  </si>
  <si>
    <t>Liste_Chauffeurs</t>
  </si>
  <si>
    <t>=DECALER(Feuil1!$A$2;;;NB(Feuil1!$A:$A);7)</t>
  </si>
  <si>
    <t>=INDEX(Base;;4)</t>
  </si>
  <si>
    <t>=INDEX(Base;;3)</t>
  </si>
  <si>
    <t>=INDEX(Base;;7)</t>
  </si>
  <si>
    <t>=DECALER(Feuil1!$I$2;;;SOMMEPROD(N(Feuil1!$I$2:$I$27&lt;&gt;"")))</t>
  </si>
  <si>
    <t>Extraction sans doublons avec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</si>
</sst>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0" borderId="1" xfId="1" applyNumberFormat="1" applyFont="1" applyBorder="1"/>
    <xf numFmtId="2" fontId="0" fillId="0" borderId="1" xfId="0" applyNumberFormat="1" applyBorder="1"/>
    <xf numFmtId="0" fontId="2" fillId="0" borderId="1" xfId="0" applyFont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2" fillId="0" borderId="1" xfId="0" applyFont="1" applyFill="1" applyBorder="1" applyAlignment="1">
      <alignment horizontal="center" vertical="center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2" fontId="0" fillId="6" borderId="2" xfId="0" applyNumberFormat="1" applyFill="1" applyBorder="1"/>
    <xf numFmtId="2" fontId="0" fillId="6" borderId="3" xfId="0" applyNumberFormat="1" applyFill="1" applyBorder="1"/>
    <xf numFmtId="2" fontId="0" fillId="6" borderId="4" xfId="0" applyNumberFormat="1" applyFill="1" applyBorder="1"/>
    <xf numFmtId="0" fontId="0" fillId="3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0" fillId="7" borderId="0" xfId="0" applyFill="1" applyBorder="1"/>
    <xf numFmtId="0" fontId="3" fillId="7" borderId="0" xfId="0" applyFont="1" applyFill="1" applyBorder="1" applyAlignment="1">
      <alignment horizontal="right"/>
    </xf>
    <xf numFmtId="0" fontId="3" fillId="7" borderId="0" xfId="0" quotePrefix="1" applyFont="1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4" fillId="0" borderId="0" xfId="0" applyFont="1"/>
    <xf numFmtId="2" fontId="0" fillId="4" borderId="1" xfId="0" applyNumberFormat="1" applyFill="1" applyBorder="1"/>
    <xf numFmtId="0" fontId="0" fillId="8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304800</xdr:colOff>
      <xdr:row>5</xdr:row>
      <xdr:rowOff>180975</xdr:rowOff>
    </xdr:from>
    <xdr:to>
      <xdr:col>13</xdr:col>
      <xdr:colOff>828676</xdr:colOff>
      <xdr:row>28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6353175" y="1133475"/>
          <a:ext cx="3295651" cy="42672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workbookViewId="0">
      <selection activeCell="L2" sqref="L2"/>
    </sheetView>
  </sheetViews>
  <sheetFormatPr baseColWidth="10" defaultRowHeight="15" x14ac:dyDescent="0.25"/>
  <cols>
    <col min="1" max="7" width="12.7109375" customWidth="1"/>
    <col min="8" max="8" width="1.7109375" customWidth="1"/>
    <col min="9" max="9" width="12.7109375" customWidth="1"/>
    <col min="10" max="10" width="1.7109375" customWidth="1"/>
    <col min="11" max="12" width="12.7109375" customWidth="1"/>
    <col min="13" max="13" width="1.7109375" customWidth="1"/>
    <col min="14" max="15" width="12.7109375" customWidth="1"/>
  </cols>
  <sheetData>
    <row r="1" spans="1:1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I1" s="9" t="s">
        <v>22</v>
      </c>
    </row>
    <row r="2" spans="1:15" x14ac:dyDescent="0.25">
      <c r="A2" s="2">
        <v>41214</v>
      </c>
      <c r="B2" s="1" t="s">
        <v>7</v>
      </c>
      <c r="C2" s="1" t="s">
        <v>17</v>
      </c>
      <c r="D2" s="1" t="s">
        <v>14</v>
      </c>
      <c r="E2" s="3">
        <v>20.02</v>
      </c>
      <c r="F2" s="1">
        <v>130</v>
      </c>
      <c r="G2" s="4">
        <v>2602.6</v>
      </c>
      <c r="I2" s="6" t="str">
        <f t="array" aca="1" ref="I2" ca="1">IFERROR(INDEX(Col_Chauffeurs,MATCH(SMALL(IF(COUNTIF(I$1:I1,Col_Chauffeurs)=0,COUNTIF(Col_Chauffeurs,"&lt;"&amp;Col_Chauffeurs)),1),COUNTIF(Col_Chauffeurs,"&lt;"&amp;Col_Chauffeurs),0)),"")</f>
        <v>albert</v>
      </c>
      <c r="K2" s="1" t="s">
        <v>23</v>
      </c>
      <c r="L2" s="16" t="s">
        <v>14</v>
      </c>
      <c r="N2" s="17" t="s">
        <v>25</v>
      </c>
      <c r="O2" s="17"/>
    </row>
    <row r="3" spans="1:15" x14ac:dyDescent="0.25">
      <c r="A3" s="2">
        <v>41238</v>
      </c>
      <c r="B3" s="1" t="s">
        <v>8</v>
      </c>
      <c r="C3" s="1" t="s">
        <v>18</v>
      </c>
      <c r="D3" s="1" t="s">
        <v>15</v>
      </c>
      <c r="E3" s="3">
        <v>20.059999999999999</v>
      </c>
      <c r="F3" s="1">
        <v>130</v>
      </c>
      <c r="G3" s="4">
        <v>2607.7999999999997</v>
      </c>
      <c r="I3" s="7" t="str">
        <f t="array" aca="1" ref="I3" ca="1">IFERROR(INDEX(Col_Chauffeurs,MATCH(SMALL(IF(COUNTIF(I$1:I2,Col_Chauffeurs)=0,COUNTIF(Col_Chauffeurs,"&lt;"&amp;Col_Chauffeurs)),1),COUNTIF(Col_Chauffeurs,"&lt;"&amp;Col_Chauffeurs),0)),"")</f>
        <v>françois</v>
      </c>
      <c r="N3" s="30">
        <f ca="1">SUM(L5:L27)</f>
        <v>12873.88</v>
      </c>
      <c r="O3" s="31">
        <f t="array" aca="1" ref="O3" ca="1">SUM(IF(COUNTIF(K5:K27,Col_Matricules)*(Col_Chauffeurs=L2),Col_Montants))</f>
        <v>12873.88</v>
      </c>
    </row>
    <row r="4" spans="1:15" x14ac:dyDescent="0.25">
      <c r="A4" s="2">
        <v>41236</v>
      </c>
      <c r="B4" s="1" t="s">
        <v>9</v>
      </c>
      <c r="C4" s="1" t="s">
        <v>18</v>
      </c>
      <c r="D4" s="1" t="s">
        <v>16</v>
      </c>
      <c r="E4" s="3">
        <v>18.3</v>
      </c>
      <c r="F4" s="1">
        <v>60</v>
      </c>
      <c r="G4" s="4">
        <v>1098</v>
      </c>
      <c r="I4" s="7" t="str">
        <f t="array" aca="1" ref="I4" ca="1">IFERROR(INDEX(Col_Chauffeurs,MATCH(SMALL(IF(COUNTIF(I$1:I3,Col_Chauffeurs)=0,COUNTIF(Col_Chauffeurs,"&lt;"&amp;Col_Chauffeurs)),1),COUNTIF(Col_Chauffeurs,"&lt;"&amp;Col_Chauffeurs),0)),"")</f>
        <v>richard</v>
      </c>
      <c r="K4" s="5" t="s">
        <v>24</v>
      </c>
      <c r="L4" s="5" t="s">
        <v>25</v>
      </c>
    </row>
    <row r="5" spans="1:15" x14ac:dyDescent="0.25">
      <c r="A5" s="2">
        <v>41218</v>
      </c>
      <c r="B5" s="1" t="s">
        <v>7</v>
      </c>
      <c r="C5" s="1" t="s">
        <v>18</v>
      </c>
      <c r="D5" s="1" t="s">
        <v>14</v>
      </c>
      <c r="E5" s="3">
        <v>20.04</v>
      </c>
      <c r="F5" s="1">
        <v>60</v>
      </c>
      <c r="G5" s="4">
        <v>1202.3999999999999</v>
      </c>
      <c r="I5" s="7" t="str">
        <f t="array" aca="1" ref="I5" ca="1">IFERROR(INDEX(Col_Chauffeurs,MATCH(SMALL(IF(COUNTIF(I$1:I4,Col_Chauffeurs)=0,COUNTIF(Col_Chauffeurs,"&lt;"&amp;Col_Chauffeurs)),1),COUNTIF(Col_Chauffeurs,"&lt;"&amp;Col_Chauffeurs),0)),"")</f>
        <v/>
      </c>
      <c r="K5" s="10" t="str">
        <f t="array" aca="1" ref="K5" ca="1">IFERROR(INDEX(Col_Matricules,SMALL(IF((Col_Chauffeurs=L$2)*(COUNTIF(K$4:K4,Col_Matricules)=0),ROW(INDIRECT("1:"&amp;ROWS(Col_Chauffeurs)))),1)),"")</f>
        <v>145-AF-65</v>
      </c>
      <c r="L5" s="13">
        <f ca="1">IF(K5="","",SUMIFS(Col_Montants,Col_Chauffeurs,L$2,Col_Matricules,K5))</f>
        <v>2602.6</v>
      </c>
    </row>
    <row r="6" spans="1:15" x14ac:dyDescent="0.25">
      <c r="A6" s="2">
        <v>41228</v>
      </c>
      <c r="B6" s="1" t="s">
        <v>9</v>
      </c>
      <c r="C6" s="1" t="s">
        <v>18</v>
      </c>
      <c r="D6" s="1" t="s">
        <v>16</v>
      </c>
      <c r="E6" s="3">
        <v>19.98</v>
      </c>
      <c r="F6" s="1">
        <v>60</v>
      </c>
      <c r="G6" s="4">
        <v>1198.8</v>
      </c>
      <c r="I6" s="7" t="str">
        <f t="array" aca="1" ref="I6" ca="1">IFERROR(INDEX(Col_Chauffeurs,MATCH(SMALL(IF(COUNTIF(I$1:I5,Col_Chauffeurs)=0,COUNTIF(Col_Chauffeurs,"&lt;"&amp;Col_Chauffeurs)),1),COUNTIF(Col_Chauffeurs,"&lt;"&amp;Col_Chauffeurs),0)),"")</f>
        <v/>
      </c>
      <c r="K6" s="11" t="str">
        <f t="array" aca="1" ref="K6" ca="1">IFERROR(INDEX(Col_Matricules,SMALL(IF((Col_Chauffeurs=L$2)*(COUNTIF(K$4:K5,Col_Matricules)=0),ROW(INDIRECT("1:"&amp;ROWS(Col_Chauffeurs)))),1)),"")</f>
        <v>123-AF-50</v>
      </c>
      <c r="L6" s="14">
        <f ca="1">IF(K6="","",SUMIFS(Col_Montants,Col_Chauffeurs,L$2,Col_Matricules,K6))</f>
        <v>1202.3999999999999</v>
      </c>
    </row>
    <row r="7" spans="1:15" x14ac:dyDescent="0.25">
      <c r="A7" s="2">
        <v>41232</v>
      </c>
      <c r="B7" s="1" t="s">
        <v>10</v>
      </c>
      <c r="C7" s="1" t="s">
        <v>18</v>
      </c>
      <c r="D7" s="1" t="s">
        <v>16</v>
      </c>
      <c r="E7" s="3">
        <v>20.059999999999999</v>
      </c>
      <c r="F7" s="1">
        <v>60</v>
      </c>
      <c r="G7" s="4">
        <v>1203.5999999999999</v>
      </c>
      <c r="I7" s="7" t="str">
        <f t="array" aca="1" ref="I7" ca="1">IFERROR(INDEX(Col_Chauffeurs,MATCH(SMALL(IF(COUNTIF(I$1:I6,Col_Chauffeurs)=0,COUNTIF(Col_Chauffeurs,"&lt;"&amp;Col_Chauffeurs)),1),COUNTIF(Col_Chauffeurs,"&lt;"&amp;Col_Chauffeurs),0)),"")</f>
        <v/>
      </c>
      <c r="K7" s="11" t="str">
        <f t="array" aca="1" ref="K7" ca="1">IFERROR(INDEX(Col_Matricules,SMALL(IF((Col_Chauffeurs=L$2)*(COUNTIF(K$4:K6,Col_Matricules)=0),ROW(INDIRECT("1:"&amp;ROWS(Col_Chauffeurs)))),1)),"")</f>
        <v>658-RP-90</v>
      </c>
      <c r="L7" s="14">
        <f ca="1">IF(K7="","",SUMIFS(Col_Montants,Col_Chauffeurs,L$2,Col_Matricules,K7))</f>
        <v>6694.08</v>
      </c>
    </row>
    <row r="8" spans="1:15" x14ac:dyDescent="0.25">
      <c r="A8" s="2">
        <v>41237</v>
      </c>
      <c r="B8" s="1" t="s">
        <v>11</v>
      </c>
      <c r="C8" s="1" t="s">
        <v>18</v>
      </c>
      <c r="D8" s="1" t="s">
        <v>16</v>
      </c>
      <c r="E8" s="3">
        <v>20.100000000000001</v>
      </c>
      <c r="F8" s="1">
        <v>60</v>
      </c>
      <c r="G8" s="4">
        <v>1206</v>
      </c>
      <c r="I8" s="7" t="str">
        <f t="array" aca="1" ref="I8" ca="1">IFERROR(INDEX(Col_Chauffeurs,MATCH(SMALL(IF(COUNTIF(I$1:I7,Col_Chauffeurs)=0,COUNTIF(Col_Chauffeurs,"&lt;"&amp;Col_Chauffeurs)),1),COUNTIF(Col_Chauffeurs,"&lt;"&amp;Col_Chauffeurs),0)),"")</f>
        <v/>
      </c>
      <c r="K8" s="11" t="str">
        <f t="array" aca="1" ref="K8" ca="1">IFERROR(INDEX(Col_Matricules,SMALL(IF((Col_Chauffeurs=L$2)*(COUNTIF(K$4:K7,Col_Matricules)=0),ROW(INDIRECT("1:"&amp;ROWS(Col_Chauffeurs)))),1)),"")</f>
        <v>874-DG-80</v>
      </c>
      <c r="L8" s="14">
        <f ca="1">IF(K8="","",SUMIFS(Col_Montants,Col_Chauffeurs,L$2,Col_Matricules,K8))</f>
        <v>2374.7999999999997</v>
      </c>
    </row>
    <row r="9" spans="1:15" x14ac:dyDescent="0.25">
      <c r="A9" s="2">
        <v>41223</v>
      </c>
      <c r="B9" s="1" t="s">
        <v>12</v>
      </c>
      <c r="C9" s="1" t="s">
        <v>18</v>
      </c>
      <c r="D9" s="1" t="s">
        <v>16</v>
      </c>
      <c r="E9" s="3">
        <v>20.100000000000001</v>
      </c>
      <c r="F9" s="1">
        <v>60</v>
      </c>
      <c r="G9" s="4">
        <v>1206</v>
      </c>
      <c r="I9" s="7" t="str">
        <f t="array" aca="1" ref="I9" ca="1">IFERROR(INDEX(Col_Chauffeurs,MATCH(SMALL(IF(COUNTIF(I$1:I8,Col_Chauffeurs)=0,COUNTIF(Col_Chauffeurs,"&lt;"&amp;Col_Chauffeurs)),1),COUNTIF(Col_Chauffeurs,"&lt;"&amp;Col_Chauffeurs),0)),"")</f>
        <v/>
      </c>
      <c r="K9" s="11" t="str">
        <f t="array" aca="1" ref="K9" ca="1">IFERROR(INDEX(Col_Matricules,SMALL(IF((Col_Chauffeurs=L$2)*(COUNTIF(K$4:K8,Col_Matricules)=0),ROW(INDIRECT("1:"&amp;ROWS(Col_Chauffeurs)))),1)),"")</f>
        <v/>
      </c>
      <c r="L9" s="14" t="str">
        <f ca="1">IF(K9="","",SUMIFS(Col_Montants,Col_Chauffeurs,L$2,Col_Matricules,K9))</f>
        <v/>
      </c>
    </row>
    <row r="10" spans="1:15" x14ac:dyDescent="0.25">
      <c r="A10" s="2">
        <v>41224</v>
      </c>
      <c r="B10" s="1" t="s">
        <v>13</v>
      </c>
      <c r="C10" s="1" t="s">
        <v>18</v>
      </c>
      <c r="D10" s="1" t="s">
        <v>16</v>
      </c>
      <c r="E10" s="3">
        <v>20.079999999999998</v>
      </c>
      <c r="F10" s="1">
        <v>60</v>
      </c>
      <c r="G10" s="4">
        <v>1204.8</v>
      </c>
      <c r="I10" s="7" t="str">
        <f t="array" aca="1" ref="I10" ca="1">IFERROR(INDEX(Col_Chauffeurs,MATCH(SMALL(IF(COUNTIF(I$1:I9,Col_Chauffeurs)=0,COUNTIF(Col_Chauffeurs,"&lt;"&amp;Col_Chauffeurs)),1),COUNTIF(Col_Chauffeurs,"&lt;"&amp;Col_Chauffeurs),0)),"")</f>
        <v/>
      </c>
      <c r="K10" s="11" t="str">
        <f t="array" aca="1" ref="K10" ca="1">IFERROR(INDEX(Col_Matricules,SMALL(IF((Col_Chauffeurs=L$2)*(COUNTIF(K$4:K9,Col_Matricules)=0),ROW(INDIRECT("1:"&amp;ROWS(Col_Chauffeurs)))),1)),"")</f>
        <v/>
      </c>
      <c r="L10" s="14" t="str">
        <f ca="1">IF(K10="","",SUMIFS(Col_Montants,Col_Chauffeurs,L$2,Col_Matricules,K10))</f>
        <v/>
      </c>
    </row>
    <row r="11" spans="1:15" x14ac:dyDescent="0.25">
      <c r="A11" s="2">
        <v>41225</v>
      </c>
      <c r="B11" s="1" t="s">
        <v>12</v>
      </c>
      <c r="C11" s="1" t="s">
        <v>17</v>
      </c>
      <c r="D11" s="1" t="s">
        <v>16</v>
      </c>
      <c r="E11" s="3">
        <v>20</v>
      </c>
      <c r="F11" s="1">
        <v>60</v>
      </c>
      <c r="G11" s="4">
        <v>1200</v>
      </c>
      <c r="I11" s="7" t="str">
        <f t="array" aca="1" ref="I11" ca="1">IFERROR(INDEX(Col_Chauffeurs,MATCH(SMALL(IF(COUNTIF(I$1:I10,Col_Chauffeurs)=0,COUNTIF(Col_Chauffeurs,"&lt;"&amp;Col_Chauffeurs)),1),COUNTIF(Col_Chauffeurs,"&lt;"&amp;Col_Chauffeurs),0)),"")</f>
        <v/>
      </c>
      <c r="K11" s="11" t="str">
        <f t="array" aca="1" ref="K11" ca="1">IFERROR(INDEX(Col_Matricules,SMALL(IF((Col_Chauffeurs=L$2)*(COUNTIF(K$4:K10,Col_Matricules)=0),ROW(INDIRECT("1:"&amp;ROWS(Col_Chauffeurs)))),1)),"")</f>
        <v/>
      </c>
      <c r="L11" s="14" t="str">
        <f ca="1">IF(K11="","",SUMIFS(Col_Montants,Col_Chauffeurs,L$2,Col_Matricules,K11))</f>
        <v/>
      </c>
    </row>
    <row r="12" spans="1:15" x14ac:dyDescent="0.25">
      <c r="A12" s="2">
        <v>41226</v>
      </c>
      <c r="B12" s="1" t="s">
        <v>11</v>
      </c>
      <c r="C12" s="1" t="s">
        <v>17</v>
      </c>
      <c r="D12" s="1" t="s">
        <v>15</v>
      </c>
      <c r="E12" s="3">
        <v>20</v>
      </c>
      <c r="F12" s="1">
        <v>60</v>
      </c>
      <c r="G12" s="4">
        <v>1200</v>
      </c>
      <c r="I12" s="7" t="str">
        <f t="array" aca="1" ref="I12" ca="1">IFERROR(INDEX(Col_Chauffeurs,MATCH(SMALL(IF(COUNTIF(I$1:I11,Col_Chauffeurs)=0,COUNTIF(Col_Chauffeurs,"&lt;"&amp;Col_Chauffeurs)),1),COUNTIF(Col_Chauffeurs,"&lt;"&amp;Col_Chauffeurs),0)),"")</f>
        <v/>
      </c>
      <c r="K12" s="11" t="str">
        <f t="array" aca="1" ref="K12" ca="1">IFERROR(INDEX(Col_Matricules,SMALL(IF((Col_Chauffeurs=L$2)*(COUNTIF(K$4:K11,Col_Matricules)=0),ROW(INDIRECT("1:"&amp;ROWS(Col_Chauffeurs)))),1)),"")</f>
        <v/>
      </c>
      <c r="L12" s="14" t="str">
        <f ca="1">IF(K12="","",SUMIFS(Col_Montants,Col_Chauffeurs,L$2,Col_Matricules,K12))</f>
        <v/>
      </c>
    </row>
    <row r="13" spans="1:15" x14ac:dyDescent="0.25">
      <c r="A13" s="2">
        <v>41227</v>
      </c>
      <c r="B13" s="1" t="s">
        <v>10</v>
      </c>
      <c r="C13" s="1" t="s">
        <v>19</v>
      </c>
      <c r="D13" s="1" t="s">
        <v>15</v>
      </c>
      <c r="E13" s="3">
        <v>19.96</v>
      </c>
      <c r="F13" s="1">
        <v>60</v>
      </c>
      <c r="G13" s="4">
        <v>1197.6000000000001</v>
      </c>
      <c r="I13" s="7" t="str">
        <f t="array" aca="1" ref="I13" ca="1">IFERROR(INDEX(Col_Chauffeurs,MATCH(SMALL(IF(COUNTIF(I$1:I12,Col_Chauffeurs)=0,COUNTIF(Col_Chauffeurs,"&lt;"&amp;Col_Chauffeurs)),1),COUNTIF(Col_Chauffeurs,"&lt;"&amp;Col_Chauffeurs),0)),"")</f>
        <v/>
      </c>
      <c r="K13" s="11" t="str">
        <f t="array" aca="1" ref="K13" ca="1">IFERROR(INDEX(Col_Matricules,SMALL(IF((Col_Chauffeurs=L$2)*(COUNTIF(K$4:K12,Col_Matricules)=0),ROW(INDIRECT("1:"&amp;ROWS(Col_Chauffeurs)))),1)),"")</f>
        <v/>
      </c>
      <c r="L13" s="14" t="str">
        <f ca="1">IF(K13="","",SUMIFS(Col_Montants,Col_Chauffeurs,L$2,Col_Matricules,K13))</f>
        <v/>
      </c>
    </row>
    <row r="14" spans="1:15" x14ac:dyDescent="0.25">
      <c r="A14" s="2">
        <v>41228</v>
      </c>
      <c r="B14" s="1" t="s">
        <v>8</v>
      </c>
      <c r="C14" s="1" t="s">
        <v>19</v>
      </c>
      <c r="D14" s="1" t="s">
        <v>14</v>
      </c>
      <c r="E14" s="3">
        <v>19.7</v>
      </c>
      <c r="F14" s="1">
        <v>114</v>
      </c>
      <c r="G14" s="4">
        <v>2245.7999999999997</v>
      </c>
      <c r="I14" s="7" t="str">
        <f t="array" aca="1" ref="I14" ca="1">IFERROR(INDEX(Col_Chauffeurs,MATCH(SMALL(IF(COUNTIF(I$1:I13,Col_Chauffeurs)=0,COUNTIF(Col_Chauffeurs,"&lt;"&amp;Col_Chauffeurs)),1),COUNTIF(Col_Chauffeurs,"&lt;"&amp;Col_Chauffeurs),0)),"")</f>
        <v/>
      </c>
      <c r="K14" s="11" t="str">
        <f t="array" aca="1" ref="K14" ca="1">IFERROR(INDEX(Col_Matricules,SMALL(IF((Col_Chauffeurs=L$2)*(COUNTIF(K$4:K13,Col_Matricules)=0),ROW(INDIRECT("1:"&amp;ROWS(Col_Chauffeurs)))),1)),"")</f>
        <v/>
      </c>
      <c r="L14" s="14" t="str">
        <f ca="1">IF(K14="","",SUMIFS(Col_Montants,Col_Chauffeurs,L$2,Col_Matricules,K14))</f>
        <v/>
      </c>
    </row>
    <row r="15" spans="1:15" x14ac:dyDescent="0.25">
      <c r="A15" s="2">
        <v>41229</v>
      </c>
      <c r="B15" s="1" t="s">
        <v>9</v>
      </c>
      <c r="C15" s="1" t="s">
        <v>19</v>
      </c>
      <c r="D15" s="1" t="s">
        <v>14</v>
      </c>
      <c r="E15" s="3">
        <v>19.399999999999999</v>
      </c>
      <c r="F15" s="1">
        <v>114</v>
      </c>
      <c r="G15" s="4">
        <v>2211.6</v>
      </c>
      <c r="I15" s="7" t="str">
        <f t="array" aca="1" ref="I15" ca="1">IFERROR(INDEX(Col_Chauffeurs,MATCH(SMALL(IF(COUNTIF(I$1:I14,Col_Chauffeurs)=0,COUNTIF(Col_Chauffeurs,"&lt;"&amp;Col_Chauffeurs)),1),COUNTIF(Col_Chauffeurs,"&lt;"&amp;Col_Chauffeurs),0)),"")</f>
        <v/>
      </c>
      <c r="K15" s="11" t="str">
        <f t="array" aca="1" ref="K15" ca="1">IFERROR(INDEX(Col_Matricules,SMALL(IF((Col_Chauffeurs=L$2)*(COUNTIF(K$4:K14,Col_Matricules)=0),ROW(INDIRECT("1:"&amp;ROWS(Col_Chauffeurs)))),1)),"")</f>
        <v/>
      </c>
      <c r="L15" s="14" t="str">
        <f ca="1">IF(K15="","",SUMIFS(Col_Montants,Col_Chauffeurs,L$2,Col_Matricules,K15))</f>
        <v/>
      </c>
    </row>
    <row r="16" spans="1:15" x14ac:dyDescent="0.25">
      <c r="A16" s="2">
        <v>41230</v>
      </c>
      <c r="B16" s="1" t="s">
        <v>13</v>
      </c>
      <c r="C16" s="1" t="s">
        <v>19</v>
      </c>
      <c r="D16" s="1" t="s">
        <v>14</v>
      </c>
      <c r="E16" s="3">
        <v>19.62</v>
      </c>
      <c r="F16" s="1">
        <v>114</v>
      </c>
      <c r="G16" s="4">
        <v>2236.6800000000003</v>
      </c>
      <c r="I16" s="7" t="str">
        <f t="array" aca="1" ref="I16" ca="1">IFERROR(INDEX(Col_Chauffeurs,MATCH(SMALL(IF(COUNTIF(I$1:I15,Col_Chauffeurs)=0,COUNTIF(Col_Chauffeurs,"&lt;"&amp;Col_Chauffeurs)),1),COUNTIF(Col_Chauffeurs,"&lt;"&amp;Col_Chauffeurs),0)),"")</f>
        <v/>
      </c>
      <c r="K16" s="11" t="str">
        <f t="array" aca="1" ref="K16" ca="1">IFERROR(INDEX(Col_Matricules,SMALL(IF((Col_Chauffeurs=L$2)*(COUNTIF(K$4:K15,Col_Matricules)=0),ROW(INDIRECT("1:"&amp;ROWS(Col_Chauffeurs)))),1)),"")</f>
        <v/>
      </c>
      <c r="L16" s="14" t="str">
        <f ca="1">IF(K16="","",SUMIFS(Col_Montants,Col_Chauffeurs,L$2,Col_Matricules,K16))</f>
        <v/>
      </c>
    </row>
    <row r="17" spans="1:15" x14ac:dyDescent="0.25">
      <c r="A17" s="2">
        <v>41231</v>
      </c>
      <c r="B17" s="1" t="s">
        <v>11</v>
      </c>
      <c r="C17" s="1" t="s">
        <v>20</v>
      </c>
      <c r="D17" s="1" t="s">
        <v>16</v>
      </c>
      <c r="E17" s="3">
        <v>20.04</v>
      </c>
      <c r="F17" s="1">
        <v>60</v>
      </c>
      <c r="G17" s="4">
        <v>1202.3999999999999</v>
      </c>
      <c r="I17" s="7" t="str">
        <f t="array" aca="1" ref="I17" ca="1">IFERROR(INDEX(Col_Chauffeurs,MATCH(SMALL(IF(COUNTIF(I$1:I16,Col_Chauffeurs)=0,COUNTIF(Col_Chauffeurs,"&lt;"&amp;Col_Chauffeurs)),1),COUNTIF(Col_Chauffeurs,"&lt;"&amp;Col_Chauffeurs),0)),"")</f>
        <v/>
      </c>
      <c r="K17" s="11" t="str">
        <f t="array" aca="1" ref="K17" ca="1">IFERROR(INDEX(Col_Matricules,SMALL(IF((Col_Chauffeurs=L$2)*(COUNTIF(K$4:K16,Col_Matricules)=0),ROW(INDIRECT("1:"&amp;ROWS(Col_Chauffeurs)))),1)),"")</f>
        <v/>
      </c>
      <c r="L17" s="14" t="str">
        <f ca="1">IF(K17="","",SUMIFS(Col_Montants,Col_Chauffeurs,L$2,Col_Matricules,K17))</f>
        <v/>
      </c>
    </row>
    <row r="18" spans="1:15" x14ac:dyDescent="0.25">
      <c r="A18" s="2">
        <v>41232</v>
      </c>
      <c r="B18" s="1" t="s">
        <v>11</v>
      </c>
      <c r="C18" s="1" t="s">
        <v>21</v>
      </c>
      <c r="D18" s="1" t="s">
        <v>16</v>
      </c>
      <c r="E18" s="3">
        <v>19.96</v>
      </c>
      <c r="F18" s="1">
        <v>60</v>
      </c>
      <c r="G18" s="4">
        <v>1197.6000000000001</v>
      </c>
      <c r="I18" s="7" t="str">
        <f t="array" aca="1" ref="I18" ca="1">IFERROR(INDEX(Col_Chauffeurs,MATCH(SMALL(IF(COUNTIF(I$1:I17,Col_Chauffeurs)=0,COUNTIF(Col_Chauffeurs,"&lt;"&amp;Col_Chauffeurs)),1),COUNTIF(Col_Chauffeurs,"&lt;"&amp;Col_Chauffeurs),0)),"")</f>
        <v/>
      </c>
      <c r="K18" s="11" t="str">
        <f t="array" aca="1" ref="K18" ca="1">IFERROR(INDEX(Col_Matricules,SMALL(IF((Col_Chauffeurs=L$2)*(COUNTIF(K$4:K17,Col_Matricules)=0),ROW(INDIRECT("1:"&amp;ROWS(Col_Chauffeurs)))),1)),"")</f>
        <v/>
      </c>
      <c r="L18" s="14" t="str">
        <f ca="1">IF(K18="","",SUMIFS(Col_Montants,Col_Chauffeurs,L$2,Col_Matricules,K18))</f>
        <v/>
      </c>
    </row>
    <row r="19" spans="1:15" x14ac:dyDescent="0.25">
      <c r="A19" s="2">
        <v>41233</v>
      </c>
      <c r="B19" s="1" t="s">
        <v>11</v>
      </c>
      <c r="C19" s="1" t="s">
        <v>21</v>
      </c>
      <c r="D19" s="1" t="s">
        <v>16</v>
      </c>
      <c r="E19" s="3">
        <v>19.940000000000001</v>
      </c>
      <c r="F19" s="1">
        <v>60</v>
      </c>
      <c r="G19" s="4">
        <v>1196.4000000000001</v>
      </c>
      <c r="I19" s="7" t="str">
        <f t="array" aca="1" ref="I19" ca="1">IFERROR(INDEX(Col_Chauffeurs,MATCH(SMALL(IF(COUNTIF(I$1:I18,Col_Chauffeurs)=0,COUNTIF(Col_Chauffeurs,"&lt;"&amp;Col_Chauffeurs)),1),COUNTIF(Col_Chauffeurs,"&lt;"&amp;Col_Chauffeurs),0)),"")</f>
        <v/>
      </c>
      <c r="K19" s="11" t="str">
        <f t="array" aca="1" ref="K19" ca="1">IFERROR(INDEX(Col_Matricules,SMALL(IF((Col_Chauffeurs=L$2)*(COUNTIF(K$4:K18,Col_Matricules)=0),ROW(INDIRECT("1:"&amp;ROWS(Col_Chauffeurs)))),1)),"")</f>
        <v/>
      </c>
      <c r="L19" s="14" t="str">
        <f ca="1">IF(K19="","",SUMIFS(Col_Montants,Col_Chauffeurs,L$2,Col_Matricules,K19))</f>
        <v/>
      </c>
    </row>
    <row r="20" spans="1:15" x14ac:dyDescent="0.25">
      <c r="A20" s="2">
        <v>41234</v>
      </c>
      <c r="B20" s="1" t="s">
        <v>13</v>
      </c>
      <c r="C20" s="1" t="s">
        <v>21</v>
      </c>
      <c r="D20" s="1" t="s">
        <v>16</v>
      </c>
      <c r="E20" s="3">
        <v>20</v>
      </c>
      <c r="F20" s="1">
        <v>60</v>
      </c>
      <c r="G20" s="4">
        <v>1200</v>
      </c>
      <c r="I20" s="7" t="str">
        <f t="array" aca="1" ref="I20" ca="1">IFERROR(INDEX(Col_Chauffeurs,MATCH(SMALL(IF(COUNTIF(I$1:I19,Col_Chauffeurs)=0,COUNTIF(Col_Chauffeurs,"&lt;"&amp;Col_Chauffeurs)),1),COUNTIF(Col_Chauffeurs,"&lt;"&amp;Col_Chauffeurs),0)),"")</f>
        <v/>
      </c>
      <c r="K20" s="11" t="str">
        <f t="array" aca="1" ref="K20" ca="1">IFERROR(INDEX(Col_Matricules,SMALL(IF((Col_Chauffeurs=L$2)*(COUNTIF(K$4:K19,Col_Matricules)=0),ROW(INDIRECT("1:"&amp;ROWS(Col_Chauffeurs)))),1)),"")</f>
        <v/>
      </c>
      <c r="L20" s="14" t="str">
        <f ca="1">IF(K20="","",SUMIFS(Col_Montants,Col_Chauffeurs,L$2,Col_Matricules,K20))</f>
        <v/>
      </c>
    </row>
    <row r="21" spans="1:15" x14ac:dyDescent="0.25">
      <c r="A21" s="2">
        <v>41235</v>
      </c>
      <c r="B21" s="1" t="s">
        <v>12</v>
      </c>
      <c r="C21" s="1" t="s">
        <v>21</v>
      </c>
      <c r="D21" s="1" t="s">
        <v>15</v>
      </c>
      <c r="E21" s="3">
        <v>19.899999999999999</v>
      </c>
      <c r="F21" s="1">
        <v>60</v>
      </c>
      <c r="G21" s="4">
        <v>1194</v>
      </c>
      <c r="I21" s="7" t="str">
        <f t="array" aca="1" ref="I21" ca="1">IFERROR(INDEX(Col_Chauffeurs,MATCH(SMALL(IF(COUNTIF(I$1:I20,Col_Chauffeurs)=0,COUNTIF(Col_Chauffeurs,"&lt;"&amp;Col_Chauffeurs)),1),COUNTIF(Col_Chauffeurs,"&lt;"&amp;Col_Chauffeurs),0)),"")</f>
        <v/>
      </c>
      <c r="K21" s="11" t="str">
        <f t="array" aca="1" ref="K21" ca="1">IFERROR(INDEX(Col_Matricules,SMALL(IF((Col_Chauffeurs=L$2)*(COUNTIF(K$4:K20,Col_Matricules)=0),ROW(INDIRECT("1:"&amp;ROWS(Col_Chauffeurs)))),1)),"")</f>
        <v/>
      </c>
      <c r="L21" s="14" t="str">
        <f ca="1">IF(K21="","",SUMIFS(Col_Montants,Col_Chauffeurs,L$2,Col_Matricules,K21))</f>
        <v/>
      </c>
    </row>
    <row r="22" spans="1:15" x14ac:dyDescent="0.25">
      <c r="A22" s="2">
        <v>41236</v>
      </c>
      <c r="B22" s="1" t="s">
        <v>7</v>
      </c>
      <c r="C22" s="1" t="s">
        <v>21</v>
      </c>
      <c r="D22" s="1" t="s">
        <v>15</v>
      </c>
      <c r="E22" s="3">
        <v>19.899999999999999</v>
      </c>
      <c r="F22" s="1">
        <v>60</v>
      </c>
      <c r="G22" s="4">
        <v>1194</v>
      </c>
      <c r="I22" s="7" t="str">
        <f t="array" aca="1" ref="I22" ca="1">IFERROR(INDEX(Col_Chauffeurs,MATCH(SMALL(IF(COUNTIF(I$1:I21,Col_Chauffeurs)=0,COUNTIF(Col_Chauffeurs,"&lt;"&amp;Col_Chauffeurs)),1),COUNTIF(Col_Chauffeurs,"&lt;"&amp;Col_Chauffeurs),0)),"")</f>
        <v/>
      </c>
      <c r="K22" s="11" t="str">
        <f t="array" aca="1" ref="K22" ca="1">IFERROR(INDEX(Col_Matricules,SMALL(IF((Col_Chauffeurs=L$2)*(COUNTIF(K$4:K21,Col_Matricules)=0),ROW(INDIRECT("1:"&amp;ROWS(Col_Chauffeurs)))),1)),"")</f>
        <v/>
      </c>
      <c r="L22" s="14" t="str">
        <f ca="1">IF(K22="","",SUMIFS(Col_Montants,Col_Chauffeurs,L$2,Col_Matricules,K22))</f>
        <v/>
      </c>
    </row>
    <row r="23" spans="1:15" x14ac:dyDescent="0.25">
      <c r="A23" s="2">
        <v>41237</v>
      </c>
      <c r="B23" s="1" t="s">
        <v>7</v>
      </c>
      <c r="C23" s="1" t="s">
        <v>20</v>
      </c>
      <c r="D23" s="1" t="s">
        <v>16</v>
      </c>
      <c r="E23" s="3">
        <v>19.7</v>
      </c>
      <c r="F23" s="1">
        <v>60</v>
      </c>
      <c r="G23" s="4">
        <v>1182</v>
      </c>
      <c r="I23" s="7" t="str">
        <f t="array" aca="1" ref="I23" ca="1">IFERROR(INDEX(Col_Chauffeurs,MATCH(SMALL(IF(COUNTIF(I$1:I22,Col_Chauffeurs)=0,COUNTIF(Col_Chauffeurs,"&lt;"&amp;Col_Chauffeurs)),1),COUNTIF(Col_Chauffeurs,"&lt;"&amp;Col_Chauffeurs),0)),"")</f>
        <v/>
      </c>
      <c r="K23" s="11" t="str">
        <f t="array" aca="1" ref="K23" ca="1">IFERROR(INDEX(Col_Matricules,SMALL(IF((Col_Chauffeurs=L$2)*(COUNTIF(K$4:K22,Col_Matricules)=0),ROW(INDIRECT("1:"&amp;ROWS(Col_Chauffeurs)))),1)),"")</f>
        <v/>
      </c>
      <c r="L23" s="14" t="str">
        <f ca="1">IF(K23="","",SUMIFS(Col_Montants,Col_Chauffeurs,L$2,Col_Matricules,K23))</f>
        <v/>
      </c>
    </row>
    <row r="24" spans="1:15" x14ac:dyDescent="0.25">
      <c r="A24" s="2">
        <v>41238</v>
      </c>
      <c r="B24" s="1" t="s">
        <v>7</v>
      </c>
      <c r="C24" s="1" t="s">
        <v>20</v>
      </c>
      <c r="D24" s="1" t="s">
        <v>14</v>
      </c>
      <c r="E24" s="3">
        <v>19.72</v>
      </c>
      <c r="F24" s="1">
        <v>60</v>
      </c>
      <c r="G24" s="4">
        <v>1183.1999999999998</v>
      </c>
      <c r="I24" s="7" t="str">
        <f t="array" aca="1" ref="I24" ca="1">IFERROR(INDEX(Col_Chauffeurs,MATCH(SMALL(IF(COUNTIF(I$1:I23,Col_Chauffeurs)=0,COUNTIF(Col_Chauffeurs,"&lt;"&amp;Col_Chauffeurs)),1),COUNTIF(Col_Chauffeurs,"&lt;"&amp;Col_Chauffeurs),0)),"")</f>
        <v/>
      </c>
      <c r="K24" s="11" t="str">
        <f t="array" aca="1" ref="K24" ca="1">IFERROR(INDEX(Col_Matricules,SMALL(IF((Col_Chauffeurs=L$2)*(COUNTIF(K$4:K23,Col_Matricules)=0),ROW(INDIRECT("1:"&amp;ROWS(Col_Chauffeurs)))),1)),"")</f>
        <v/>
      </c>
      <c r="L24" s="14" t="str">
        <f ca="1">IF(K24="","",SUMIFS(Col_Montants,Col_Chauffeurs,L$2,Col_Matricules,K24))</f>
        <v/>
      </c>
    </row>
    <row r="25" spans="1:15" x14ac:dyDescent="0.25">
      <c r="A25" s="2">
        <v>41239</v>
      </c>
      <c r="B25" s="1" t="s">
        <v>9</v>
      </c>
      <c r="C25" s="1" t="s">
        <v>20</v>
      </c>
      <c r="D25" s="1" t="s">
        <v>14</v>
      </c>
      <c r="E25" s="3">
        <v>19.86</v>
      </c>
      <c r="F25" s="1">
        <v>60</v>
      </c>
      <c r="G25" s="4">
        <v>1191.5999999999999</v>
      </c>
      <c r="I25" s="7" t="str">
        <f t="array" aca="1" ref="I25" ca="1">IFERROR(INDEX(Col_Chauffeurs,MATCH(SMALL(IF(COUNTIF(I$1:I24,Col_Chauffeurs)=0,COUNTIF(Col_Chauffeurs,"&lt;"&amp;Col_Chauffeurs)),1),COUNTIF(Col_Chauffeurs,"&lt;"&amp;Col_Chauffeurs),0)),"")</f>
        <v/>
      </c>
      <c r="K25" s="11" t="str">
        <f t="array" aca="1" ref="K25" ca="1">IFERROR(INDEX(Col_Matricules,SMALL(IF((Col_Chauffeurs=L$2)*(COUNTIF(K$4:K24,Col_Matricules)=0),ROW(INDIRECT("1:"&amp;ROWS(Col_Chauffeurs)))),1)),"")</f>
        <v/>
      </c>
      <c r="L25" s="14" t="str">
        <f ca="1">IF(K25="","",SUMIFS(Col_Montants,Col_Chauffeurs,L$2,Col_Matricules,K25))</f>
        <v/>
      </c>
    </row>
    <row r="26" spans="1:15" x14ac:dyDescent="0.25">
      <c r="A26" s="2">
        <v>41240</v>
      </c>
      <c r="B26" s="1" t="s">
        <v>9</v>
      </c>
      <c r="C26" s="1" t="s">
        <v>20</v>
      </c>
      <c r="D26" s="1" t="s">
        <v>16</v>
      </c>
      <c r="E26" s="3">
        <v>19.920000000000002</v>
      </c>
      <c r="F26" s="1">
        <v>60</v>
      </c>
      <c r="G26" s="4">
        <v>1195.2</v>
      </c>
      <c r="I26" s="7" t="str">
        <f t="array" aca="1" ref="I26" ca="1">IFERROR(INDEX(Col_Chauffeurs,MATCH(SMALL(IF(COUNTIF(I$1:I25,Col_Chauffeurs)=0,COUNTIF(Col_Chauffeurs,"&lt;"&amp;Col_Chauffeurs)),1),COUNTIF(Col_Chauffeurs,"&lt;"&amp;Col_Chauffeurs),0)),"")</f>
        <v/>
      </c>
      <c r="K26" s="11" t="str">
        <f t="array" aca="1" ref="K26" ca="1">IFERROR(INDEX(Col_Matricules,SMALL(IF((Col_Chauffeurs=L$2)*(COUNTIF(K$4:K25,Col_Matricules)=0),ROW(INDIRECT("1:"&amp;ROWS(Col_Chauffeurs)))),1)),"")</f>
        <v/>
      </c>
      <c r="L26" s="14" t="str">
        <f ca="1">IF(K26="","",SUMIFS(Col_Montants,Col_Chauffeurs,L$2,Col_Matricules,K26))</f>
        <v/>
      </c>
    </row>
    <row r="27" spans="1:15" x14ac:dyDescent="0.25">
      <c r="A27" s="2">
        <v>41241</v>
      </c>
      <c r="B27" s="1" t="s">
        <v>8</v>
      </c>
      <c r="C27" s="1" t="s">
        <v>20</v>
      </c>
      <c r="D27" s="1" t="s">
        <v>15</v>
      </c>
      <c r="E27" s="3">
        <v>19.64</v>
      </c>
      <c r="F27" s="1">
        <v>60</v>
      </c>
      <c r="G27" s="4">
        <v>1178.4000000000001</v>
      </c>
      <c r="I27" s="8" t="str">
        <f t="array" aca="1" ref="I27" ca="1">IFERROR(INDEX(Col_Chauffeurs,MATCH(SMALL(IF(COUNTIF(I$1:I26,Col_Chauffeurs)=0,COUNTIF(Col_Chauffeurs,"&lt;"&amp;Col_Chauffeurs)),1),COUNTIF(Col_Chauffeurs,"&lt;"&amp;Col_Chauffeurs),0)),"")</f>
        <v/>
      </c>
      <c r="K27" s="12" t="str">
        <f t="array" aca="1" ref="K27" ca="1">IFERROR(INDEX(Col_Matricules,SMALL(IF((Col_Chauffeurs=L$2)*(COUNTIF(K$4:K26,Col_Matricules)=0),ROW(INDIRECT("1:"&amp;ROWS(Col_Chauffeurs)))),1)),"")</f>
        <v/>
      </c>
      <c r="L27" s="15" t="str">
        <f ca="1">IF(K27="","",SUMIFS(Col_Montants,Col_Chauffeurs,L$2,Col_Matricules,K27))</f>
        <v/>
      </c>
    </row>
    <row r="28" spans="1:15" ht="15.75" thickBot="1" x14ac:dyDescent="0.3"/>
    <row r="29" spans="1:15" x14ac:dyDescent="0.25">
      <c r="B29" s="21"/>
      <c r="C29" s="22"/>
      <c r="D29" s="22"/>
      <c r="E29" s="22"/>
      <c r="F29" s="22"/>
      <c r="G29" s="22"/>
      <c r="H29" s="22"/>
      <c r="I29" s="22"/>
      <c r="J29" s="22"/>
      <c r="K29" s="22"/>
      <c r="L29" s="23"/>
      <c r="O29" s="29" t="s">
        <v>36</v>
      </c>
    </row>
    <row r="30" spans="1:15" x14ac:dyDescent="0.25">
      <c r="B30" s="24"/>
      <c r="C30" s="18"/>
      <c r="D30" s="19" t="s">
        <v>26</v>
      </c>
      <c r="E30" s="20" t="s">
        <v>31</v>
      </c>
      <c r="F30" s="18"/>
      <c r="G30" s="18"/>
      <c r="H30" s="18"/>
      <c r="I30" s="18"/>
      <c r="J30" s="18"/>
      <c r="K30" s="18"/>
      <c r="L30" s="25"/>
    </row>
    <row r="31" spans="1:15" x14ac:dyDescent="0.25">
      <c r="B31" s="24"/>
      <c r="C31" s="18"/>
      <c r="D31" s="19" t="s">
        <v>27</v>
      </c>
      <c r="E31" s="20" t="s">
        <v>32</v>
      </c>
      <c r="F31" s="18"/>
      <c r="G31" s="18"/>
      <c r="H31" s="18"/>
      <c r="I31" s="18"/>
      <c r="J31" s="18"/>
      <c r="K31" s="18"/>
      <c r="L31" s="25"/>
    </row>
    <row r="32" spans="1:15" x14ac:dyDescent="0.25">
      <c r="B32" s="24"/>
      <c r="C32" s="18"/>
      <c r="D32" s="19" t="s">
        <v>28</v>
      </c>
      <c r="E32" s="20" t="s">
        <v>33</v>
      </c>
      <c r="F32" s="18"/>
      <c r="G32" s="18"/>
      <c r="H32" s="18"/>
      <c r="I32" s="18"/>
      <c r="J32" s="18"/>
      <c r="K32" s="18"/>
      <c r="L32" s="25"/>
    </row>
    <row r="33" spans="2:12" x14ac:dyDescent="0.25">
      <c r="B33" s="24"/>
      <c r="C33" s="18"/>
      <c r="D33" s="19" t="s">
        <v>29</v>
      </c>
      <c r="E33" s="20" t="s">
        <v>34</v>
      </c>
      <c r="F33" s="18"/>
      <c r="G33" s="18"/>
      <c r="H33" s="18"/>
      <c r="I33" s="18"/>
      <c r="J33" s="18"/>
      <c r="K33" s="18"/>
      <c r="L33" s="25"/>
    </row>
    <row r="34" spans="2:12" x14ac:dyDescent="0.25">
      <c r="B34" s="24"/>
      <c r="C34" s="18"/>
      <c r="D34" s="19" t="s">
        <v>30</v>
      </c>
      <c r="E34" s="20" t="s">
        <v>35</v>
      </c>
      <c r="F34" s="18"/>
      <c r="G34" s="18"/>
      <c r="H34" s="18"/>
      <c r="I34" s="18"/>
      <c r="J34" s="18"/>
      <c r="K34" s="18"/>
      <c r="L34" s="25"/>
    </row>
    <row r="35" spans="2:12" ht="15.75" thickBot="1" x14ac:dyDescent="0.3">
      <c r="B35" s="26"/>
      <c r="C35" s="27"/>
      <c r="D35" s="27"/>
      <c r="E35" s="27"/>
      <c r="F35" s="27"/>
      <c r="G35" s="27"/>
      <c r="H35" s="27"/>
      <c r="I35" s="27"/>
      <c r="J35" s="27"/>
      <c r="K35" s="27"/>
      <c r="L35" s="28"/>
    </row>
  </sheetData>
  <mergeCells count="1">
    <mergeCell ref="N2:O2"/>
  </mergeCells>
  <dataValidations count="1">
    <dataValidation type="list" allowBlank="1" showInputMessage="1" showErrorMessage="1" sqref="L2">
      <formula1>Liste_Chauffeurs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Rachid_XLD</cp:lastModifiedBy>
  <dcterms:created xsi:type="dcterms:W3CDTF">2012-12-04T10:14:50Z</dcterms:created>
  <dcterms:modified xsi:type="dcterms:W3CDTF">2012-12-04T23:34:49Z</dcterms:modified>
</cp:coreProperties>
</file>