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15600" activeTab="1"/>
  </bookViews>
  <sheets>
    <sheet name="DATA" sheetId="1" r:id="rId1"/>
    <sheet name="Resultat" sheetId="2" r:id="rId2"/>
  </sheets>
  <definedNames>
    <definedName name="BaseDeDonnees">OFFSET(DATA!$A$2,,,MATCH("ZZZ",DATA!$A:$A)-1,6)</definedName>
    <definedName name="Col_IdStn">INDEX(BaseDeDonnees,,3)</definedName>
    <definedName name="Col_Noms">INDEX(BaseDeDonnees,,1)</definedName>
    <definedName name="Col_Stn">INDEX(BaseDeDonnees,,2)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" i="2" l="1"/>
  <c r="E5" i="2"/>
  <c r="E6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E36" i="2"/>
  <c r="E37" i="2"/>
  <c r="E38" i="2"/>
  <c r="E39" i="2"/>
  <c r="E40" i="2"/>
  <c r="E41" i="2"/>
  <c r="E42" i="2"/>
  <c r="E43" i="2"/>
  <c r="E44" i="2"/>
  <c r="E45" i="2"/>
  <c r="E46" i="2"/>
  <c r="E47" i="2"/>
  <c r="E48" i="2"/>
  <c r="E49" i="2"/>
  <c r="E50" i="2"/>
  <c r="E51" i="2"/>
  <c r="E52" i="2"/>
  <c r="E53" i="2"/>
  <c r="E3" i="2"/>
  <c r="C53" i="2"/>
  <c r="C52" i="2"/>
  <c r="C51" i="2"/>
  <c r="C50" i="2"/>
  <c r="C49" i="2"/>
  <c r="C48" i="2"/>
  <c r="C47" i="2"/>
  <c r="C46" i="2"/>
  <c r="C45" i="2"/>
  <c r="C44" i="2"/>
  <c r="C43" i="2"/>
  <c r="C42" i="2"/>
  <c r="C41" i="2"/>
  <c r="C40" i="2"/>
  <c r="C39" i="2"/>
  <c r="C38" i="2"/>
  <c r="C37" i="2"/>
  <c r="C36" i="2"/>
  <c r="C35" i="2"/>
  <c r="C34" i="2"/>
  <c r="C33" i="2"/>
  <c r="C32" i="2"/>
  <c r="C31" i="2"/>
  <c r="C30" i="2"/>
  <c r="C29" i="2"/>
  <c r="C28" i="2"/>
  <c r="C27" i="2"/>
  <c r="C26" i="2"/>
  <c r="C25" i="2"/>
  <c r="C24" i="2"/>
  <c r="C23" i="2"/>
  <c r="C22" i="2"/>
  <c r="C21" i="2"/>
  <c r="C20" i="2"/>
  <c r="C19" i="2"/>
  <c r="C18" i="2"/>
  <c r="C17" i="2"/>
  <c r="C16" i="2"/>
  <c r="C15" i="2"/>
  <c r="C14" i="2"/>
  <c r="C13" i="2"/>
  <c r="C12" i="2"/>
  <c r="C11" i="2"/>
  <c r="C10" i="2"/>
  <c r="C9" i="2"/>
  <c r="C8" i="2"/>
  <c r="C7" i="2"/>
  <c r="C6" i="2"/>
  <c r="C5" i="2"/>
  <c r="C4" i="2"/>
  <c r="C3" i="2"/>
  <c r="D58" i="2" a="1"/>
  <c r="F58" i="2" a="1"/>
  <c r="E59" i="2" a="1"/>
  <c r="D60" i="2" a="1"/>
  <c r="F60" i="2" a="1"/>
  <c r="E61" i="2" a="1"/>
  <c r="D62" i="2" a="1"/>
  <c r="F62" i="2" a="1"/>
  <c r="E63" i="2" a="1"/>
  <c r="D64" i="2" a="1"/>
  <c r="F64" i="2" a="1"/>
  <c r="E65" i="2" a="1"/>
  <c r="D66" i="2" a="1"/>
  <c r="F66" i="2" a="1"/>
  <c r="E67" i="2" a="1"/>
  <c r="D68" i="2" a="1"/>
  <c r="F68" i="2" a="1"/>
  <c r="E69" i="2" a="1"/>
  <c r="D70" i="2" a="1"/>
  <c r="F70" i="2" a="1"/>
  <c r="E71" i="2" a="1"/>
  <c r="D72" i="2" a="1"/>
  <c r="F72" i="2" a="1"/>
  <c r="E73" i="2" a="1"/>
  <c r="D74" i="2" a="1"/>
  <c r="F74" i="2" a="1"/>
  <c r="E75" i="2" a="1"/>
  <c r="D76" i="2" a="1"/>
  <c r="F76" i="2" a="1"/>
  <c r="E77" i="2" a="1"/>
  <c r="D78" i="2" a="1"/>
  <c r="F78" i="2" a="1"/>
  <c r="E79" i="2" a="1"/>
  <c r="D80" i="2" a="1"/>
  <c r="F80" i="2" a="1"/>
  <c r="E81" i="2" a="1"/>
  <c r="D82" i="2" a="1"/>
  <c r="F82" i="2" a="1"/>
  <c r="E83" i="2" a="1"/>
  <c r="D84" i="2" a="1"/>
  <c r="F84" i="2" a="1"/>
  <c r="E85" i="2" a="1"/>
  <c r="D86" i="2" a="1"/>
  <c r="E58" i="2" a="1"/>
  <c r="D59" i="2" a="1"/>
  <c r="F59" i="2" a="1"/>
  <c r="E60" i="2" a="1"/>
  <c r="D61" i="2" a="1"/>
  <c r="F61" i="2" a="1"/>
  <c r="E62" i="2" a="1"/>
  <c r="D63" i="2" a="1"/>
  <c r="F63" i="2" a="1"/>
  <c r="E64" i="2" a="1"/>
  <c r="D65" i="2" a="1"/>
  <c r="F65" i="2" a="1"/>
  <c r="E66" i="2" a="1"/>
  <c r="D67" i="2" a="1"/>
  <c r="F67" i="2" a="1"/>
  <c r="E68" i="2" a="1"/>
  <c r="D69" i="2" a="1"/>
  <c r="F69" i="2" a="1"/>
  <c r="E70" i="2" a="1"/>
  <c r="D71" i="2" a="1"/>
  <c r="F71" i="2" a="1"/>
  <c r="E72" i="2" a="1"/>
  <c r="D73" i="2" a="1"/>
  <c r="F73" i="2" a="1"/>
  <c r="E74" i="2" a="1"/>
  <c r="D75" i="2" a="1"/>
  <c r="F75" i="2" a="1"/>
  <c r="E76" i="2" a="1"/>
  <c r="D77" i="2" a="1"/>
  <c r="F77" i="2" a="1"/>
  <c r="E78" i="2" a="1"/>
  <c r="D79" i="2" a="1"/>
  <c r="F79" i="2" a="1"/>
  <c r="E80" i="2" a="1"/>
  <c r="D81" i="2" a="1"/>
  <c r="F81" i="2" a="1"/>
  <c r="E82" i="2" a="1"/>
  <c r="D83" i="2" a="1"/>
  <c r="F83" i="2" a="1"/>
  <c r="E84" i="2" a="1"/>
  <c r="D85" i="2" a="1"/>
  <c r="F85" i="2" a="1"/>
  <c r="E86" i="2" a="1"/>
  <c r="F86" i="2" a="1"/>
  <c r="E57" i="2" a="1"/>
  <c r="F57" i="2" a="1"/>
  <c r="D57" i="2" a="1"/>
  <c r="F86" i="2" l="1"/>
  <c r="E86" i="2"/>
  <c r="F85" i="2"/>
  <c r="D85" i="2"/>
  <c r="E84" i="2"/>
  <c r="F83" i="2"/>
  <c r="D83" i="2"/>
  <c r="E82" i="2"/>
  <c r="F81" i="2"/>
  <c r="D81" i="2"/>
  <c r="E80" i="2"/>
  <c r="F79" i="2"/>
  <c r="D79" i="2"/>
  <c r="E78" i="2"/>
  <c r="F77" i="2"/>
  <c r="D77" i="2"/>
  <c r="E76" i="2"/>
  <c r="F75" i="2"/>
  <c r="D75" i="2"/>
  <c r="E74" i="2"/>
  <c r="F73" i="2"/>
  <c r="D73" i="2"/>
  <c r="E72" i="2"/>
  <c r="F71" i="2"/>
  <c r="D71" i="2"/>
  <c r="E70" i="2"/>
  <c r="F69" i="2"/>
  <c r="D69" i="2"/>
  <c r="E68" i="2"/>
  <c r="F67" i="2"/>
  <c r="D67" i="2"/>
  <c r="E66" i="2"/>
  <c r="F65" i="2"/>
  <c r="D65" i="2"/>
  <c r="E64" i="2"/>
  <c r="F63" i="2"/>
  <c r="D63" i="2"/>
  <c r="E62" i="2"/>
  <c r="F61" i="2"/>
  <c r="D61" i="2"/>
  <c r="E60" i="2"/>
  <c r="F59" i="2"/>
  <c r="D59" i="2"/>
  <c r="E58" i="2"/>
  <c r="D86" i="2"/>
  <c r="E85" i="2"/>
  <c r="F84" i="2"/>
  <c r="D84" i="2"/>
  <c r="E83" i="2"/>
  <c r="F82" i="2"/>
  <c r="D82" i="2"/>
  <c r="E81" i="2"/>
  <c r="F80" i="2"/>
  <c r="D80" i="2"/>
  <c r="E79" i="2"/>
  <c r="F78" i="2"/>
  <c r="D78" i="2"/>
  <c r="E77" i="2"/>
  <c r="F76" i="2"/>
  <c r="D76" i="2"/>
  <c r="E75" i="2"/>
  <c r="F74" i="2"/>
  <c r="D74" i="2"/>
  <c r="E73" i="2"/>
  <c r="F72" i="2"/>
  <c r="D72" i="2"/>
  <c r="E71" i="2"/>
  <c r="F70" i="2"/>
  <c r="D70" i="2"/>
  <c r="E69" i="2"/>
  <c r="F68" i="2"/>
  <c r="D68" i="2"/>
  <c r="E67" i="2"/>
  <c r="F66" i="2"/>
  <c r="D66" i="2"/>
  <c r="E65" i="2"/>
  <c r="F64" i="2"/>
  <c r="D64" i="2"/>
  <c r="E63" i="2"/>
  <c r="F62" i="2"/>
  <c r="D62" i="2"/>
  <c r="E61" i="2"/>
  <c r="F60" i="2"/>
  <c r="D60" i="2"/>
  <c r="E59" i="2"/>
  <c r="F58" i="2"/>
  <c r="D58" i="2"/>
  <c r="F57" i="2"/>
  <c r="E57" i="2"/>
  <c r="D57" i="2"/>
</calcChain>
</file>

<file path=xl/comments1.xml><?xml version="1.0" encoding="utf-8"?>
<comments xmlns="http://schemas.openxmlformats.org/spreadsheetml/2006/main">
  <authors>
    <author>BANSARD Arthur</author>
  </authors>
  <commentList>
    <comment ref="D58" authorId="0">
      <text>
        <r>
          <rPr>
            <sz val="9"/>
            <color indexed="81"/>
            <rFont val="Tahoma"/>
            <family val="2"/>
          </rPr>
          <t>Là je souhaiterais avoir A306</t>
        </r>
      </text>
    </comment>
    <comment ref="E58" authorId="0">
      <text>
        <r>
          <rPr>
            <b/>
            <sz val="9"/>
            <color indexed="81"/>
            <rFont val="Tahoma"/>
            <family val="2"/>
          </rPr>
          <t>Là 83,9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F58" authorId="0">
      <text>
        <r>
          <rPr>
            <b/>
            <sz val="9"/>
            <color indexed="81"/>
            <rFont val="Tahoma"/>
            <family val="2"/>
          </rPr>
          <t>Et là 3</t>
        </r>
      </text>
    </comment>
  </commentList>
</comments>
</file>

<file path=xl/sharedStrings.xml><?xml version="1.0" encoding="utf-8"?>
<sst xmlns="http://schemas.openxmlformats.org/spreadsheetml/2006/main" count="287" uniqueCount="46">
  <si>
    <t>Nom</t>
  </si>
  <si>
    <t>STATION</t>
  </si>
  <si>
    <t>IDSTATION</t>
  </si>
  <si>
    <t>Type</t>
  </si>
  <si>
    <t xml:space="preserve">Type ARR            </t>
  </si>
  <si>
    <t xml:space="preserve">Champlan                                                                                            </t>
  </si>
  <si>
    <t xml:space="preserve">B744      </t>
  </si>
  <si>
    <t xml:space="preserve">A306      </t>
  </si>
  <si>
    <t xml:space="preserve">B77W      </t>
  </si>
  <si>
    <t xml:space="preserve">B763      </t>
  </si>
  <si>
    <t xml:space="preserve">A332      </t>
  </si>
  <si>
    <t xml:space="preserve">A333      </t>
  </si>
  <si>
    <t xml:space="preserve">B772      </t>
  </si>
  <si>
    <t xml:space="preserve">B738      </t>
  </si>
  <si>
    <t xml:space="preserve">A321      </t>
  </si>
  <si>
    <t xml:space="preserve">A343      </t>
  </si>
  <si>
    <t xml:space="preserve">E190      </t>
  </si>
  <si>
    <t xml:space="preserve">F50       </t>
  </si>
  <si>
    <t xml:space="preserve">B737      </t>
  </si>
  <si>
    <t xml:space="preserve">B190      </t>
  </si>
  <si>
    <t xml:space="preserve">A320      </t>
  </si>
  <si>
    <t xml:space="preserve">B752      </t>
  </si>
  <si>
    <t xml:space="preserve">A319      </t>
  </si>
  <si>
    <t xml:space="preserve">AT72      </t>
  </si>
  <si>
    <t xml:space="preserve">AT75      </t>
  </si>
  <si>
    <t xml:space="preserve">AT76      </t>
  </si>
  <si>
    <t xml:space="preserve">B736      </t>
  </si>
  <si>
    <t xml:space="preserve">CRJX      </t>
  </si>
  <si>
    <t xml:space="preserve">AT45      </t>
  </si>
  <si>
    <t xml:space="preserve">B463      </t>
  </si>
  <si>
    <t xml:space="preserve">E135      </t>
  </si>
  <si>
    <t xml:space="preserve">CRJ7      </t>
  </si>
  <si>
    <t xml:space="preserve">RJ85      </t>
  </si>
  <si>
    <t xml:space="preserve">ASTR      </t>
  </si>
  <si>
    <t xml:space="preserve">DH8D      </t>
  </si>
  <si>
    <t xml:space="preserve">E145      </t>
  </si>
  <si>
    <t>LAmax moyen</t>
  </si>
  <si>
    <t>Nombre</t>
  </si>
  <si>
    <t xml:space="preserve">DS ARR              </t>
  </si>
  <si>
    <t xml:space="preserve">LFPO      </t>
  </si>
  <si>
    <t>ADARR</t>
  </si>
  <si>
    <t>LAmax</t>
  </si>
  <si>
    <t>Niveaux sonores Lamax en dBA</t>
  </si>
  <si>
    <t xml:space="preserve"> =DECALER(RECHERCHEV(A57;DATA!A:F;4;FAUX);1;0)</t>
  </si>
  <si>
    <t>Formule matricielle à valider par Ctrl+Shift+Enter et à tirer vers la droite puis vers le bas</t>
  </si>
  <si>
    <t>Voir Gestionnaire de Noms pour les noms de champs dynamiques.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</si>
</sst>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b/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0" fontId="2" fillId="2" borderId="0" applyNumberFormat="0" applyBorder="0" applyAlignment="0" applyProtection="0"/>
    <xf numFmtId="0" fontId="3" fillId="3" borderId="0" applyNumberFormat="0" applyBorder="0" applyAlignment="0" applyProtection="0"/>
  </cellStyleXfs>
  <cellXfs count="12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4" xfId="0" applyBorder="1"/>
    <xf numFmtId="0" fontId="0" fillId="0" borderId="5" xfId="0" applyBorder="1"/>
    <xf numFmtId="0" fontId="0" fillId="0" borderId="7" xfId="0" applyBorder="1"/>
    <xf numFmtId="0" fontId="0" fillId="0" borderId="8" xfId="0" applyBorder="1"/>
    <xf numFmtId="0" fontId="0" fillId="0" borderId="2" xfId="0" applyBorder="1"/>
    <xf numFmtId="0" fontId="0" fillId="0" borderId="3" xfId="0" applyBorder="1"/>
    <xf numFmtId="0" fontId="2" fillId="2" borderId="6" xfId="1" applyBorder="1"/>
    <xf numFmtId="0" fontId="2" fillId="2" borderId="9" xfId="1" applyBorder="1"/>
    <xf numFmtId="0" fontId="3" fillId="3" borderId="4" xfId="2" applyBorder="1"/>
  </cellXfs>
  <cellStyles count="3">
    <cellStyle name="Insatisfaisant" xfId="2" builtinId="27"/>
    <cellStyle name="Normal" xfId="0" builtinId="0"/>
    <cellStyle name="Satisfaisant" xfId="1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600077</xdr:colOff>
      <xdr:row>56</xdr:row>
      <xdr:rowOff>95252</xdr:rowOff>
    </xdr:from>
    <xdr:to>
      <xdr:col>6</xdr:col>
      <xdr:colOff>714375</xdr:colOff>
      <xdr:row>61</xdr:row>
      <xdr:rowOff>66675</xdr:rowOff>
    </xdr:to>
    <xdr:cxnSp macro="">
      <xdr:nvCxnSpPr>
        <xdr:cNvPr id="3" name="Connecteur droit avec flèche 2"/>
        <xdr:cNvCxnSpPr/>
      </xdr:nvCxnSpPr>
      <xdr:spPr>
        <a:xfrm flipH="1" flipV="1">
          <a:off x="2886077" y="10810877"/>
          <a:ext cx="2533648" cy="923923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4"/>
  <sheetViews>
    <sheetView topLeftCell="A19" workbookViewId="0">
      <selection activeCell="G14" sqref="G14"/>
    </sheetView>
  </sheetViews>
  <sheetFormatPr baseColWidth="10" defaultRowHeight="15" x14ac:dyDescent="0.25"/>
  <cols>
    <col min="5" max="5" width="13.42578125" bestFit="1" customWidth="1"/>
    <col min="6" max="6" width="8.28515625" bestFit="1" customWidth="1"/>
  </cols>
  <sheetData>
    <row r="1" spans="1:6" x14ac:dyDescent="0.25">
      <c r="A1" t="s">
        <v>0</v>
      </c>
      <c r="B1" t="s">
        <v>1</v>
      </c>
      <c r="C1" t="s">
        <v>2</v>
      </c>
      <c r="D1" s="1" t="s">
        <v>40</v>
      </c>
      <c r="E1" t="s">
        <v>41</v>
      </c>
      <c r="F1" t="s">
        <v>37</v>
      </c>
    </row>
    <row r="2" spans="1:6" x14ac:dyDescent="0.25">
      <c r="A2" t="s">
        <v>38</v>
      </c>
      <c r="B2" t="s">
        <v>5</v>
      </c>
      <c r="C2">
        <v>17</v>
      </c>
      <c r="D2" s="1" t="s">
        <v>39</v>
      </c>
      <c r="E2">
        <v>69</v>
      </c>
      <c r="F2">
        <v>2</v>
      </c>
    </row>
    <row r="3" spans="1:6" x14ac:dyDescent="0.25">
      <c r="A3" t="s">
        <v>38</v>
      </c>
      <c r="B3" t="s">
        <v>5</v>
      </c>
      <c r="C3">
        <v>17</v>
      </c>
      <c r="D3" s="1" t="s">
        <v>39</v>
      </c>
      <c r="E3">
        <v>71</v>
      </c>
      <c r="F3">
        <v>2</v>
      </c>
    </row>
    <row r="4" spans="1:6" x14ac:dyDescent="0.25">
      <c r="A4" t="s">
        <v>38</v>
      </c>
      <c r="B4" t="s">
        <v>5</v>
      </c>
      <c r="C4">
        <v>17</v>
      </c>
      <c r="D4" s="1" t="s">
        <v>39</v>
      </c>
      <c r="E4">
        <v>72</v>
      </c>
      <c r="F4">
        <v>3</v>
      </c>
    </row>
    <row r="5" spans="1:6" x14ac:dyDescent="0.25">
      <c r="A5" t="s">
        <v>38</v>
      </c>
      <c r="B5" t="s">
        <v>5</v>
      </c>
      <c r="C5">
        <v>17</v>
      </c>
      <c r="D5" s="1" t="s">
        <v>39</v>
      </c>
      <c r="E5">
        <v>73</v>
      </c>
      <c r="F5">
        <v>12</v>
      </c>
    </row>
    <row r="6" spans="1:6" x14ac:dyDescent="0.25">
      <c r="A6" t="s">
        <v>38</v>
      </c>
      <c r="B6" t="s">
        <v>5</v>
      </c>
      <c r="C6">
        <v>17</v>
      </c>
      <c r="D6" s="1" t="s">
        <v>39</v>
      </c>
      <c r="E6">
        <v>74</v>
      </c>
      <c r="F6">
        <v>11</v>
      </c>
    </row>
    <row r="7" spans="1:6" x14ac:dyDescent="0.25">
      <c r="A7" t="s">
        <v>38</v>
      </c>
      <c r="B7" t="s">
        <v>5</v>
      </c>
      <c r="C7">
        <v>17</v>
      </c>
      <c r="D7" s="1" t="s">
        <v>39</v>
      </c>
      <c r="E7">
        <v>75</v>
      </c>
      <c r="F7">
        <v>26</v>
      </c>
    </row>
    <row r="8" spans="1:6" x14ac:dyDescent="0.25">
      <c r="A8" t="s">
        <v>38</v>
      </c>
      <c r="B8" t="s">
        <v>5</v>
      </c>
      <c r="C8">
        <v>17</v>
      </c>
      <c r="D8" s="1" t="s">
        <v>39</v>
      </c>
      <c r="E8">
        <v>76</v>
      </c>
      <c r="F8">
        <v>50</v>
      </c>
    </row>
    <row r="9" spans="1:6" x14ac:dyDescent="0.25">
      <c r="A9" t="s">
        <v>38</v>
      </c>
      <c r="B9" t="s">
        <v>5</v>
      </c>
      <c r="C9">
        <v>17</v>
      </c>
      <c r="D9" s="1" t="s">
        <v>39</v>
      </c>
      <c r="E9">
        <v>77</v>
      </c>
      <c r="F9">
        <v>128</v>
      </c>
    </row>
    <row r="10" spans="1:6" x14ac:dyDescent="0.25">
      <c r="A10" t="s">
        <v>38</v>
      </c>
      <c r="B10" t="s">
        <v>5</v>
      </c>
      <c r="C10">
        <v>17</v>
      </c>
      <c r="D10" s="1" t="s">
        <v>39</v>
      </c>
      <c r="E10">
        <v>78</v>
      </c>
      <c r="F10">
        <v>174</v>
      </c>
    </row>
    <row r="11" spans="1:6" x14ac:dyDescent="0.25">
      <c r="A11" t="s">
        <v>38</v>
      </c>
      <c r="B11" t="s">
        <v>5</v>
      </c>
      <c r="C11">
        <v>17</v>
      </c>
      <c r="D11" s="1" t="s">
        <v>39</v>
      </c>
      <c r="E11">
        <v>79</v>
      </c>
      <c r="F11">
        <v>321</v>
      </c>
    </row>
    <row r="12" spans="1:6" x14ac:dyDescent="0.25">
      <c r="A12" t="s">
        <v>38</v>
      </c>
      <c r="B12" t="s">
        <v>5</v>
      </c>
      <c r="C12">
        <v>17</v>
      </c>
      <c r="D12" s="1" t="s">
        <v>39</v>
      </c>
      <c r="E12">
        <v>80</v>
      </c>
      <c r="F12">
        <v>404</v>
      </c>
    </row>
    <row r="13" spans="1:6" x14ac:dyDescent="0.25">
      <c r="A13" t="s">
        <v>38</v>
      </c>
      <c r="B13" t="s">
        <v>5</v>
      </c>
      <c r="C13">
        <v>17</v>
      </c>
      <c r="D13" s="1" t="s">
        <v>39</v>
      </c>
      <c r="E13">
        <v>81</v>
      </c>
      <c r="F13">
        <v>327</v>
      </c>
    </row>
    <row r="14" spans="1:6" x14ac:dyDescent="0.25">
      <c r="A14" t="s">
        <v>38</v>
      </c>
      <c r="B14" t="s">
        <v>5</v>
      </c>
      <c r="C14">
        <v>17</v>
      </c>
      <c r="D14" s="1" t="s">
        <v>39</v>
      </c>
      <c r="E14">
        <v>82</v>
      </c>
      <c r="F14">
        <v>112</v>
      </c>
    </row>
    <row r="15" spans="1:6" x14ac:dyDescent="0.25">
      <c r="A15" t="s">
        <v>38</v>
      </c>
      <c r="B15" t="s">
        <v>5</v>
      </c>
      <c r="C15">
        <v>17</v>
      </c>
      <c r="D15" s="1" t="s">
        <v>39</v>
      </c>
      <c r="E15">
        <v>83</v>
      </c>
      <c r="F15">
        <v>53</v>
      </c>
    </row>
    <row r="16" spans="1:6" x14ac:dyDescent="0.25">
      <c r="A16" t="s">
        <v>38</v>
      </c>
      <c r="B16" t="s">
        <v>5</v>
      </c>
      <c r="C16">
        <v>17</v>
      </c>
      <c r="D16" s="1" t="s">
        <v>39</v>
      </c>
      <c r="E16">
        <v>84</v>
      </c>
      <c r="F16">
        <v>29</v>
      </c>
    </row>
    <row r="17" spans="1:6" x14ac:dyDescent="0.25">
      <c r="A17" t="s">
        <v>38</v>
      </c>
      <c r="B17" t="s">
        <v>5</v>
      </c>
      <c r="C17">
        <v>17</v>
      </c>
      <c r="D17" s="1" t="s">
        <v>39</v>
      </c>
      <c r="E17">
        <v>85</v>
      </c>
      <c r="F17">
        <v>7</v>
      </c>
    </row>
    <row r="18" spans="1:6" x14ac:dyDescent="0.25">
      <c r="A18" t="s">
        <v>38</v>
      </c>
      <c r="B18" t="s">
        <v>5</v>
      </c>
      <c r="C18">
        <v>17</v>
      </c>
      <c r="D18" s="1" t="s">
        <v>39</v>
      </c>
      <c r="E18">
        <v>86</v>
      </c>
      <c r="F18">
        <v>4</v>
      </c>
    </row>
    <row r="19" spans="1:6" x14ac:dyDescent="0.25">
      <c r="A19" t="s">
        <v>38</v>
      </c>
      <c r="B19" t="s">
        <v>5</v>
      </c>
      <c r="C19">
        <v>17</v>
      </c>
      <c r="D19" s="1" t="s">
        <v>39</v>
      </c>
      <c r="E19">
        <v>87</v>
      </c>
      <c r="F19">
        <v>2</v>
      </c>
    </row>
    <row r="20" spans="1:6" x14ac:dyDescent="0.25">
      <c r="A20" t="s">
        <v>38</v>
      </c>
      <c r="B20" t="s">
        <v>5</v>
      </c>
      <c r="C20">
        <v>17</v>
      </c>
      <c r="D20" s="1" t="s">
        <v>39</v>
      </c>
      <c r="E20">
        <v>88</v>
      </c>
      <c r="F20">
        <v>3</v>
      </c>
    </row>
    <row r="21" spans="1:6" x14ac:dyDescent="0.25">
      <c r="A21" t="s">
        <v>38</v>
      </c>
      <c r="B21" t="s">
        <v>5</v>
      </c>
      <c r="C21">
        <v>17</v>
      </c>
      <c r="D21" s="1" t="s">
        <v>39</v>
      </c>
      <c r="E21">
        <v>89</v>
      </c>
      <c r="F21">
        <v>1</v>
      </c>
    </row>
    <row r="22" spans="1:6" x14ac:dyDescent="0.25">
      <c r="D22" s="1"/>
    </row>
    <row r="23" spans="1:6" x14ac:dyDescent="0.25">
      <c r="D23" s="1"/>
    </row>
    <row r="24" spans="1:6" x14ac:dyDescent="0.25">
      <c r="A24" t="s">
        <v>0</v>
      </c>
      <c r="B24" t="s">
        <v>1</v>
      </c>
      <c r="C24" t="s">
        <v>2</v>
      </c>
      <c r="D24" t="s">
        <v>3</v>
      </c>
      <c r="E24" t="s">
        <v>36</v>
      </c>
      <c r="F24" t="s">
        <v>37</v>
      </c>
    </row>
    <row r="25" spans="1:6" x14ac:dyDescent="0.25">
      <c r="A25" t="s">
        <v>4</v>
      </c>
      <c r="B25" t="s">
        <v>5</v>
      </c>
      <c r="C25">
        <v>17</v>
      </c>
      <c r="D25" t="s">
        <v>6</v>
      </c>
      <c r="E25">
        <v>87</v>
      </c>
      <c r="F25">
        <v>8</v>
      </c>
    </row>
    <row r="26" spans="1:6" x14ac:dyDescent="0.25">
      <c r="A26" t="s">
        <v>4</v>
      </c>
      <c r="B26" t="s">
        <v>5</v>
      </c>
      <c r="C26">
        <v>17</v>
      </c>
      <c r="D26" t="s">
        <v>7</v>
      </c>
      <c r="E26">
        <v>83.9</v>
      </c>
      <c r="F26">
        <v>3</v>
      </c>
    </row>
    <row r="27" spans="1:6" x14ac:dyDescent="0.25">
      <c r="A27" t="s">
        <v>4</v>
      </c>
      <c r="B27" t="s">
        <v>5</v>
      </c>
      <c r="C27">
        <v>17</v>
      </c>
      <c r="D27" t="s">
        <v>8</v>
      </c>
      <c r="E27">
        <v>83.4</v>
      </c>
      <c r="F27">
        <v>33</v>
      </c>
    </row>
    <row r="28" spans="1:6" x14ac:dyDescent="0.25">
      <c r="A28" t="s">
        <v>4</v>
      </c>
      <c r="B28" t="s">
        <v>5</v>
      </c>
      <c r="C28">
        <v>17</v>
      </c>
      <c r="D28" t="s">
        <v>9</v>
      </c>
      <c r="E28">
        <v>82.9</v>
      </c>
      <c r="F28">
        <v>3</v>
      </c>
    </row>
    <row r="29" spans="1:6" x14ac:dyDescent="0.25">
      <c r="A29" t="s">
        <v>4</v>
      </c>
      <c r="B29" t="s">
        <v>5</v>
      </c>
      <c r="C29">
        <v>17</v>
      </c>
      <c r="D29" t="s">
        <v>10</v>
      </c>
      <c r="E29">
        <v>81.7</v>
      </c>
      <c r="F29">
        <v>25</v>
      </c>
    </row>
    <row r="30" spans="1:6" x14ac:dyDescent="0.25">
      <c r="A30" t="s">
        <v>4</v>
      </c>
      <c r="B30" t="s">
        <v>5</v>
      </c>
      <c r="C30">
        <v>17</v>
      </c>
      <c r="D30" t="s">
        <v>11</v>
      </c>
      <c r="E30">
        <v>81.5</v>
      </c>
      <c r="F30">
        <v>34</v>
      </c>
    </row>
    <row r="31" spans="1:6" x14ac:dyDescent="0.25">
      <c r="A31" t="s">
        <v>4</v>
      </c>
      <c r="B31" t="s">
        <v>5</v>
      </c>
      <c r="C31">
        <v>17</v>
      </c>
      <c r="D31" t="s">
        <v>12</v>
      </c>
      <c r="E31">
        <v>81.3</v>
      </c>
      <c r="F31">
        <v>1</v>
      </c>
    </row>
    <row r="32" spans="1:6" x14ac:dyDescent="0.25">
      <c r="A32" t="s">
        <v>4</v>
      </c>
      <c r="B32" t="s">
        <v>5</v>
      </c>
      <c r="C32">
        <v>17</v>
      </c>
      <c r="D32" t="s">
        <v>13</v>
      </c>
      <c r="E32">
        <v>81.2</v>
      </c>
      <c r="F32">
        <v>254</v>
      </c>
    </row>
    <row r="33" spans="1:6" x14ac:dyDescent="0.25">
      <c r="A33" t="s">
        <v>4</v>
      </c>
      <c r="B33" t="s">
        <v>5</v>
      </c>
      <c r="C33">
        <v>17</v>
      </c>
      <c r="D33" t="s">
        <v>14</v>
      </c>
      <c r="E33">
        <v>80.8</v>
      </c>
      <c r="F33">
        <v>81</v>
      </c>
    </row>
    <row r="34" spans="1:6" x14ac:dyDescent="0.25">
      <c r="A34" t="s">
        <v>4</v>
      </c>
      <c r="B34" t="s">
        <v>5</v>
      </c>
      <c r="C34">
        <v>17</v>
      </c>
      <c r="D34" t="s">
        <v>15</v>
      </c>
      <c r="E34">
        <v>80.7</v>
      </c>
      <c r="F34">
        <v>5</v>
      </c>
    </row>
    <row r="35" spans="1:6" x14ac:dyDescent="0.25">
      <c r="A35" t="s">
        <v>4</v>
      </c>
      <c r="B35" t="s">
        <v>5</v>
      </c>
      <c r="C35">
        <v>17</v>
      </c>
      <c r="D35" t="s">
        <v>16</v>
      </c>
      <c r="E35">
        <v>80.7</v>
      </c>
      <c r="F35">
        <v>14</v>
      </c>
    </row>
    <row r="36" spans="1:6" x14ac:dyDescent="0.25">
      <c r="A36" t="s">
        <v>4</v>
      </c>
      <c r="B36" t="s">
        <v>5</v>
      </c>
      <c r="C36">
        <v>17</v>
      </c>
      <c r="D36" t="s">
        <v>17</v>
      </c>
      <c r="E36">
        <v>80</v>
      </c>
      <c r="F36">
        <v>2</v>
      </c>
    </row>
    <row r="37" spans="1:6" x14ac:dyDescent="0.25">
      <c r="A37" t="s">
        <v>4</v>
      </c>
      <c r="B37" t="s">
        <v>5</v>
      </c>
      <c r="C37">
        <v>17</v>
      </c>
      <c r="D37" t="s">
        <v>18</v>
      </c>
      <c r="E37">
        <v>79.900000000000006</v>
      </c>
      <c r="F37">
        <v>6</v>
      </c>
    </row>
    <row r="38" spans="1:6" x14ac:dyDescent="0.25">
      <c r="A38" t="s">
        <v>4</v>
      </c>
      <c r="B38" t="s">
        <v>5</v>
      </c>
      <c r="C38">
        <v>17</v>
      </c>
      <c r="D38" t="s">
        <v>19</v>
      </c>
      <c r="E38">
        <v>79.900000000000006</v>
      </c>
      <c r="F38">
        <v>28</v>
      </c>
    </row>
    <row r="39" spans="1:6" x14ac:dyDescent="0.25">
      <c r="A39" t="s">
        <v>4</v>
      </c>
      <c r="B39" t="s">
        <v>5</v>
      </c>
      <c r="C39">
        <v>17</v>
      </c>
      <c r="D39" t="s">
        <v>20</v>
      </c>
      <c r="E39">
        <v>79.8</v>
      </c>
      <c r="F39">
        <v>581</v>
      </c>
    </row>
    <row r="40" spans="1:6" x14ac:dyDescent="0.25">
      <c r="A40" t="s">
        <v>4</v>
      </c>
      <c r="B40" t="s">
        <v>5</v>
      </c>
      <c r="C40">
        <v>17</v>
      </c>
      <c r="D40" t="s">
        <v>21</v>
      </c>
      <c r="E40">
        <v>79.400000000000006</v>
      </c>
      <c r="F40">
        <v>9</v>
      </c>
    </row>
    <row r="41" spans="1:6" x14ac:dyDescent="0.25">
      <c r="A41" t="s">
        <v>4</v>
      </c>
      <c r="B41" t="s">
        <v>5</v>
      </c>
      <c r="C41">
        <v>17</v>
      </c>
      <c r="D41" t="s">
        <v>22</v>
      </c>
      <c r="E41">
        <v>78.900000000000006</v>
      </c>
      <c r="F41">
        <v>227</v>
      </c>
    </row>
    <row r="42" spans="1:6" x14ac:dyDescent="0.25">
      <c r="A42" t="s">
        <v>4</v>
      </c>
      <c r="B42" t="s">
        <v>5</v>
      </c>
      <c r="C42">
        <v>17</v>
      </c>
      <c r="D42" t="s">
        <v>23</v>
      </c>
      <c r="E42">
        <v>78.2</v>
      </c>
      <c r="F42">
        <v>4</v>
      </c>
    </row>
    <row r="43" spans="1:6" x14ac:dyDescent="0.25">
      <c r="A43" t="s">
        <v>4</v>
      </c>
      <c r="B43" t="s">
        <v>5</v>
      </c>
      <c r="C43">
        <v>17</v>
      </c>
      <c r="D43" t="s">
        <v>24</v>
      </c>
      <c r="E43">
        <v>78.099999999999994</v>
      </c>
      <c r="F43">
        <v>18</v>
      </c>
    </row>
    <row r="44" spans="1:6" x14ac:dyDescent="0.25">
      <c r="A44" t="s">
        <v>4</v>
      </c>
      <c r="B44" t="s">
        <v>5</v>
      </c>
      <c r="C44">
        <v>17</v>
      </c>
      <c r="D44" t="s">
        <v>25</v>
      </c>
      <c r="E44">
        <v>77.900000000000006</v>
      </c>
      <c r="F44">
        <v>63</v>
      </c>
    </row>
    <row r="45" spans="1:6" x14ac:dyDescent="0.25">
      <c r="A45" t="s">
        <v>4</v>
      </c>
      <c r="B45" t="s">
        <v>5</v>
      </c>
      <c r="C45">
        <v>17</v>
      </c>
      <c r="D45" t="s">
        <v>26</v>
      </c>
      <c r="E45">
        <v>77.900000000000006</v>
      </c>
      <c r="F45">
        <v>2</v>
      </c>
    </row>
    <row r="46" spans="1:6" x14ac:dyDescent="0.25">
      <c r="A46" t="s">
        <v>4</v>
      </c>
      <c r="B46" t="s">
        <v>5</v>
      </c>
      <c r="C46">
        <v>17</v>
      </c>
      <c r="D46" t="s">
        <v>27</v>
      </c>
      <c r="E46">
        <v>77.8</v>
      </c>
      <c r="F46">
        <v>128</v>
      </c>
    </row>
    <row r="47" spans="1:6" x14ac:dyDescent="0.25">
      <c r="A47" t="s">
        <v>4</v>
      </c>
      <c r="B47" t="s">
        <v>5</v>
      </c>
      <c r="C47">
        <v>17</v>
      </c>
      <c r="D47" t="s">
        <v>28</v>
      </c>
      <c r="E47">
        <v>77.3</v>
      </c>
      <c r="F47">
        <v>70</v>
      </c>
    </row>
    <row r="48" spans="1:6" x14ac:dyDescent="0.25">
      <c r="A48" t="s">
        <v>4</v>
      </c>
      <c r="B48" t="s">
        <v>5</v>
      </c>
      <c r="C48">
        <v>17</v>
      </c>
      <c r="D48" t="s">
        <v>29</v>
      </c>
      <c r="E48">
        <v>76.900000000000006</v>
      </c>
      <c r="F48">
        <v>6</v>
      </c>
    </row>
    <row r="49" spans="1:6" x14ac:dyDescent="0.25">
      <c r="A49" t="s">
        <v>4</v>
      </c>
      <c r="B49" t="s">
        <v>5</v>
      </c>
      <c r="C49">
        <v>17</v>
      </c>
      <c r="D49" t="s">
        <v>30</v>
      </c>
      <c r="E49">
        <v>76.8</v>
      </c>
      <c r="F49">
        <v>1</v>
      </c>
    </row>
    <row r="50" spans="1:6" x14ac:dyDescent="0.25">
      <c r="A50" t="s">
        <v>4</v>
      </c>
      <c r="B50" t="s">
        <v>5</v>
      </c>
      <c r="C50">
        <v>17</v>
      </c>
      <c r="D50" t="s">
        <v>31</v>
      </c>
      <c r="E50">
        <v>76</v>
      </c>
      <c r="F50">
        <v>21</v>
      </c>
    </row>
    <row r="51" spans="1:6" x14ac:dyDescent="0.25">
      <c r="A51" t="s">
        <v>4</v>
      </c>
      <c r="B51" t="s">
        <v>5</v>
      </c>
      <c r="C51">
        <v>17</v>
      </c>
      <c r="D51" t="s">
        <v>32</v>
      </c>
      <c r="E51">
        <v>75</v>
      </c>
      <c r="F51">
        <v>21</v>
      </c>
    </row>
    <row r="52" spans="1:6" x14ac:dyDescent="0.25">
      <c r="A52" t="s">
        <v>4</v>
      </c>
      <c r="B52" t="s">
        <v>5</v>
      </c>
      <c r="C52">
        <v>17</v>
      </c>
      <c r="D52" t="s">
        <v>33</v>
      </c>
      <c r="E52">
        <v>74.900000000000006</v>
      </c>
      <c r="F52">
        <v>1</v>
      </c>
    </row>
    <row r="53" spans="1:6" x14ac:dyDescent="0.25">
      <c r="A53" t="s">
        <v>4</v>
      </c>
      <c r="B53" t="s">
        <v>5</v>
      </c>
      <c r="C53">
        <v>17</v>
      </c>
      <c r="D53" t="s">
        <v>34</v>
      </c>
      <c r="E53">
        <v>74.400000000000006</v>
      </c>
      <c r="F53">
        <v>11</v>
      </c>
    </row>
    <row r="54" spans="1:6" x14ac:dyDescent="0.25">
      <c r="A54" t="s">
        <v>4</v>
      </c>
      <c r="B54" t="s">
        <v>5</v>
      </c>
      <c r="C54">
        <v>17</v>
      </c>
      <c r="D54" t="s">
        <v>35</v>
      </c>
      <c r="E54">
        <v>73</v>
      </c>
      <c r="F54">
        <v>11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H86"/>
  <sheetViews>
    <sheetView tabSelected="1" topLeftCell="A45" workbookViewId="0">
      <selection activeCell="H62" sqref="H62"/>
    </sheetView>
  </sheetViews>
  <sheetFormatPr baseColWidth="10" defaultRowHeight="15" x14ac:dyDescent="0.25"/>
  <cols>
    <col min="5" max="5" width="13.42578125" bestFit="1" customWidth="1"/>
    <col min="8" max="8" width="47.7109375" bestFit="1" customWidth="1"/>
  </cols>
  <sheetData>
    <row r="1" spans="1:5" ht="15.75" thickBot="1" x14ac:dyDescent="0.3"/>
    <row r="2" spans="1:5" ht="15.75" thickBot="1" x14ac:dyDescent="0.3">
      <c r="A2" s="8" t="s">
        <v>0</v>
      </c>
      <c r="B2" s="8" t="s">
        <v>2</v>
      </c>
      <c r="C2" s="8" t="s">
        <v>1</v>
      </c>
      <c r="D2" s="8" t="s">
        <v>42</v>
      </c>
      <c r="E2" s="8" t="s">
        <v>37</v>
      </c>
    </row>
    <row r="3" spans="1:5" x14ac:dyDescent="0.25">
      <c r="A3" s="4" t="s">
        <v>38</v>
      </c>
      <c r="B3" s="3">
        <v>17</v>
      </c>
      <c r="C3" s="3" t="str">
        <f>$A$3</f>
        <v xml:space="preserve">DS ARR              </v>
      </c>
      <c r="D3" s="3">
        <v>50</v>
      </c>
      <c r="E3" s="9">
        <f>SUMIFS(DATA!F:F,DATA!A:A,Resultat!A3,DATA!C:C,Resultat!B3,DATA!E:E,Resultat!D3)</f>
        <v>0</v>
      </c>
    </row>
    <row r="4" spans="1:5" x14ac:dyDescent="0.25">
      <c r="A4" s="5" t="s">
        <v>38</v>
      </c>
      <c r="B4" s="2">
        <v>17</v>
      </c>
      <c r="C4" s="2" t="str">
        <f>$A$3</f>
        <v xml:space="preserve">DS ARR              </v>
      </c>
      <c r="D4" s="2">
        <v>51</v>
      </c>
      <c r="E4" s="9">
        <f>SUMIFS(DATA!F:F,DATA!A:A,Resultat!A4,DATA!C:C,Resultat!B4,DATA!E:E,Resultat!D4)</f>
        <v>0</v>
      </c>
    </row>
    <row r="5" spans="1:5" x14ac:dyDescent="0.25">
      <c r="A5" s="5" t="s">
        <v>38</v>
      </c>
      <c r="B5" s="2">
        <v>17</v>
      </c>
      <c r="C5" s="2" t="str">
        <f t="shared" ref="C5:C53" si="0">$A$3</f>
        <v xml:space="preserve">DS ARR              </v>
      </c>
      <c r="D5" s="2">
        <v>52</v>
      </c>
      <c r="E5" s="9">
        <f>SUMIFS(DATA!F:F,DATA!A:A,Resultat!A5,DATA!C:C,Resultat!B5,DATA!E:E,Resultat!D5)</f>
        <v>0</v>
      </c>
    </row>
    <row r="6" spans="1:5" x14ac:dyDescent="0.25">
      <c r="A6" s="5" t="s">
        <v>38</v>
      </c>
      <c r="B6" s="2">
        <v>17</v>
      </c>
      <c r="C6" s="2" t="str">
        <f t="shared" si="0"/>
        <v xml:space="preserve">DS ARR              </v>
      </c>
      <c r="D6" s="2">
        <v>53</v>
      </c>
      <c r="E6" s="9">
        <f>SUMIFS(DATA!F:F,DATA!A:A,Resultat!A6,DATA!C:C,Resultat!B6,DATA!E:E,Resultat!D6)</f>
        <v>0</v>
      </c>
    </row>
    <row r="7" spans="1:5" x14ac:dyDescent="0.25">
      <c r="A7" s="5" t="s">
        <v>38</v>
      </c>
      <c r="B7" s="2">
        <v>17</v>
      </c>
      <c r="C7" s="2" t="str">
        <f t="shared" si="0"/>
        <v xml:space="preserve">DS ARR              </v>
      </c>
      <c r="D7" s="2">
        <v>54</v>
      </c>
      <c r="E7" s="9">
        <f>SUMIFS(DATA!F:F,DATA!A:A,Resultat!A7,DATA!C:C,Resultat!B7,DATA!E:E,Resultat!D7)</f>
        <v>0</v>
      </c>
    </row>
    <row r="8" spans="1:5" x14ac:dyDescent="0.25">
      <c r="A8" s="5" t="s">
        <v>38</v>
      </c>
      <c r="B8" s="2">
        <v>17</v>
      </c>
      <c r="C8" s="2" t="str">
        <f t="shared" si="0"/>
        <v xml:space="preserve">DS ARR              </v>
      </c>
      <c r="D8" s="2">
        <v>55</v>
      </c>
      <c r="E8" s="9">
        <f>SUMIFS(DATA!F:F,DATA!A:A,Resultat!A8,DATA!C:C,Resultat!B8,DATA!E:E,Resultat!D8)</f>
        <v>0</v>
      </c>
    </row>
    <row r="9" spans="1:5" x14ac:dyDescent="0.25">
      <c r="A9" s="5" t="s">
        <v>38</v>
      </c>
      <c r="B9" s="2">
        <v>17</v>
      </c>
      <c r="C9" s="2" t="str">
        <f t="shared" si="0"/>
        <v xml:space="preserve">DS ARR              </v>
      </c>
      <c r="D9" s="2">
        <v>56</v>
      </c>
      <c r="E9" s="9">
        <f>SUMIFS(DATA!F:F,DATA!A:A,Resultat!A9,DATA!C:C,Resultat!B9,DATA!E:E,Resultat!D9)</f>
        <v>0</v>
      </c>
    </row>
    <row r="10" spans="1:5" x14ac:dyDescent="0.25">
      <c r="A10" s="5" t="s">
        <v>38</v>
      </c>
      <c r="B10" s="2">
        <v>17</v>
      </c>
      <c r="C10" s="2" t="str">
        <f t="shared" si="0"/>
        <v xml:space="preserve">DS ARR              </v>
      </c>
      <c r="D10" s="2">
        <v>57</v>
      </c>
      <c r="E10" s="9">
        <f>SUMIFS(DATA!F:F,DATA!A:A,Resultat!A10,DATA!C:C,Resultat!B10,DATA!E:E,Resultat!D10)</f>
        <v>0</v>
      </c>
    </row>
    <row r="11" spans="1:5" x14ac:dyDescent="0.25">
      <c r="A11" s="5" t="s">
        <v>38</v>
      </c>
      <c r="B11" s="2">
        <v>17</v>
      </c>
      <c r="C11" s="2" t="str">
        <f t="shared" si="0"/>
        <v xml:space="preserve">DS ARR              </v>
      </c>
      <c r="D11" s="2">
        <v>58</v>
      </c>
      <c r="E11" s="9">
        <f>SUMIFS(DATA!F:F,DATA!A:A,Resultat!A11,DATA!C:C,Resultat!B11,DATA!E:E,Resultat!D11)</f>
        <v>0</v>
      </c>
    </row>
    <row r="12" spans="1:5" x14ac:dyDescent="0.25">
      <c r="A12" s="5" t="s">
        <v>38</v>
      </c>
      <c r="B12" s="2">
        <v>17</v>
      </c>
      <c r="C12" s="2" t="str">
        <f t="shared" si="0"/>
        <v xml:space="preserve">DS ARR              </v>
      </c>
      <c r="D12" s="2">
        <v>59</v>
      </c>
      <c r="E12" s="9">
        <f>SUMIFS(DATA!F:F,DATA!A:A,Resultat!A12,DATA!C:C,Resultat!B12,DATA!E:E,Resultat!D12)</f>
        <v>0</v>
      </c>
    </row>
    <row r="13" spans="1:5" x14ac:dyDescent="0.25">
      <c r="A13" s="5" t="s">
        <v>38</v>
      </c>
      <c r="B13" s="2">
        <v>17</v>
      </c>
      <c r="C13" s="2" t="str">
        <f t="shared" si="0"/>
        <v xml:space="preserve">DS ARR              </v>
      </c>
      <c r="D13" s="2">
        <v>60</v>
      </c>
      <c r="E13" s="9">
        <f>SUMIFS(DATA!F:F,DATA!A:A,Resultat!A13,DATA!C:C,Resultat!B13,DATA!E:E,Resultat!D13)</f>
        <v>0</v>
      </c>
    </row>
    <row r="14" spans="1:5" x14ac:dyDescent="0.25">
      <c r="A14" s="5" t="s">
        <v>38</v>
      </c>
      <c r="B14" s="2">
        <v>17</v>
      </c>
      <c r="C14" s="2" t="str">
        <f t="shared" si="0"/>
        <v xml:space="preserve">DS ARR              </v>
      </c>
      <c r="D14" s="2">
        <v>61</v>
      </c>
      <c r="E14" s="9">
        <f>SUMIFS(DATA!F:F,DATA!A:A,Resultat!A14,DATA!C:C,Resultat!B14,DATA!E:E,Resultat!D14)</f>
        <v>0</v>
      </c>
    </row>
    <row r="15" spans="1:5" x14ac:dyDescent="0.25">
      <c r="A15" s="5" t="s">
        <v>38</v>
      </c>
      <c r="B15" s="2">
        <v>17</v>
      </c>
      <c r="C15" s="2" t="str">
        <f t="shared" si="0"/>
        <v xml:space="preserve">DS ARR              </v>
      </c>
      <c r="D15" s="2">
        <v>62</v>
      </c>
      <c r="E15" s="9">
        <f>SUMIFS(DATA!F:F,DATA!A:A,Resultat!A15,DATA!C:C,Resultat!B15,DATA!E:E,Resultat!D15)</f>
        <v>0</v>
      </c>
    </row>
    <row r="16" spans="1:5" x14ac:dyDescent="0.25">
      <c r="A16" s="5" t="s">
        <v>38</v>
      </c>
      <c r="B16" s="2">
        <v>17</v>
      </c>
      <c r="C16" s="2" t="str">
        <f t="shared" si="0"/>
        <v xml:space="preserve">DS ARR              </v>
      </c>
      <c r="D16" s="2">
        <v>63</v>
      </c>
      <c r="E16" s="9">
        <f>SUMIFS(DATA!F:F,DATA!A:A,Resultat!A16,DATA!C:C,Resultat!B16,DATA!E:E,Resultat!D16)</f>
        <v>0</v>
      </c>
    </row>
    <row r="17" spans="1:5" x14ac:dyDescent="0.25">
      <c r="A17" s="5" t="s">
        <v>38</v>
      </c>
      <c r="B17" s="2">
        <v>17</v>
      </c>
      <c r="C17" s="2" t="str">
        <f t="shared" si="0"/>
        <v xml:space="preserve">DS ARR              </v>
      </c>
      <c r="D17" s="2">
        <v>64</v>
      </c>
      <c r="E17" s="9">
        <f>SUMIFS(DATA!F:F,DATA!A:A,Resultat!A17,DATA!C:C,Resultat!B17,DATA!E:E,Resultat!D17)</f>
        <v>0</v>
      </c>
    </row>
    <row r="18" spans="1:5" x14ac:dyDescent="0.25">
      <c r="A18" s="5" t="s">
        <v>38</v>
      </c>
      <c r="B18" s="2">
        <v>17</v>
      </c>
      <c r="C18" s="2" t="str">
        <f t="shared" si="0"/>
        <v xml:space="preserve">DS ARR              </v>
      </c>
      <c r="D18" s="2">
        <v>65</v>
      </c>
      <c r="E18" s="9">
        <f>SUMIFS(DATA!F:F,DATA!A:A,Resultat!A18,DATA!C:C,Resultat!B18,DATA!E:E,Resultat!D18)</f>
        <v>0</v>
      </c>
    </row>
    <row r="19" spans="1:5" x14ac:dyDescent="0.25">
      <c r="A19" s="5" t="s">
        <v>38</v>
      </c>
      <c r="B19" s="2">
        <v>17</v>
      </c>
      <c r="C19" s="2" t="str">
        <f t="shared" si="0"/>
        <v xml:space="preserve">DS ARR              </v>
      </c>
      <c r="D19" s="2">
        <v>66</v>
      </c>
      <c r="E19" s="9">
        <f>SUMIFS(DATA!F:F,DATA!A:A,Resultat!A19,DATA!C:C,Resultat!B19,DATA!E:E,Resultat!D19)</f>
        <v>0</v>
      </c>
    </row>
    <row r="20" spans="1:5" x14ac:dyDescent="0.25">
      <c r="A20" s="5" t="s">
        <v>38</v>
      </c>
      <c r="B20" s="2">
        <v>17</v>
      </c>
      <c r="C20" s="2" t="str">
        <f t="shared" si="0"/>
        <v xml:space="preserve">DS ARR              </v>
      </c>
      <c r="D20" s="2">
        <v>67</v>
      </c>
      <c r="E20" s="9">
        <f>SUMIFS(DATA!F:F,DATA!A:A,Resultat!A20,DATA!C:C,Resultat!B20,DATA!E:E,Resultat!D20)</f>
        <v>0</v>
      </c>
    </row>
    <row r="21" spans="1:5" x14ac:dyDescent="0.25">
      <c r="A21" s="5" t="s">
        <v>38</v>
      </c>
      <c r="B21" s="2">
        <v>17</v>
      </c>
      <c r="C21" s="2" t="str">
        <f t="shared" si="0"/>
        <v xml:space="preserve">DS ARR              </v>
      </c>
      <c r="D21" s="2">
        <v>68</v>
      </c>
      <c r="E21" s="9">
        <f>SUMIFS(DATA!F:F,DATA!A:A,Resultat!A21,DATA!C:C,Resultat!B21,DATA!E:E,Resultat!D21)</f>
        <v>0</v>
      </c>
    </row>
    <row r="22" spans="1:5" x14ac:dyDescent="0.25">
      <c r="A22" s="5" t="s">
        <v>38</v>
      </c>
      <c r="B22" s="2">
        <v>17</v>
      </c>
      <c r="C22" s="2" t="str">
        <f t="shared" si="0"/>
        <v xml:space="preserve">DS ARR              </v>
      </c>
      <c r="D22" s="2">
        <v>69</v>
      </c>
      <c r="E22" s="9">
        <f>SUMIFS(DATA!F:F,DATA!A:A,Resultat!A22,DATA!C:C,Resultat!B22,DATA!E:E,Resultat!D22)</f>
        <v>2</v>
      </c>
    </row>
    <row r="23" spans="1:5" x14ac:dyDescent="0.25">
      <c r="A23" s="5" t="s">
        <v>38</v>
      </c>
      <c r="B23" s="2">
        <v>17</v>
      </c>
      <c r="C23" s="2" t="str">
        <f t="shared" si="0"/>
        <v xml:space="preserve">DS ARR              </v>
      </c>
      <c r="D23" s="2">
        <v>70</v>
      </c>
      <c r="E23" s="9">
        <f>SUMIFS(DATA!F:F,DATA!A:A,Resultat!A23,DATA!C:C,Resultat!B23,DATA!E:E,Resultat!D23)</f>
        <v>0</v>
      </c>
    </row>
    <row r="24" spans="1:5" x14ac:dyDescent="0.25">
      <c r="A24" s="5" t="s">
        <v>38</v>
      </c>
      <c r="B24" s="2">
        <v>17</v>
      </c>
      <c r="C24" s="2" t="str">
        <f t="shared" si="0"/>
        <v xml:space="preserve">DS ARR              </v>
      </c>
      <c r="D24" s="2">
        <v>71</v>
      </c>
      <c r="E24" s="9">
        <f>SUMIFS(DATA!F:F,DATA!A:A,Resultat!A24,DATA!C:C,Resultat!B24,DATA!E:E,Resultat!D24)</f>
        <v>2</v>
      </c>
    </row>
    <row r="25" spans="1:5" x14ac:dyDescent="0.25">
      <c r="A25" s="5" t="s">
        <v>38</v>
      </c>
      <c r="B25" s="2">
        <v>17</v>
      </c>
      <c r="C25" s="2" t="str">
        <f t="shared" si="0"/>
        <v xml:space="preserve">DS ARR              </v>
      </c>
      <c r="D25" s="2">
        <v>72</v>
      </c>
      <c r="E25" s="9">
        <f>SUMIFS(DATA!F:F,DATA!A:A,Resultat!A25,DATA!C:C,Resultat!B25,DATA!E:E,Resultat!D25)</f>
        <v>3</v>
      </c>
    </row>
    <row r="26" spans="1:5" x14ac:dyDescent="0.25">
      <c r="A26" s="5" t="s">
        <v>38</v>
      </c>
      <c r="B26" s="2">
        <v>17</v>
      </c>
      <c r="C26" s="2" t="str">
        <f t="shared" si="0"/>
        <v xml:space="preserve">DS ARR              </v>
      </c>
      <c r="D26" s="2">
        <v>73</v>
      </c>
      <c r="E26" s="9">
        <f>SUMIFS(DATA!F:F,DATA!A:A,Resultat!A26,DATA!C:C,Resultat!B26,DATA!E:E,Resultat!D26)</f>
        <v>12</v>
      </c>
    </row>
    <row r="27" spans="1:5" x14ac:dyDescent="0.25">
      <c r="A27" s="5" t="s">
        <v>38</v>
      </c>
      <c r="B27" s="2">
        <v>17</v>
      </c>
      <c r="C27" s="2" t="str">
        <f t="shared" si="0"/>
        <v xml:space="preserve">DS ARR              </v>
      </c>
      <c r="D27" s="2">
        <v>74</v>
      </c>
      <c r="E27" s="9">
        <f>SUMIFS(DATA!F:F,DATA!A:A,Resultat!A27,DATA!C:C,Resultat!B27,DATA!E:E,Resultat!D27)</f>
        <v>11</v>
      </c>
    </row>
    <row r="28" spans="1:5" x14ac:dyDescent="0.25">
      <c r="A28" s="5" t="s">
        <v>38</v>
      </c>
      <c r="B28" s="2">
        <v>17</v>
      </c>
      <c r="C28" s="2" t="str">
        <f t="shared" si="0"/>
        <v xml:space="preserve">DS ARR              </v>
      </c>
      <c r="D28" s="2">
        <v>75</v>
      </c>
      <c r="E28" s="9">
        <f>SUMIFS(DATA!F:F,DATA!A:A,Resultat!A28,DATA!C:C,Resultat!B28,DATA!E:E,Resultat!D28)</f>
        <v>26</v>
      </c>
    </row>
    <row r="29" spans="1:5" x14ac:dyDescent="0.25">
      <c r="A29" s="5" t="s">
        <v>38</v>
      </c>
      <c r="B29" s="2">
        <v>17</v>
      </c>
      <c r="C29" s="2" t="str">
        <f t="shared" si="0"/>
        <v xml:space="preserve">DS ARR              </v>
      </c>
      <c r="D29" s="2">
        <v>76</v>
      </c>
      <c r="E29" s="9">
        <f>SUMIFS(DATA!F:F,DATA!A:A,Resultat!A29,DATA!C:C,Resultat!B29,DATA!E:E,Resultat!D29)</f>
        <v>50</v>
      </c>
    </row>
    <row r="30" spans="1:5" x14ac:dyDescent="0.25">
      <c r="A30" s="5" t="s">
        <v>38</v>
      </c>
      <c r="B30" s="2">
        <v>17</v>
      </c>
      <c r="C30" s="2" t="str">
        <f t="shared" si="0"/>
        <v xml:space="preserve">DS ARR              </v>
      </c>
      <c r="D30" s="2">
        <v>77</v>
      </c>
      <c r="E30" s="9">
        <f>SUMIFS(DATA!F:F,DATA!A:A,Resultat!A30,DATA!C:C,Resultat!B30,DATA!E:E,Resultat!D30)</f>
        <v>128</v>
      </c>
    </row>
    <row r="31" spans="1:5" x14ac:dyDescent="0.25">
      <c r="A31" s="5" t="s">
        <v>38</v>
      </c>
      <c r="B31" s="2">
        <v>17</v>
      </c>
      <c r="C31" s="2" t="str">
        <f t="shared" si="0"/>
        <v xml:space="preserve">DS ARR              </v>
      </c>
      <c r="D31" s="2">
        <v>78</v>
      </c>
      <c r="E31" s="9">
        <f>SUMIFS(DATA!F:F,DATA!A:A,Resultat!A31,DATA!C:C,Resultat!B31,DATA!E:E,Resultat!D31)</f>
        <v>174</v>
      </c>
    </row>
    <row r="32" spans="1:5" x14ac:dyDescent="0.25">
      <c r="A32" s="5" t="s">
        <v>38</v>
      </c>
      <c r="B32" s="2">
        <v>17</v>
      </c>
      <c r="C32" s="2" t="str">
        <f t="shared" si="0"/>
        <v xml:space="preserve">DS ARR              </v>
      </c>
      <c r="D32" s="2">
        <v>79</v>
      </c>
      <c r="E32" s="9">
        <f>SUMIFS(DATA!F:F,DATA!A:A,Resultat!A32,DATA!C:C,Resultat!B32,DATA!E:E,Resultat!D32)</f>
        <v>321</v>
      </c>
    </row>
    <row r="33" spans="1:5" x14ac:dyDescent="0.25">
      <c r="A33" s="5" t="s">
        <v>38</v>
      </c>
      <c r="B33" s="2">
        <v>17</v>
      </c>
      <c r="C33" s="2" t="str">
        <f t="shared" si="0"/>
        <v xml:space="preserve">DS ARR              </v>
      </c>
      <c r="D33" s="2">
        <v>80</v>
      </c>
      <c r="E33" s="9">
        <f>SUMIFS(DATA!F:F,DATA!A:A,Resultat!A33,DATA!C:C,Resultat!B33,DATA!E:E,Resultat!D33)</f>
        <v>404</v>
      </c>
    </row>
    <row r="34" spans="1:5" x14ac:dyDescent="0.25">
      <c r="A34" s="5" t="s">
        <v>38</v>
      </c>
      <c r="B34" s="2">
        <v>17</v>
      </c>
      <c r="C34" s="2" t="str">
        <f t="shared" si="0"/>
        <v xml:space="preserve">DS ARR              </v>
      </c>
      <c r="D34" s="2">
        <v>81</v>
      </c>
      <c r="E34" s="9">
        <f>SUMIFS(DATA!F:F,DATA!A:A,Resultat!A34,DATA!C:C,Resultat!B34,DATA!E:E,Resultat!D34)</f>
        <v>327</v>
      </c>
    </row>
    <row r="35" spans="1:5" x14ac:dyDescent="0.25">
      <c r="A35" s="5" t="s">
        <v>38</v>
      </c>
      <c r="B35" s="2">
        <v>17</v>
      </c>
      <c r="C35" s="2" t="str">
        <f t="shared" si="0"/>
        <v xml:space="preserve">DS ARR              </v>
      </c>
      <c r="D35" s="2">
        <v>82</v>
      </c>
      <c r="E35" s="9">
        <f>SUMIFS(DATA!F:F,DATA!A:A,Resultat!A35,DATA!C:C,Resultat!B35,DATA!E:E,Resultat!D35)</f>
        <v>112</v>
      </c>
    </row>
    <row r="36" spans="1:5" x14ac:dyDescent="0.25">
      <c r="A36" s="5" t="s">
        <v>38</v>
      </c>
      <c r="B36" s="2">
        <v>17</v>
      </c>
      <c r="C36" s="2" t="str">
        <f t="shared" si="0"/>
        <v xml:space="preserve">DS ARR              </v>
      </c>
      <c r="D36" s="2">
        <v>83</v>
      </c>
      <c r="E36" s="9">
        <f>SUMIFS(DATA!F:F,DATA!A:A,Resultat!A36,DATA!C:C,Resultat!B36,DATA!E:E,Resultat!D36)</f>
        <v>53</v>
      </c>
    </row>
    <row r="37" spans="1:5" x14ac:dyDescent="0.25">
      <c r="A37" s="5" t="s">
        <v>38</v>
      </c>
      <c r="B37" s="2">
        <v>17</v>
      </c>
      <c r="C37" s="2" t="str">
        <f t="shared" si="0"/>
        <v xml:space="preserve">DS ARR              </v>
      </c>
      <c r="D37" s="2">
        <v>84</v>
      </c>
      <c r="E37" s="9">
        <f>SUMIFS(DATA!F:F,DATA!A:A,Resultat!A37,DATA!C:C,Resultat!B37,DATA!E:E,Resultat!D37)</f>
        <v>29</v>
      </c>
    </row>
    <row r="38" spans="1:5" x14ac:dyDescent="0.25">
      <c r="A38" s="5" t="s">
        <v>38</v>
      </c>
      <c r="B38" s="2">
        <v>17</v>
      </c>
      <c r="C38" s="2" t="str">
        <f t="shared" si="0"/>
        <v xml:space="preserve">DS ARR              </v>
      </c>
      <c r="D38" s="2">
        <v>85</v>
      </c>
      <c r="E38" s="9">
        <f>SUMIFS(DATA!F:F,DATA!A:A,Resultat!A38,DATA!C:C,Resultat!B38,DATA!E:E,Resultat!D38)</f>
        <v>7</v>
      </c>
    </row>
    <row r="39" spans="1:5" x14ac:dyDescent="0.25">
      <c r="A39" s="5" t="s">
        <v>38</v>
      </c>
      <c r="B39" s="2">
        <v>17</v>
      </c>
      <c r="C39" s="2" t="str">
        <f t="shared" si="0"/>
        <v xml:space="preserve">DS ARR              </v>
      </c>
      <c r="D39" s="2">
        <v>86</v>
      </c>
      <c r="E39" s="9">
        <f>SUMIFS(DATA!F:F,DATA!A:A,Resultat!A39,DATA!C:C,Resultat!B39,DATA!E:E,Resultat!D39)</f>
        <v>4</v>
      </c>
    </row>
    <row r="40" spans="1:5" x14ac:dyDescent="0.25">
      <c r="A40" s="5" t="s">
        <v>38</v>
      </c>
      <c r="B40" s="2">
        <v>17</v>
      </c>
      <c r="C40" s="2" t="str">
        <f t="shared" si="0"/>
        <v xml:space="preserve">DS ARR              </v>
      </c>
      <c r="D40" s="2">
        <v>87</v>
      </c>
      <c r="E40" s="9">
        <f>SUMIFS(DATA!F:F,DATA!A:A,Resultat!A40,DATA!C:C,Resultat!B40,DATA!E:E,Resultat!D40)</f>
        <v>2</v>
      </c>
    </row>
    <row r="41" spans="1:5" x14ac:dyDescent="0.25">
      <c r="A41" s="5" t="s">
        <v>38</v>
      </c>
      <c r="B41" s="2">
        <v>17</v>
      </c>
      <c r="C41" s="2" t="str">
        <f t="shared" si="0"/>
        <v xml:space="preserve">DS ARR              </v>
      </c>
      <c r="D41" s="2">
        <v>88</v>
      </c>
      <c r="E41" s="9">
        <f>SUMIFS(DATA!F:F,DATA!A:A,Resultat!A41,DATA!C:C,Resultat!B41,DATA!E:E,Resultat!D41)</f>
        <v>3</v>
      </c>
    </row>
    <row r="42" spans="1:5" x14ac:dyDescent="0.25">
      <c r="A42" s="5" t="s">
        <v>38</v>
      </c>
      <c r="B42" s="2">
        <v>17</v>
      </c>
      <c r="C42" s="2" t="str">
        <f t="shared" si="0"/>
        <v xml:space="preserve">DS ARR              </v>
      </c>
      <c r="D42" s="2">
        <v>89</v>
      </c>
      <c r="E42" s="9">
        <f>SUMIFS(DATA!F:F,DATA!A:A,Resultat!A42,DATA!C:C,Resultat!B42,DATA!E:E,Resultat!D42)</f>
        <v>1</v>
      </c>
    </row>
    <row r="43" spans="1:5" x14ac:dyDescent="0.25">
      <c r="A43" s="5" t="s">
        <v>38</v>
      </c>
      <c r="B43" s="2">
        <v>17</v>
      </c>
      <c r="C43" s="2" t="str">
        <f t="shared" si="0"/>
        <v xml:space="preserve">DS ARR              </v>
      </c>
      <c r="D43" s="2">
        <v>90</v>
      </c>
      <c r="E43" s="9">
        <f>SUMIFS(DATA!F:F,DATA!A:A,Resultat!A43,DATA!C:C,Resultat!B43,DATA!E:E,Resultat!D43)</f>
        <v>0</v>
      </c>
    </row>
    <row r="44" spans="1:5" x14ac:dyDescent="0.25">
      <c r="A44" s="5" t="s">
        <v>38</v>
      </c>
      <c r="B44" s="2">
        <v>17</v>
      </c>
      <c r="C44" s="2" t="str">
        <f t="shared" si="0"/>
        <v xml:space="preserve">DS ARR              </v>
      </c>
      <c r="D44" s="2">
        <v>91</v>
      </c>
      <c r="E44" s="9">
        <f>SUMIFS(DATA!F:F,DATA!A:A,Resultat!A44,DATA!C:C,Resultat!B44,DATA!E:E,Resultat!D44)</f>
        <v>0</v>
      </c>
    </row>
    <row r="45" spans="1:5" x14ac:dyDescent="0.25">
      <c r="A45" s="5" t="s">
        <v>38</v>
      </c>
      <c r="B45" s="2">
        <v>17</v>
      </c>
      <c r="C45" s="2" t="str">
        <f t="shared" si="0"/>
        <v xml:space="preserve">DS ARR              </v>
      </c>
      <c r="D45" s="2">
        <v>92</v>
      </c>
      <c r="E45" s="9">
        <f>SUMIFS(DATA!F:F,DATA!A:A,Resultat!A45,DATA!C:C,Resultat!B45,DATA!E:E,Resultat!D45)</f>
        <v>0</v>
      </c>
    </row>
    <row r="46" spans="1:5" x14ac:dyDescent="0.25">
      <c r="A46" s="5" t="s">
        <v>38</v>
      </c>
      <c r="B46" s="2">
        <v>17</v>
      </c>
      <c r="C46" s="2" t="str">
        <f t="shared" si="0"/>
        <v xml:space="preserve">DS ARR              </v>
      </c>
      <c r="D46" s="2">
        <v>93</v>
      </c>
      <c r="E46" s="9">
        <f>SUMIFS(DATA!F:F,DATA!A:A,Resultat!A46,DATA!C:C,Resultat!B46,DATA!E:E,Resultat!D46)</f>
        <v>0</v>
      </c>
    </row>
    <row r="47" spans="1:5" x14ac:dyDescent="0.25">
      <c r="A47" s="5" t="s">
        <v>38</v>
      </c>
      <c r="B47" s="2">
        <v>17</v>
      </c>
      <c r="C47" s="2" t="str">
        <f t="shared" si="0"/>
        <v xml:space="preserve">DS ARR              </v>
      </c>
      <c r="D47" s="2">
        <v>94</v>
      </c>
      <c r="E47" s="9">
        <f>SUMIFS(DATA!F:F,DATA!A:A,Resultat!A47,DATA!C:C,Resultat!B47,DATA!E:E,Resultat!D47)</f>
        <v>0</v>
      </c>
    </row>
    <row r="48" spans="1:5" x14ac:dyDescent="0.25">
      <c r="A48" s="5" t="s">
        <v>38</v>
      </c>
      <c r="B48" s="2">
        <v>17</v>
      </c>
      <c r="C48" s="2" t="str">
        <f t="shared" si="0"/>
        <v xml:space="preserve">DS ARR              </v>
      </c>
      <c r="D48" s="2">
        <v>95</v>
      </c>
      <c r="E48" s="9">
        <f>SUMIFS(DATA!F:F,DATA!A:A,Resultat!A48,DATA!C:C,Resultat!B48,DATA!E:E,Resultat!D48)</f>
        <v>0</v>
      </c>
    </row>
    <row r="49" spans="1:8" x14ac:dyDescent="0.25">
      <c r="A49" s="5" t="s">
        <v>38</v>
      </c>
      <c r="B49" s="2">
        <v>17</v>
      </c>
      <c r="C49" s="2" t="str">
        <f t="shared" si="0"/>
        <v xml:space="preserve">DS ARR              </v>
      </c>
      <c r="D49" s="2">
        <v>96</v>
      </c>
      <c r="E49" s="9">
        <f>SUMIFS(DATA!F:F,DATA!A:A,Resultat!A49,DATA!C:C,Resultat!B49,DATA!E:E,Resultat!D49)</f>
        <v>0</v>
      </c>
    </row>
    <row r="50" spans="1:8" x14ac:dyDescent="0.25">
      <c r="A50" s="5" t="s">
        <v>38</v>
      </c>
      <c r="B50" s="2">
        <v>17</v>
      </c>
      <c r="C50" s="2" t="str">
        <f t="shared" si="0"/>
        <v xml:space="preserve">DS ARR              </v>
      </c>
      <c r="D50" s="2">
        <v>97</v>
      </c>
      <c r="E50" s="9">
        <f>SUMIFS(DATA!F:F,DATA!A:A,Resultat!A50,DATA!C:C,Resultat!B50,DATA!E:E,Resultat!D50)</f>
        <v>0</v>
      </c>
    </row>
    <row r="51" spans="1:8" x14ac:dyDescent="0.25">
      <c r="A51" s="5" t="s">
        <v>38</v>
      </c>
      <c r="B51" s="2">
        <v>17</v>
      </c>
      <c r="C51" s="2" t="str">
        <f t="shared" si="0"/>
        <v xml:space="preserve">DS ARR              </v>
      </c>
      <c r="D51" s="2">
        <v>98</v>
      </c>
      <c r="E51" s="9">
        <f>SUMIFS(DATA!F:F,DATA!A:A,Resultat!A51,DATA!C:C,Resultat!B51,DATA!E:E,Resultat!D51)</f>
        <v>0</v>
      </c>
    </row>
    <row r="52" spans="1:8" x14ac:dyDescent="0.25">
      <c r="A52" s="5" t="s">
        <v>38</v>
      </c>
      <c r="B52" s="2">
        <v>17</v>
      </c>
      <c r="C52" s="2" t="str">
        <f t="shared" si="0"/>
        <v xml:space="preserve">DS ARR              </v>
      </c>
      <c r="D52" s="2">
        <v>99</v>
      </c>
      <c r="E52" s="9">
        <f>SUMIFS(DATA!F:F,DATA!A:A,Resultat!A52,DATA!C:C,Resultat!B52,DATA!E:E,Resultat!D52)</f>
        <v>0</v>
      </c>
    </row>
    <row r="53" spans="1:8" ht="15.75" thickBot="1" x14ac:dyDescent="0.3">
      <c r="A53" s="6" t="s">
        <v>38</v>
      </c>
      <c r="B53" s="7">
        <v>17</v>
      </c>
      <c r="C53" s="7" t="str">
        <f t="shared" si="0"/>
        <v xml:space="preserve">DS ARR              </v>
      </c>
      <c r="D53" s="7">
        <v>100</v>
      </c>
      <c r="E53" s="10">
        <f>SUMIFS(DATA!F:F,DATA!A:A,Resultat!A53,DATA!C:C,Resultat!B53,DATA!E:E,Resultat!D53)</f>
        <v>0</v>
      </c>
    </row>
    <row r="55" spans="1:8" ht="15.75" thickBot="1" x14ac:dyDescent="0.3"/>
    <row r="56" spans="1:8" ht="15.75" thickBot="1" x14ac:dyDescent="0.3">
      <c r="A56" s="8" t="s">
        <v>0</v>
      </c>
      <c r="B56" s="8" t="s">
        <v>1</v>
      </c>
      <c r="C56" s="8" t="s">
        <v>2</v>
      </c>
      <c r="D56" s="8" t="s">
        <v>3</v>
      </c>
      <c r="E56" s="8" t="s">
        <v>36</v>
      </c>
      <c r="F56" s="8" t="s">
        <v>37</v>
      </c>
    </row>
    <row r="57" spans="1:8" x14ac:dyDescent="0.25">
      <c r="A57" s="4" t="s">
        <v>4</v>
      </c>
      <c r="B57" s="3" t="s">
        <v>5</v>
      </c>
      <c r="C57" s="3">
        <v>17</v>
      </c>
      <c r="D57" s="11" t="str">
        <f t="array" aca="1" ref="D57" ca="1">IFERROR(INDEX(BaseDeDonnees,SMALL(IF(Col_Noms&amp;Col_Stn&amp;Col_IdStn=$A57&amp;$B57&amp;$C57,ROW(INDIRECT("1:"&amp;ROWS(Col_Stn)))),COUNTIFS($A$57:$A57,$A57,$B$57:$B57,$B57,$C$57:$C57,$C57)),COLUMN()),"")</f>
        <v xml:space="preserve">B744      </v>
      </c>
      <c r="E57" s="11">
        <f t="array" aca="1" ref="E57" ca="1">IFERROR(INDEX(BaseDeDonnees,SMALL(IF(Col_Noms&amp;Col_Stn&amp;Col_IdStn=$A57&amp;$B57&amp;$C57,ROW(INDIRECT("1:"&amp;ROWS(Col_Stn)))),COUNTIFS($A$57:$A57,$A57,$B$57:$B57,$B57,$C$57:$C57,$C57)),COLUMN()),"")</f>
        <v>87</v>
      </c>
      <c r="F57" s="11">
        <f t="array" aca="1" ref="F57" ca="1">IFERROR(INDEX(BaseDeDonnees,SMALL(IF(Col_Noms&amp;Col_Stn&amp;Col_IdStn=$A57&amp;$B57&amp;$C57,ROW(INDIRECT("1:"&amp;ROWS(Col_Stn)))),COUNTIFS($A$57:$A57,$A57,$B$57:$B57,$B57,$C$57:$C57,$C57)),COLUMN()),"")</f>
        <v>8</v>
      </c>
      <c r="H57" t="s">
        <v>43</v>
      </c>
    </row>
    <row r="58" spans="1:8" x14ac:dyDescent="0.25">
      <c r="A58" s="5" t="s">
        <v>4</v>
      </c>
      <c r="B58" s="2" t="s">
        <v>5</v>
      </c>
      <c r="C58" s="2">
        <v>17</v>
      </c>
      <c r="D58" s="11" t="str">
        <f t="array" aca="1" ref="D58" ca="1">IFERROR(INDEX(BaseDeDonnees,SMALL(IF(Col_Noms&amp;Col_Stn&amp;Col_IdStn=$A58&amp;$B58&amp;$C58,ROW(INDIRECT("1:"&amp;ROWS(Col_Stn)))),COUNTIFS($A$57:$A58,$A58,$B$57:$B58,$B58,$C$57:$C58,$C58)),COLUMN()),"")</f>
        <v xml:space="preserve">A306      </v>
      </c>
      <c r="E58" s="11">
        <f t="array" aca="1" ref="E58" ca="1">IFERROR(INDEX(BaseDeDonnees,SMALL(IF(Col_Noms&amp;Col_Stn&amp;Col_IdStn=$A58&amp;$B58&amp;$C58,ROW(INDIRECT("1:"&amp;ROWS(Col_Stn)))),COUNTIFS($A$57:$A58,$A58,$B$57:$B58,$B58,$C$57:$C58,$C58)),COLUMN()),"")</f>
        <v>83.9</v>
      </c>
      <c r="F58" s="11">
        <f t="array" aca="1" ref="F58" ca="1">IFERROR(INDEX(BaseDeDonnees,SMALL(IF(Col_Noms&amp;Col_Stn&amp;Col_IdStn=$A58&amp;$B58&amp;$C58,ROW(INDIRECT("1:"&amp;ROWS(Col_Stn)))),COUNTIFS($A$57:$A58,$A58,$B$57:$B58,$B58,$C$57:$C58,$C58)),COLUMN()),"")</f>
        <v>3</v>
      </c>
    </row>
    <row r="59" spans="1:8" x14ac:dyDescent="0.25">
      <c r="A59" s="5" t="s">
        <v>4</v>
      </c>
      <c r="B59" s="2" t="s">
        <v>5</v>
      </c>
      <c r="C59" s="2">
        <v>17</v>
      </c>
      <c r="D59" s="11" t="str">
        <f t="array" aca="1" ref="D59" ca="1">IFERROR(INDEX(BaseDeDonnees,SMALL(IF(Col_Noms&amp;Col_Stn&amp;Col_IdStn=$A59&amp;$B59&amp;$C59,ROW(INDIRECT("1:"&amp;ROWS(Col_Stn)))),COUNTIFS($A$57:$A59,$A59,$B$57:$B59,$B59,$C$57:$C59,$C59)),COLUMN()),"")</f>
        <v xml:space="preserve">B77W      </v>
      </c>
      <c r="E59" s="11">
        <f t="array" aca="1" ref="E59" ca="1">IFERROR(INDEX(BaseDeDonnees,SMALL(IF(Col_Noms&amp;Col_Stn&amp;Col_IdStn=$A59&amp;$B59&amp;$C59,ROW(INDIRECT("1:"&amp;ROWS(Col_Stn)))),COUNTIFS($A$57:$A59,$A59,$B$57:$B59,$B59,$C$57:$C59,$C59)),COLUMN()),"")</f>
        <v>83.4</v>
      </c>
      <c r="F59" s="11">
        <f t="array" aca="1" ref="F59" ca="1">IFERROR(INDEX(BaseDeDonnees,SMALL(IF(Col_Noms&amp;Col_Stn&amp;Col_IdStn=$A59&amp;$B59&amp;$C59,ROW(INDIRECT("1:"&amp;ROWS(Col_Stn)))),COUNTIFS($A$57:$A59,$A59,$B$57:$B59,$B59,$C$57:$C59,$C59)),COLUMN()),"")</f>
        <v>33</v>
      </c>
    </row>
    <row r="60" spans="1:8" x14ac:dyDescent="0.25">
      <c r="A60" s="5" t="s">
        <v>4</v>
      </c>
      <c r="B60" s="2" t="s">
        <v>5</v>
      </c>
      <c r="C60" s="2">
        <v>17</v>
      </c>
      <c r="D60" s="11" t="str">
        <f t="array" aca="1" ref="D60" ca="1">IFERROR(INDEX(BaseDeDonnees,SMALL(IF(Col_Noms&amp;Col_Stn&amp;Col_IdStn=$A60&amp;$B60&amp;$C60,ROW(INDIRECT("1:"&amp;ROWS(Col_Stn)))),COUNTIFS($A$57:$A60,$A60,$B$57:$B60,$B60,$C$57:$C60,$C60)),COLUMN()),"")</f>
        <v xml:space="preserve">B763      </v>
      </c>
      <c r="E60" s="11">
        <f t="array" aca="1" ref="E60" ca="1">IFERROR(INDEX(BaseDeDonnees,SMALL(IF(Col_Noms&amp;Col_Stn&amp;Col_IdStn=$A60&amp;$B60&amp;$C60,ROW(INDIRECT("1:"&amp;ROWS(Col_Stn)))),COUNTIFS($A$57:$A60,$A60,$B$57:$B60,$B60,$C$57:$C60,$C60)),COLUMN()),"")</f>
        <v>82.9</v>
      </c>
      <c r="F60" s="11">
        <f t="array" aca="1" ref="F60" ca="1">IFERROR(INDEX(BaseDeDonnees,SMALL(IF(Col_Noms&amp;Col_Stn&amp;Col_IdStn=$A60&amp;$B60&amp;$C60,ROW(INDIRECT("1:"&amp;ROWS(Col_Stn)))),COUNTIFS($A$57:$A60,$A60,$B$57:$B60,$B60,$C$57:$C60,$C60)),COLUMN()),"")</f>
        <v>3</v>
      </c>
    </row>
    <row r="61" spans="1:8" x14ac:dyDescent="0.25">
      <c r="A61" s="5" t="s">
        <v>4</v>
      </c>
      <c r="B61" s="2" t="s">
        <v>5</v>
      </c>
      <c r="C61" s="2">
        <v>17</v>
      </c>
      <c r="D61" s="11" t="str">
        <f t="array" aca="1" ref="D61" ca="1">IFERROR(INDEX(BaseDeDonnees,SMALL(IF(Col_Noms&amp;Col_Stn&amp;Col_IdStn=$A61&amp;$B61&amp;$C61,ROW(INDIRECT("1:"&amp;ROWS(Col_Stn)))),COUNTIFS($A$57:$A61,$A61,$B$57:$B61,$B61,$C$57:$C61,$C61)),COLUMN()),"")</f>
        <v xml:space="preserve">A332      </v>
      </c>
      <c r="E61" s="11">
        <f t="array" aca="1" ref="E61" ca="1">IFERROR(INDEX(BaseDeDonnees,SMALL(IF(Col_Noms&amp;Col_Stn&amp;Col_IdStn=$A61&amp;$B61&amp;$C61,ROW(INDIRECT("1:"&amp;ROWS(Col_Stn)))),COUNTIFS($A$57:$A61,$A61,$B$57:$B61,$B61,$C$57:$C61,$C61)),COLUMN()),"")</f>
        <v>81.7</v>
      </c>
      <c r="F61" s="11">
        <f t="array" aca="1" ref="F61" ca="1">IFERROR(INDEX(BaseDeDonnees,SMALL(IF(Col_Noms&amp;Col_Stn&amp;Col_IdStn=$A61&amp;$B61&amp;$C61,ROW(INDIRECT("1:"&amp;ROWS(Col_Stn)))),COUNTIFS($A$57:$A61,$A61,$B$57:$B61,$B61,$C$57:$C61,$C61)),COLUMN()),"")</f>
        <v>25</v>
      </c>
    </row>
    <row r="62" spans="1:8" x14ac:dyDescent="0.25">
      <c r="A62" s="5" t="s">
        <v>4</v>
      </c>
      <c r="B62" s="2" t="s">
        <v>5</v>
      </c>
      <c r="C62" s="2">
        <v>17</v>
      </c>
      <c r="D62" s="11" t="str">
        <f t="array" aca="1" ref="D62" ca="1">IFERROR(INDEX(BaseDeDonnees,SMALL(IF(Col_Noms&amp;Col_Stn&amp;Col_IdStn=$A62&amp;$B62&amp;$C62,ROW(INDIRECT("1:"&amp;ROWS(Col_Stn)))),COUNTIFS($A$57:$A62,$A62,$B$57:$B62,$B62,$C$57:$C62,$C62)),COLUMN()),"")</f>
        <v xml:space="preserve">A333      </v>
      </c>
      <c r="E62" s="11">
        <f t="array" aca="1" ref="E62" ca="1">IFERROR(INDEX(BaseDeDonnees,SMALL(IF(Col_Noms&amp;Col_Stn&amp;Col_IdStn=$A62&amp;$B62&amp;$C62,ROW(INDIRECT("1:"&amp;ROWS(Col_Stn)))),COUNTIFS($A$57:$A62,$A62,$B$57:$B62,$B62,$C$57:$C62,$C62)),COLUMN()),"")</f>
        <v>81.5</v>
      </c>
      <c r="F62" s="11">
        <f t="array" aca="1" ref="F62" ca="1">IFERROR(INDEX(BaseDeDonnees,SMALL(IF(Col_Noms&amp;Col_Stn&amp;Col_IdStn=$A62&amp;$B62&amp;$C62,ROW(INDIRECT("1:"&amp;ROWS(Col_Stn)))),COUNTIFS($A$57:$A62,$A62,$B$57:$B62,$B62,$C$57:$C62,$C62)),COLUMN()),"")</f>
        <v>34</v>
      </c>
      <c r="H62" t="s">
        <v>44</v>
      </c>
    </row>
    <row r="63" spans="1:8" x14ac:dyDescent="0.25">
      <c r="A63" s="5" t="s">
        <v>4</v>
      </c>
      <c r="B63" s="2" t="s">
        <v>5</v>
      </c>
      <c r="C63" s="2">
        <v>17</v>
      </c>
      <c r="D63" s="11" t="str">
        <f t="array" aca="1" ref="D63" ca="1">IFERROR(INDEX(BaseDeDonnees,SMALL(IF(Col_Noms&amp;Col_Stn&amp;Col_IdStn=$A63&amp;$B63&amp;$C63,ROW(INDIRECT("1:"&amp;ROWS(Col_Stn)))),COUNTIFS($A$57:$A63,$A63,$B$57:$B63,$B63,$C$57:$C63,$C63)),COLUMN()),"")</f>
        <v xml:space="preserve">B772      </v>
      </c>
      <c r="E63" s="11">
        <f t="array" aca="1" ref="E63" ca="1">IFERROR(INDEX(BaseDeDonnees,SMALL(IF(Col_Noms&amp;Col_Stn&amp;Col_IdStn=$A63&amp;$B63&amp;$C63,ROW(INDIRECT("1:"&amp;ROWS(Col_Stn)))),COUNTIFS($A$57:$A63,$A63,$B$57:$B63,$B63,$C$57:$C63,$C63)),COLUMN()),"")</f>
        <v>81.3</v>
      </c>
      <c r="F63" s="11">
        <f t="array" aca="1" ref="F63" ca="1">IFERROR(INDEX(BaseDeDonnees,SMALL(IF(Col_Noms&amp;Col_Stn&amp;Col_IdStn=$A63&amp;$B63&amp;$C63,ROW(INDIRECT("1:"&amp;ROWS(Col_Stn)))),COUNTIFS($A$57:$A63,$A63,$B$57:$B63,$B63,$C$57:$C63,$C63)),COLUMN()),"")</f>
        <v>1</v>
      </c>
      <c r="H63" t="s">
        <v>45</v>
      </c>
    </row>
    <row r="64" spans="1:8" x14ac:dyDescent="0.25">
      <c r="A64" s="5" t="s">
        <v>4</v>
      </c>
      <c r="B64" s="2" t="s">
        <v>5</v>
      </c>
      <c r="C64" s="2">
        <v>17</v>
      </c>
      <c r="D64" s="11" t="str">
        <f t="array" aca="1" ref="D64" ca="1">IFERROR(INDEX(BaseDeDonnees,SMALL(IF(Col_Noms&amp;Col_Stn&amp;Col_IdStn=$A64&amp;$B64&amp;$C64,ROW(INDIRECT("1:"&amp;ROWS(Col_Stn)))),COUNTIFS($A$57:$A64,$A64,$B$57:$B64,$B64,$C$57:$C64,$C64)),COLUMN()),"")</f>
        <v xml:space="preserve">B738      </v>
      </c>
      <c r="E64" s="11">
        <f t="array" aca="1" ref="E64" ca="1">IFERROR(INDEX(BaseDeDonnees,SMALL(IF(Col_Noms&amp;Col_Stn&amp;Col_IdStn=$A64&amp;$B64&amp;$C64,ROW(INDIRECT("1:"&amp;ROWS(Col_Stn)))),COUNTIFS($A$57:$A64,$A64,$B$57:$B64,$B64,$C$57:$C64,$C64)),COLUMN()),"")</f>
        <v>81.2</v>
      </c>
      <c r="F64" s="11">
        <f t="array" aca="1" ref="F64" ca="1">IFERROR(INDEX(BaseDeDonnees,SMALL(IF(Col_Noms&amp;Col_Stn&amp;Col_IdStn=$A64&amp;$B64&amp;$C64,ROW(INDIRECT("1:"&amp;ROWS(Col_Stn)))),COUNTIFS($A$57:$A64,$A64,$B$57:$B64,$B64,$C$57:$C64,$C64)),COLUMN()),"")</f>
        <v>254</v>
      </c>
    </row>
    <row r="65" spans="1:6" x14ac:dyDescent="0.25">
      <c r="A65" s="5" t="s">
        <v>4</v>
      </c>
      <c r="B65" s="2" t="s">
        <v>5</v>
      </c>
      <c r="C65" s="2">
        <v>17</v>
      </c>
      <c r="D65" s="11" t="str">
        <f t="array" aca="1" ref="D65" ca="1">IFERROR(INDEX(BaseDeDonnees,SMALL(IF(Col_Noms&amp;Col_Stn&amp;Col_IdStn=$A65&amp;$B65&amp;$C65,ROW(INDIRECT("1:"&amp;ROWS(Col_Stn)))),COUNTIFS($A$57:$A65,$A65,$B$57:$B65,$B65,$C$57:$C65,$C65)),COLUMN()),"")</f>
        <v xml:space="preserve">A321      </v>
      </c>
      <c r="E65" s="11">
        <f t="array" aca="1" ref="E65" ca="1">IFERROR(INDEX(BaseDeDonnees,SMALL(IF(Col_Noms&amp;Col_Stn&amp;Col_IdStn=$A65&amp;$B65&amp;$C65,ROW(INDIRECT("1:"&amp;ROWS(Col_Stn)))),COUNTIFS($A$57:$A65,$A65,$B$57:$B65,$B65,$C$57:$C65,$C65)),COLUMN()),"")</f>
        <v>80.8</v>
      </c>
      <c r="F65" s="11">
        <f t="array" aca="1" ref="F65" ca="1">IFERROR(INDEX(BaseDeDonnees,SMALL(IF(Col_Noms&amp;Col_Stn&amp;Col_IdStn=$A65&amp;$B65&amp;$C65,ROW(INDIRECT("1:"&amp;ROWS(Col_Stn)))),COUNTIFS($A$57:$A65,$A65,$B$57:$B65,$B65,$C$57:$C65,$C65)),COLUMN()),"")</f>
        <v>81</v>
      </c>
    </row>
    <row r="66" spans="1:6" x14ac:dyDescent="0.25">
      <c r="A66" s="5" t="s">
        <v>4</v>
      </c>
      <c r="B66" s="2" t="s">
        <v>5</v>
      </c>
      <c r="C66" s="2">
        <v>17</v>
      </c>
      <c r="D66" s="11" t="str">
        <f t="array" aca="1" ref="D66" ca="1">IFERROR(INDEX(BaseDeDonnees,SMALL(IF(Col_Noms&amp;Col_Stn&amp;Col_IdStn=$A66&amp;$B66&amp;$C66,ROW(INDIRECT("1:"&amp;ROWS(Col_Stn)))),COUNTIFS($A$57:$A66,$A66,$B$57:$B66,$B66,$C$57:$C66,$C66)),COLUMN()),"")</f>
        <v xml:space="preserve">A343      </v>
      </c>
      <c r="E66" s="11">
        <f t="array" aca="1" ref="E66" ca="1">IFERROR(INDEX(BaseDeDonnees,SMALL(IF(Col_Noms&amp;Col_Stn&amp;Col_IdStn=$A66&amp;$B66&amp;$C66,ROW(INDIRECT("1:"&amp;ROWS(Col_Stn)))),COUNTIFS($A$57:$A66,$A66,$B$57:$B66,$B66,$C$57:$C66,$C66)),COLUMN()),"")</f>
        <v>80.7</v>
      </c>
      <c r="F66" s="11">
        <f t="array" aca="1" ref="F66" ca="1">IFERROR(INDEX(BaseDeDonnees,SMALL(IF(Col_Noms&amp;Col_Stn&amp;Col_IdStn=$A66&amp;$B66&amp;$C66,ROW(INDIRECT("1:"&amp;ROWS(Col_Stn)))),COUNTIFS($A$57:$A66,$A66,$B$57:$B66,$B66,$C$57:$C66,$C66)),COLUMN()),"")</f>
        <v>5</v>
      </c>
    </row>
    <row r="67" spans="1:6" x14ac:dyDescent="0.25">
      <c r="A67" s="5" t="s">
        <v>4</v>
      </c>
      <c r="B67" s="2" t="s">
        <v>5</v>
      </c>
      <c r="C67" s="2">
        <v>17</v>
      </c>
      <c r="D67" s="11" t="str">
        <f t="array" aca="1" ref="D67" ca="1">IFERROR(INDEX(BaseDeDonnees,SMALL(IF(Col_Noms&amp;Col_Stn&amp;Col_IdStn=$A67&amp;$B67&amp;$C67,ROW(INDIRECT("1:"&amp;ROWS(Col_Stn)))),COUNTIFS($A$57:$A67,$A67,$B$57:$B67,$B67,$C$57:$C67,$C67)),COLUMN()),"")</f>
        <v xml:space="preserve">E190      </v>
      </c>
      <c r="E67" s="11">
        <f t="array" aca="1" ref="E67" ca="1">IFERROR(INDEX(BaseDeDonnees,SMALL(IF(Col_Noms&amp;Col_Stn&amp;Col_IdStn=$A67&amp;$B67&amp;$C67,ROW(INDIRECT("1:"&amp;ROWS(Col_Stn)))),COUNTIFS($A$57:$A67,$A67,$B$57:$B67,$B67,$C$57:$C67,$C67)),COLUMN()),"")</f>
        <v>80.7</v>
      </c>
      <c r="F67" s="11">
        <f t="array" aca="1" ref="F67" ca="1">IFERROR(INDEX(BaseDeDonnees,SMALL(IF(Col_Noms&amp;Col_Stn&amp;Col_IdStn=$A67&amp;$B67&amp;$C67,ROW(INDIRECT("1:"&amp;ROWS(Col_Stn)))),COUNTIFS($A$57:$A67,$A67,$B$57:$B67,$B67,$C$57:$C67,$C67)),COLUMN()),"")</f>
        <v>14</v>
      </c>
    </row>
    <row r="68" spans="1:6" x14ac:dyDescent="0.25">
      <c r="A68" s="5" t="s">
        <v>4</v>
      </c>
      <c r="B68" s="2" t="s">
        <v>5</v>
      </c>
      <c r="C68" s="2">
        <v>17</v>
      </c>
      <c r="D68" s="11" t="str">
        <f t="array" aca="1" ref="D68" ca="1">IFERROR(INDEX(BaseDeDonnees,SMALL(IF(Col_Noms&amp;Col_Stn&amp;Col_IdStn=$A68&amp;$B68&amp;$C68,ROW(INDIRECT("1:"&amp;ROWS(Col_Stn)))),COUNTIFS($A$57:$A68,$A68,$B$57:$B68,$B68,$C$57:$C68,$C68)),COLUMN()),"")</f>
        <v xml:space="preserve">F50       </v>
      </c>
      <c r="E68" s="11">
        <f t="array" aca="1" ref="E68" ca="1">IFERROR(INDEX(BaseDeDonnees,SMALL(IF(Col_Noms&amp;Col_Stn&amp;Col_IdStn=$A68&amp;$B68&amp;$C68,ROW(INDIRECT("1:"&amp;ROWS(Col_Stn)))),COUNTIFS($A$57:$A68,$A68,$B$57:$B68,$B68,$C$57:$C68,$C68)),COLUMN()),"")</f>
        <v>80</v>
      </c>
      <c r="F68" s="11">
        <f t="array" aca="1" ref="F68" ca="1">IFERROR(INDEX(BaseDeDonnees,SMALL(IF(Col_Noms&amp;Col_Stn&amp;Col_IdStn=$A68&amp;$B68&amp;$C68,ROW(INDIRECT("1:"&amp;ROWS(Col_Stn)))),COUNTIFS($A$57:$A68,$A68,$B$57:$B68,$B68,$C$57:$C68,$C68)),COLUMN()),"")</f>
        <v>2</v>
      </c>
    </row>
    <row r="69" spans="1:6" x14ac:dyDescent="0.25">
      <c r="A69" s="5" t="s">
        <v>4</v>
      </c>
      <c r="B69" s="2" t="s">
        <v>5</v>
      </c>
      <c r="C69" s="2">
        <v>17</v>
      </c>
      <c r="D69" s="11" t="str">
        <f t="array" aca="1" ref="D69" ca="1">IFERROR(INDEX(BaseDeDonnees,SMALL(IF(Col_Noms&amp;Col_Stn&amp;Col_IdStn=$A69&amp;$B69&amp;$C69,ROW(INDIRECT("1:"&amp;ROWS(Col_Stn)))),COUNTIFS($A$57:$A69,$A69,$B$57:$B69,$B69,$C$57:$C69,$C69)),COLUMN()),"")</f>
        <v xml:space="preserve">B737      </v>
      </c>
      <c r="E69" s="11">
        <f t="array" aca="1" ref="E69" ca="1">IFERROR(INDEX(BaseDeDonnees,SMALL(IF(Col_Noms&amp;Col_Stn&amp;Col_IdStn=$A69&amp;$B69&amp;$C69,ROW(INDIRECT("1:"&amp;ROWS(Col_Stn)))),COUNTIFS($A$57:$A69,$A69,$B$57:$B69,$B69,$C$57:$C69,$C69)),COLUMN()),"")</f>
        <v>79.900000000000006</v>
      </c>
      <c r="F69" s="11">
        <f t="array" aca="1" ref="F69" ca="1">IFERROR(INDEX(BaseDeDonnees,SMALL(IF(Col_Noms&amp;Col_Stn&amp;Col_IdStn=$A69&amp;$B69&amp;$C69,ROW(INDIRECT("1:"&amp;ROWS(Col_Stn)))),COUNTIFS($A$57:$A69,$A69,$B$57:$B69,$B69,$C$57:$C69,$C69)),COLUMN()),"")</f>
        <v>6</v>
      </c>
    </row>
    <row r="70" spans="1:6" x14ac:dyDescent="0.25">
      <c r="A70" s="5" t="s">
        <v>4</v>
      </c>
      <c r="B70" s="2" t="s">
        <v>5</v>
      </c>
      <c r="C70" s="2">
        <v>17</v>
      </c>
      <c r="D70" s="11" t="str">
        <f t="array" aca="1" ref="D70" ca="1">IFERROR(INDEX(BaseDeDonnees,SMALL(IF(Col_Noms&amp;Col_Stn&amp;Col_IdStn=$A70&amp;$B70&amp;$C70,ROW(INDIRECT("1:"&amp;ROWS(Col_Stn)))),COUNTIFS($A$57:$A70,$A70,$B$57:$B70,$B70,$C$57:$C70,$C70)),COLUMN()),"")</f>
        <v xml:space="preserve">B190      </v>
      </c>
      <c r="E70" s="11">
        <f t="array" aca="1" ref="E70" ca="1">IFERROR(INDEX(BaseDeDonnees,SMALL(IF(Col_Noms&amp;Col_Stn&amp;Col_IdStn=$A70&amp;$B70&amp;$C70,ROW(INDIRECT("1:"&amp;ROWS(Col_Stn)))),COUNTIFS($A$57:$A70,$A70,$B$57:$B70,$B70,$C$57:$C70,$C70)),COLUMN()),"")</f>
        <v>79.900000000000006</v>
      </c>
      <c r="F70" s="11">
        <f t="array" aca="1" ref="F70" ca="1">IFERROR(INDEX(BaseDeDonnees,SMALL(IF(Col_Noms&amp;Col_Stn&amp;Col_IdStn=$A70&amp;$B70&amp;$C70,ROW(INDIRECT("1:"&amp;ROWS(Col_Stn)))),COUNTIFS($A$57:$A70,$A70,$B$57:$B70,$B70,$C$57:$C70,$C70)),COLUMN()),"")</f>
        <v>28</v>
      </c>
    </row>
    <row r="71" spans="1:6" x14ac:dyDescent="0.25">
      <c r="A71" s="5" t="s">
        <v>4</v>
      </c>
      <c r="B71" s="2" t="s">
        <v>5</v>
      </c>
      <c r="C71" s="2">
        <v>17</v>
      </c>
      <c r="D71" s="11" t="str">
        <f t="array" aca="1" ref="D71" ca="1">IFERROR(INDEX(BaseDeDonnees,SMALL(IF(Col_Noms&amp;Col_Stn&amp;Col_IdStn=$A71&amp;$B71&amp;$C71,ROW(INDIRECT("1:"&amp;ROWS(Col_Stn)))),COUNTIFS($A$57:$A71,$A71,$B$57:$B71,$B71,$C$57:$C71,$C71)),COLUMN()),"")</f>
        <v xml:space="preserve">A320      </v>
      </c>
      <c r="E71" s="11">
        <f t="array" aca="1" ref="E71" ca="1">IFERROR(INDEX(BaseDeDonnees,SMALL(IF(Col_Noms&amp;Col_Stn&amp;Col_IdStn=$A71&amp;$B71&amp;$C71,ROW(INDIRECT("1:"&amp;ROWS(Col_Stn)))),COUNTIFS($A$57:$A71,$A71,$B$57:$B71,$B71,$C$57:$C71,$C71)),COLUMN()),"")</f>
        <v>79.8</v>
      </c>
      <c r="F71" s="11">
        <f t="array" aca="1" ref="F71" ca="1">IFERROR(INDEX(BaseDeDonnees,SMALL(IF(Col_Noms&amp;Col_Stn&amp;Col_IdStn=$A71&amp;$B71&amp;$C71,ROW(INDIRECT("1:"&amp;ROWS(Col_Stn)))),COUNTIFS($A$57:$A71,$A71,$B$57:$B71,$B71,$C$57:$C71,$C71)),COLUMN()),"")</f>
        <v>581</v>
      </c>
    </row>
    <row r="72" spans="1:6" x14ac:dyDescent="0.25">
      <c r="A72" s="5" t="s">
        <v>4</v>
      </c>
      <c r="B72" s="2" t="s">
        <v>5</v>
      </c>
      <c r="C72" s="2">
        <v>17</v>
      </c>
      <c r="D72" s="11" t="str">
        <f t="array" aca="1" ref="D72" ca="1">IFERROR(INDEX(BaseDeDonnees,SMALL(IF(Col_Noms&amp;Col_Stn&amp;Col_IdStn=$A72&amp;$B72&amp;$C72,ROW(INDIRECT("1:"&amp;ROWS(Col_Stn)))),COUNTIFS($A$57:$A72,$A72,$B$57:$B72,$B72,$C$57:$C72,$C72)),COLUMN()),"")</f>
        <v xml:space="preserve">B752      </v>
      </c>
      <c r="E72" s="11">
        <f t="array" aca="1" ref="E72" ca="1">IFERROR(INDEX(BaseDeDonnees,SMALL(IF(Col_Noms&amp;Col_Stn&amp;Col_IdStn=$A72&amp;$B72&amp;$C72,ROW(INDIRECT("1:"&amp;ROWS(Col_Stn)))),COUNTIFS($A$57:$A72,$A72,$B$57:$B72,$B72,$C$57:$C72,$C72)),COLUMN()),"")</f>
        <v>79.400000000000006</v>
      </c>
      <c r="F72" s="11">
        <f t="array" aca="1" ref="F72" ca="1">IFERROR(INDEX(BaseDeDonnees,SMALL(IF(Col_Noms&amp;Col_Stn&amp;Col_IdStn=$A72&amp;$B72&amp;$C72,ROW(INDIRECT("1:"&amp;ROWS(Col_Stn)))),COUNTIFS($A$57:$A72,$A72,$B$57:$B72,$B72,$C$57:$C72,$C72)),COLUMN()),"")</f>
        <v>9</v>
      </c>
    </row>
    <row r="73" spans="1:6" x14ac:dyDescent="0.25">
      <c r="A73" s="5" t="s">
        <v>4</v>
      </c>
      <c r="B73" s="2" t="s">
        <v>5</v>
      </c>
      <c r="C73" s="2">
        <v>17</v>
      </c>
      <c r="D73" s="11" t="str">
        <f t="array" aca="1" ref="D73" ca="1">IFERROR(INDEX(BaseDeDonnees,SMALL(IF(Col_Noms&amp;Col_Stn&amp;Col_IdStn=$A73&amp;$B73&amp;$C73,ROW(INDIRECT("1:"&amp;ROWS(Col_Stn)))),COUNTIFS($A$57:$A73,$A73,$B$57:$B73,$B73,$C$57:$C73,$C73)),COLUMN()),"")</f>
        <v xml:space="preserve">A319      </v>
      </c>
      <c r="E73" s="11">
        <f t="array" aca="1" ref="E73" ca="1">IFERROR(INDEX(BaseDeDonnees,SMALL(IF(Col_Noms&amp;Col_Stn&amp;Col_IdStn=$A73&amp;$B73&amp;$C73,ROW(INDIRECT("1:"&amp;ROWS(Col_Stn)))),COUNTIFS($A$57:$A73,$A73,$B$57:$B73,$B73,$C$57:$C73,$C73)),COLUMN()),"")</f>
        <v>78.900000000000006</v>
      </c>
      <c r="F73" s="11">
        <f t="array" aca="1" ref="F73" ca="1">IFERROR(INDEX(BaseDeDonnees,SMALL(IF(Col_Noms&amp;Col_Stn&amp;Col_IdStn=$A73&amp;$B73&amp;$C73,ROW(INDIRECT("1:"&amp;ROWS(Col_Stn)))),COUNTIFS($A$57:$A73,$A73,$B$57:$B73,$B73,$C$57:$C73,$C73)),COLUMN()),"")</f>
        <v>227</v>
      </c>
    </row>
    <row r="74" spans="1:6" x14ac:dyDescent="0.25">
      <c r="A74" s="5" t="s">
        <v>4</v>
      </c>
      <c r="B74" s="2" t="s">
        <v>5</v>
      </c>
      <c r="C74" s="2">
        <v>17</v>
      </c>
      <c r="D74" s="11" t="str">
        <f t="array" aca="1" ref="D74" ca="1">IFERROR(INDEX(BaseDeDonnees,SMALL(IF(Col_Noms&amp;Col_Stn&amp;Col_IdStn=$A74&amp;$B74&amp;$C74,ROW(INDIRECT("1:"&amp;ROWS(Col_Stn)))),COUNTIFS($A$57:$A74,$A74,$B$57:$B74,$B74,$C$57:$C74,$C74)),COLUMN()),"")</f>
        <v xml:space="preserve">AT72      </v>
      </c>
      <c r="E74" s="11">
        <f t="array" aca="1" ref="E74" ca="1">IFERROR(INDEX(BaseDeDonnees,SMALL(IF(Col_Noms&amp;Col_Stn&amp;Col_IdStn=$A74&amp;$B74&amp;$C74,ROW(INDIRECT("1:"&amp;ROWS(Col_Stn)))),COUNTIFS($A$57:$A74,$A74,$B$57:$B74,$B74,$C$57:$C74,$C74)),COLUMN()),"")</f>
        <v>78.2</v>
      </c>
      <c r="F74" s="11">
        <f t="array" aca="1" ref="F74" ca="1">IFERROR(INDEX(BaseDeDonnees,SMALL(IF(Col_Noms&amp;Col_Stn&amp;Col_IdStn=$A74&amp;$B74&amp;$C74,ROW(INDIRECT("1:"&amp;ROWS(Col_Stn)))),COUNTIFS($A$57:$A74,$A74,$B$57:$B74,$B74,$C$57:$C74,$C74)),COLUMN()),"")</f>
        <v>4</v>
      </c>
    </row>
    <row r="75" spans="1:6" x14ac:dyDescent="0.25">
      <c r="A75" s="5" t="s">
        <v>4</v>
      </c>
      <c r="B75" s="2" t="s">
        <v>5</v>
      </c>
      <c r="C75" s="2">
        <v>17</v>
      </c>
      <c r="D75" s="11" t="str">
        <f t="array" aca="1" ref="D75" ca="1">IFERROR(INDEX(BaseDeDonnees,SMALL(IF(Col_Noms&amp;Col_Stn&amp;Col_IdStn=$A75&amp;$B75&amp;$C75,ROW(INDIRECT("1:"&amp;ROWS(Col_Stn)))),COUNTIFS($A$57:$A75,$A75,$B$57:$B75,$B75,$C$57:$C75,$C75)),COLUMN()),"")</f>
        <v xml:space="preserve">AT75      </v>
      </c>
      <c r="E75" s="11">
        <f t="array" aca="1" ref="E75" ca="1">IFERROR(INDEX(BaseDeDonnees,SMALL(IF(Col_Noms&amp;Col_Stn&amp;Col_IdStn=$A75&amp;$B75&amp;$C75,ROW(INDIRECT("1:"&amp;ROWS(Col_Stn)))),COUNTIFS($A$57:$A75,$A75,$B$57:$B75,$B75,$C$57:$C75,$C75)),COLUMN()),"")</f>
        <v>78.099999999999994</v>
      </c>
      <c r="F75" s="11">
        <f t="array" aca="1" ref="F75" ca="1">IFERROR(INDEX(BaseDeDonnees,SMALL(IF(Col_Noms&amp;Col_Stn&amp;Col_IdStn=$A75&amp;$B75&amp;$C75,ROW(INDIRECT("1:"&amp;ROWS(Col_Stn)))),COUNTIFS($A$57:$A75,$A75,$B$57:$B75,$B75,$C$57:$C75,$C75)),COLUMN()),"")</f>
        <v>18</v>
      </c>
    </row>
    <row r="76" spans="1:6" x14ac:dyDescent="0.25">
      <c r="A76" s="5" t="s">
        <v>4</v>
      </c>
      <c r="B76" s="2" t="s">
        <v>5</v>
      </c>
      <c r="C76" s="2">
        <v>17</v>
      </c>
      <c r="D76" s="11" t="str">
        <f t="array" aca="1" ref="D76" ca="1">IFERROR(INDEX(BaseDeDonnees,SMALL(IF(Col_Noms&amp;Col_Stn&amp;Col_IdStn=$A76&amp;$B76&amp;$C76,ROW(INDIRECT("1:"&amp;ROWS(Col_Stn)))),COUNTIFS($A$57:$A76,$A76,$B$57:$B76,$B76,$C$57:$C76,$C76)),COLUMN()),"")</f>
        <v xml:space="preserve">AT76      </v>
      </c>
      <c r="E76" s="11">
        <f t="array" aca="1" ref="E76" ca="1">IFERROR(INDEX(BaseDeDonnees,SMALL(IF(Col_Noms&amp;Col_Stn&amp;Col_IdStn=$A76&amp;$B76&amp;$C76,ROW(INDIRECT("1:"&amp;ROWS(Col_Stn)))),COUNTIFS($A$57:$A76,$A76,$B$57:$B76,$B76,$C$57:$C76,$C76)),COLUMN()),"")</f>
        <v>77.900000000000006</v>
      </c>
      <c r="F76" s="11">
        <f t="array" aca="1" ref="F76" ca="1">IFERROR(INDEX(BaseDeDonnees,SMALL(IF(Col_Noms&amp;Col_Stn&amp;Col_IdStn=$A76&amp;$B76&amp;$C76,ROW(INDIRECT("1:"&amp;ROWS(Col_Stn)))),COUNTIFS($A$57:$A76,$A76,$B$57:$B76,$B76,$C$57:$C76,$C76)),COLUMN()),"")</f>
        <v>63</v>
      </c>
    </row>
    <row r="77" spans="1:6" x14ac:dyDescent="0.25">
      <c r="A77" s="5" t="s">
        <v>4</v>
      </c>
      <c r="B77" s="2" t="s">
        <v>5</v>
      </c>
      <c r="C77" s="2">
        <v>17</v>
      </c>
      <c r="D77" s="11" t="str">
        <f t="array" aca="1" ref="D77" ca="1">IFERROR(INDEX(BaseDeDonnees,SMALL(IF(Col_Noms&amp;Col_Stn&amp;Col_IdStn=$A77&amp;$B77&amp;$C77,ROW(INDIRECT("1:"&amp;ROWS(Col_Stn)))),COUNTIFS($A$57:$A77,$A77,$B$57:$B77,$B77,$C$57:$C77,$C77)),COLUMN()),"")</f>
        <v xml:space="preserve">B736      </v>
      </c>
      <c r="E77" s="11">
        <f t="array" aca="1" ref="E77" ca="1">IFERROR(INDEX(BaseDeDonnees,SMALL(IF(Col_Noms&amp;Col_Stn&amp;Col_IdStn=$A77&amp;$B77&amp;$C77,ROW(INDIRECT("1:"&amp;ROWS(Col_Stn)))),COUNTIFS($A$57:$A77,$A77,$B$57:$B77,$B77,$C$57:$C77,$C77)),COLUMN()),"")</f>
        <v>77.900000000000006</v>
      </c>
      <c r="F77" s="11">
        <f t="array" aca="1" ref="F77" ca="1">IFERROR(INDEX(BaseDeDonnees,SMALL(IF(Col_Noms&amp;Col_Stn&amp;Col_IdStn=$A77&amp;$B77&amp;$C77,ROW(INDIRECT("1:"&amp;ROWS(Col_Stn)))),COUNTIFS($A$57:$A77,$A77,$B$57:$B77,$B77,$C$57:$C77,$C77)),COLUMN()),"")</f>
        <v>2</v>
      </c>
    </row>
    <row r="78" spans="1:6" x14ac:dyDescent="0.25">
      <c r="A78" s="5" t="s">
        <v>4</v>
      </c>
      <c r="B78" s="2" t="s">
        <v>5</v>
      </c>
      <c r="C78" s="2">
        <v>17</v>
      </c>
      <c r="D78" s="11" t="str">
        <f t="array" aca="1" ref="D78" ca="1">IFERROR(INDEX(BaseDeDonnees,SMALL(IF(Col_Noms&amp;Col_Stn&amp;Col_IdStn=$A78&amp;$B78&amp;$C78,ROW(INDIRECT("1:"&amp;ROWS(Col_Stn)))),COUNTIFS($A$57:$A78,$A78,$B$57:$B78,$B78,$C$57:$C78,$C78)),COLUMN()),"")</f>
        <v xml:space="preserve">CRJX      </v>
      </c>
      <c r="E78" s="11">
        <f t="array" aca="1" ref="E78" ca="1">IFERROR(INDEX(BaseDeDonnees,SMALL(IF(Col_Noms&amp;Col_Stn&amp;Col_IdStn=$A78&amp;$B78&amp;$C78,ROW(INDIRECT("1:"&amp;ROWS(Col_Stn)))),COUNTIFS($A$57:$A78,$A78,$B$57:$B78,$B78,$C$57:$C78,$C78)),COLUMN()),"")</f>
        <v>77.8</v>
      </c>
      <c r="F78" s="11">
        <f t="array" aca="1" ref="F78" ca="1">IFERROR(INDEX(BaseDeDonnees,SMALL(IF(Col_Noms&amp;Col_Stn&amp;Col_IdStn=$A78&amp;$B78&amp;$C78,ROW(INDIRECT("1:"&amp;ROWS(Col_Stn)))),COUNTIFS($A$57:$A78,$A78,$B$57:$B78,$B78,$C$57:$C78,$C78)),COLUMN()),"")</f>
        <v>128</v>
      </c>
    </row>
    <row r="79" spans="1:6" x14ac:dyDescent="0.25">
      <c r="A79" s="5" t="s">
        <v>4</v>
      </c>
      <c r="B79" s="2" t="s">
        <v>5</v>
      </c>
      <c r="C79" s="2">
        <v>17</v>
      </c>
      <c r="D79" s="11" t="str">
        <f t="array" aca="1" ref="D79" ca="1">IFERROR(INDEX(BaseDeDonnees,SMALL(IF(Col_Noms&amp;Col_Stn&amp;Col_IdStn=$A79&amp;$B79&amp;$C79,ROW(INDIRECT("1:"&amp;ROWS(Col_Stn)))),COUNTIFS($A$57:$A79,$A79,$B$57:$B79,$B79,$C$57:$C79,$C79)),COLUMN()),"")</f>
        <v xml:space="preserve">AT45      </v>
      </c>
      <c r="E79" s="11">
        <f t="array" aca="1" ref="E79" ca="1">IFERROR(INDEX(BaseDeDonnees,SMALL(IF(Col_Noms&amp;Col_Stn&amp;Col_IdStn=$A79&amp;$B79&amp;$C79,ROW(INDIRECT("1:"&amp;ROWS(Col_Stn)))),COUNTIFS($A$57:$A79,$A79,$B$57:$B79,$B79,$C$57:$C79,$C79)),COLUMN()),"")</f>
        <v>77.3</v>
      </c>
      <c r="F79" s="11">
        <f t="array" aca="1" ref="F79" ca="1">IFERROR(INDEX(BaseDeDonnees,SMALL(IF(Col_Noms&amp;Col_Stn&amp;Col_IdStn=$A79&amp;$B79&amp;$C79,ROW(INDIRECT("1:"&amp;ROWS(Col_Stn)))),COUNTIFS($A$57:$A79,$A79,$B$57:$B79,$B79,$C$57:$C79,$C79)),COLUMN()),"")</f>
        <v>70</v>
      </c>
    </row>
    <row r="80" spans="1:6" x14ac:dyDescent="0.25">
      <c r="A80" s="5" t="s">
        <v>4</v>
      </c>
      <c r="B80" s="2" t="s">
        <v>5</v>
      </c>
      <c r="C80" s="2">
        <v>17</v>
      </c>
      <c r="D80" s="11" t="str">
        <f t="array" aca="1" ref="D80" ca="1">IFERROR(INDEX(BaseDeDonnees,SMALL(IF(Col_Noms&amp;Col_Stn&amp;Col_IdStn=$A80&amp;$B80&amp;$C80,ROW(INDIRECT("1:"&amp;ROWS(Col_Stn)))),COUNTIFS($A$57:$A80,$A80,$B$57:$B80,$B80,$C$57:$C80,$C80)),COLUMN()),"")</f>
        <v xml:space="preserve">B463      </v>
      </c>
      <c r="E80" s="11">
        <f t="array" aca="1" ref="E80" ca="1">IFERROR(INDEX(BaseDeDonnees,SMALL(IF(Col_Noms&amp;Col_Stn&amp;Col_IdStn=$A80&amp;$B80&amp;$C80,ROW(INDIRECT("1:"&amp;ROWS(Col_Stn)))),COUNTIFS($A$57:$A80,$A80,$B$57:$B80,$B80,$C$57:$C80,$C80)),COLUMN()),"")</f>
        <v>76.900000000000006</v>
      </c>
      <c r="F80" s="11">
        <f t="array" aca="1" ref="F80" ca="1">IFERROR(INDEX(BaseDeDonnees,SMALL(IF(Col_Noms&amp;Col_Stn&amp;Col_IdStn=$A80&amp;$B80&amp;$C80,ROW(INDIRECT("1:"&amp;ROWS(Col_Stn)))),COUNTIFS($A$57:$A80,$A80,$B$57:$B80,$B80,$C$57:$C80,$C80)),COLUMN()),"")</f>
        <v>6</v>
      </c>
    </row>
    <row r="81" spans="1:6" x14ac:dyDescent="0.25">
      <c r="A81" s="5" t="s">
        <v>4</v>
      </c>
      <c r="B81" s="2" t="s">
        <v>5</v>
      </c>
      <c r="C81" s="2">
        <v>17</v>
      </c>
      <c r="D81" s="11" t="str">
        <f t="array" aca="1" ref="D81" ca="1">IFERROR(INDEX(BaseDeDonnees,SMALL(IF(Col_Noms&amp;Col_Stn&amp;Col_IdStn=$A81&amp;$B81&amp;$C81,ROW(INDIRECT("1:"&amp;ROWS(Col_Stn)))),COUNTIFS($A$57:$A81,$A81,$B$57:$B81,$B81,$C$57:$C81,$C81)),COLUMN()),"")</f>
        <v xml:space="preserve">E135      </v>
      </c>
      <c r="E81" s="11">
        <f t="array" aca="1" ref="E81" ca="1">IFERROR(INDEX(BaseDeDonnees,SMALL(IF(Col_Noms&amp;Col_Stn&amp;Col_IdStn=$A81&amp;$B81&amp;$C81,ROW(INDIRECT("1:"&amp;ROWS(Col_Stn)))),COUNTIFS($A$57:$A81,$A81,$B$57:$B81,$B81,$C$57:$C81,$C81)),COLUMN()),"")</f>
        <v>76.8</v>
      </c>
      <c r="F81" s="11">
        <f t="array" aca="1" ref="F81" ca="1">IFERROR(INDEX(BaseDeDonnees,SMALL(IF(Col_Noms&amp;Col_Stn&amp;Col_IdStn=$A81&amp;$B81&amp;$C81,ROW(INDIRECT("1:"&amp;ROWS(Col_Stn)))),COUNTIFS($A$57:$A81,$A81,$B$57:$B81,$B81,$C$57:$C81,$C81)),COLUMN()),"")</f>
        <v>1</v>
      </c>
    </row>
    <row r="82" spans="1:6" x14ac:dyDescent="0.25">
      <c r="A82" s="5" t="s">
        <v>4</v>
      </c>
      <c r="B82" s="2" t="s">
        <v>5</v>
      </c>
      <c r="C82" s="2">
        <v>17</v>
      </c>
      <c r="D82" s="11" t="str">
        <f t="array" aca="1" ref="D82" ca="1">IFERROR(INDEX(BaseDeDonnees,SMALL(IF(Col_Noms&amp;Col_Stn&amp;Col_IdStn=$A82&amp;$B82&amp;$C82,ROW(INDIRECT("1:"&amp;ROWS(Col_Stn)))),COUNTIFS($A$57:$A82,$A82,$B$57:$B82,$B82,$C$57:$C82,$C82)),COLUMN()),"")</f>
        <v xml:space="preserve">CRJ7      </v>
      </c>
      <c r="E82" s="11">
        <f t="array" aca="1" ref="E82" ca="1">IFERROR(INDEX(BaseDeDonnees,SMALL(IF(Col_Noms&amp;Col_Stn&amp;Col_IdStn=$A82&amp;$B82&amp;$C82,ROW(INDIRECT("1:"&amp;ROWS(Col_Stn)))),COUNTIFS($A$57:$A82,$A82,$B$57:$B82,$B82,$C$57:$C82,$C82)),COLUMN()),"")</f>
        <v>76</v>
      </c>
      <c r="F82" s="11">
        <f t="array" aca="1" ref="F82" ca="1">IFERROR(INDEX(BaseDeDonnees,SMALL(IF(Col_Noms&amp;Col_Stn&amp;Col_IdStn=$A82&amp;$B82&amp;$C82,ROW(INDIRECT("1:"&amp;ROWS(Col_Stn)))),COUNTIFS($A$57:$A82,$A82,$B$57:$B82,$B82,$C$57:$C82,$C82)),COLUMN()),"")</f>
        <v>21</v>
      </c>
    </row>
    <row r="83" spans="1:6" x14ac:dyDescent="0.25">
      <c r="A83" s="5" t="s">
        <v>4</v>
      </c>
      <c r="B83" s="2" t="s">
        <v>5</v>
      </c>
      <c r="C83" s="2">
        <v>17</v>
      </c>
      <c r="D83" s="11" t="str">
        <f t="array" aca="1" ref="D83" ca="1">IFERROR(INDEX(BaseDeDonnees,SMALL(IF(Col_Noms&amp;Col_Stn&amp;Col_IdStn=$A83&amp;$B83&amp;$C83,ROW(INDIRECT("1:"&amp;ROWS(Col_Stn)))),COUNTIFS($A$57:$A83,$A83,$B$57:$B83,$B83,$C$57:$C83,$C83)),COLUMN()),"")</f>
        <v xml:space="preserve">RJ85      </v>
      </c>
      <c r="E83" s="11">
        <f t="array" aca="1" ref="E83" ca="1">IFERROR(INDEX(BaseDeDonnees,SMALL(IF(Col_Noms&amp;Col_Stn&amp;Col_IdStn=$A83&amp;$B83&amp;$C83,ROW(INDIRECT("1:"&amp;ROWS(Col_Stn)))),COUNTIFS($A$57:$A83,$A83,$B$57:$B83,$B83,$C$57:$C83,$C83)),COLUMN()),"")</f>
        <v>75</v>
      </c>
      <c r="F83" s="11">
        <f t="array" aca="1" ref="F83" ca="1">IFERROR(INDEX(BaseDeDonnees,SMALL(IF(Col_Noms&amp;Col_Stn&amp;Col_IdStn=$A83&amp;$B83&amp;$C83,ROW(INDIRECT("1:"&amp;ROWS(Col_Stn)))),COUNTIFS($A$57:$A83,$A83,$B$57:$B83,$B83,$C$57:$C83,$C83)),COLUMN()),"")</f>
        <v>21</v>
      </c>
    </row>
    <row r="84" spans="1:6" x14ac:dyDescent="0.25">
      <c r="A84" s="5" t="s">
        <v>4</v>
      </c>
      <c r="B84" s="2" t="s">
        <v>5</v>
      </c>
      <c r="C84" s="2">
        <v>17</v>
      </c>
      <c r="D84" s="11" t="str">
        <f t="array" aca="1" ref="D84" ca="1">IFERROR(INDEX(BaseDeDonnees,SMALL(IF(Col_Noms&amp;Col_Stn&amp;Col_IdStn=$A84&amp;$B84&amp;$C84,ROW(INDIRECT("1:"&amp;ROWS(Col_Stn)))),COUNTIFS($A$57:$A84,$A84,$B$57:$B84,$B84,$C$57:$C84,$C84)),COLUMN()),"")</f>
        <v xml:space="preserve">ASTR      </v>
      </c>
      <c r="E84" s="11">
        <f t="array" aca="1" ref="E84" ca="1">IFERROR(INDEX(BaseDeDonnees,SMALL(IF(Col_Noms&amp;Col_Stn&amp;Col_IdStn=$A84&amp;$B84&amp;$C84,ROW(INDIRECT("1:"&amp;ROWS(Col_Stn)))),COUNTIFS($A$57:$A84,$A84,$B$57:$B84,$B84,$C$57:$C84,$C84)),COLUMN()),"")</f>
        <v>74.900000000000006</v>
      </c>
      <c r="F84" s="11">
        <f t="array" aca="1" ref="F84" ca="1">IFERROR(INDEX(BaseDeDonnees,SMALL(IF(Col_Noms&amp;Col_Stn&amp;Col_IdStn=$A84&amp;$B84&amp;$C84,ROW(INDIRECT("1:"&amp;ROWS(Col_Stn)))),COUNTIFS($A$57:$A84,$A84,$B$57:$B84,$B84,$C$57:$C84,$C84)),COLUMN()),"")</f>
        <v>1</v>
      </c>
    </row>
    <row r="85" spans="1:6" x14ac:dyDescent="0.25">
      <c r="A85" s="5" t="s">
        <v>4</v>
      </c>
      <c r="B85" s="2" t="s">
        <v>5</v>
      </c>
      <c r="C85" s="2">
        <v>17</v>
      </c>
      <c r="D85" s="11" t="str">
        <f t="array" aca="1" ref="D85" ca="1">IFERROR(INDEX(BaseDeDonnees,SMALL(IF(Col_Noms&amp;Col_Stn&amp;Col_IdStn=$A85&amp;$B85&amp;$C85,ROW(INDIRECT("1:"&amp;ROWS(Col_Stn)))),COUNTIFS($A$57:$A85,$A85,$B$57:$B85,$B85,$C$57:$C85,$C85)),COLUMN()),"")</f>
        <v xml:space="preserve">DH8D      </v>
      </c>
      <c r="E85" s="11">
        <f t="array" aca="1" ref="E85" ca="1">IFERROR(INDEX(BaseDeDonnees,SMALL(IF(Col_Noms&amp;Col_Stn&amp;Col_IdStn=$A85&amp;$B85&amp;$C85,ROW(INDIRECT("1:"&amp;ROWS(Col_Stn)))),COUNTIFS($A$57:$A85,$A85,$B$57:$B85,$B85,$C$57:$C85,$C85)),COLUMN()),"")</f>
        <v>74.400000000000006</v>
      </c>
      <c r="F85" s="11">
        <f t="array" aca="1" ref="F85" ca="1">IFERROR(INDEX(BaseDeDonnees,SMALL(IF(Col_Noms&amp;Col_Stn&amp;Col_IdStn=$A85&amp;$B85&amp;$C85,ROW(INDIRECT("1:"&amp;ROWS(Col_Stn)))),COUNTIFS($A$57:$A85,$A85,$B$57:$B85,$B85,$C$57:$C85,$C85)),COLUMN()),"")</f>
        <v>11</v>
      </c>
    </row>
    <row r="86" spans="1:6" ht="15.75" thickBot="1" x14ac:dyDescent="0.3">
      <c r="A86" s="6" t="s">
        <v>4</v>
      </c>
      <c r="B86" s="7" t="s">
        <v>5</v>
      </c>
      <c r="C86" s="7">
        <v>17</v>
      </c>
      <c r="D86" s="11" t="str">
        <f t="array" aca="1" ref="D86" ca="1">IFERROR(INDEX(BaseDeDonnees,SMALL(IF(Col_Noms&amp;Col_Stn&amp;Col_IdStn=$A86&amp;$B86&amp;$C86,ROW(INDIRECT("1:"&amp;ROWS(Col_Stn)))),COUNTIFS($A$57:$A86,$A86,$B$57:$B86,$B86,$C$57:$C86,$C86)),COLUMN()),"")</f>
        <v xml:space="preserve">E145      </v>
      </c>
      <c r="E86" s="11">
        <f t="array" aca="1" ref="E86" ca="1">IFERROR(INDEX(BaseDeDonnees,SMALL(IF(Col_Noms&amp;Col_Stn&amp;Col_IdStn=$A86&amp;$B86&amp;$C86,ROW(INDIRECT("1:"&amp;ROWS(Col_Stn)))),COUNTIFS($A$57:$A86,$A86,$B$57:$B86,$B86,$C$57:$C86,$C86)),COLUMN()),"")</f>
        <v>73</v>
      </c>
      <c r="F86" s="11">
        <f t="array" aca="1" ref="F86" ca="1">IFERROR(INDEX(BaseDeDonnees,SMALL(IF(Col_Noms&amp;Col_Stn&amp;Col_IdStn=$A86&amp;$B86&amp;$C86,ROW(INDIRECT("1:"&amp;ROWS(Col_Stn)))),COUNTIFS($A$57:$A86,$A86,$B$57:$B86,$B86,$C$57:$C86,$C86)),COLUMN()),"")</f>
        <v>11</v>
      </c>
    </row>
  </sheetData>
  <pageMargins left="0.7" right="0.7" top="0.75" bottom="0.75" header="0.3" footer="0.3"/>
  <drawing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Resultat</vt:lpstr>
    </vt:vector>
  </TitlesOfParts>
  <Company>Aéroports de Paris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BANSARD Arthur</dc:creator>
  <cp:lastModifiedBy>R@chid</cp:lastModifiedBy>
  <dcterms:created xsi:type="dcterms:W3CDTF">2016-08-03T11:49:51Z</dcterms:created>
  <dcterms:modified xsi:type="dcterms:W3CDTF">2016-08-03T13:07:38Z</dcterms:modified>
</cp:coreProperties>
</file>