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90" windowWidth="9135" windowHeight="4965"/>
  </bookViews>
  <sheets>
    <sheet name="Liste" sheetId="3" r:id="rId1"/>
    <sheet name="Module1" sheetId="4" state="veryHidden" r:id=""/>
  </sheets>
  <definedNames>
    <definedName name="__123Graph_A" localSheetId="0" hidden="1">Liste!$U$23:$U$26</definedName>
    <definedName name="__123Graph_ABAR" localSheetId="0" hidden="1">Liste!$U$23:$U$27</definedName>
    <definedName name="__123Graph_B" localSheetId="0" hidden="1">Liste!$V$23:$V$26</definedName>
    <definedName name="__123Graph_X" localSheetId="0" hidden="1">Liste!$T$23:$T$26</definedName>
    <definedName name="__123Graph_XBAR" localSheetId="0" hidden="1">Liste!$T$23:$T$26</definedName>
    <definedName name="_Dist_Bin" localSheetId="0" hidden="1">Liste!$T$23:$T$26</definedName>
    <definedName name="_Dist_Values" localSheetId="0" hidden="1">Liste!$E$25:$E$51</definedName>
    <definedName name="_Fill" localSheetId="0" hidden="1">Liste!#REF!</definedName>
    <definedName name="_Key1" localSheetId="0" hidden="1">Liste!$G$25</definedName>
    <definedName name="_Key2" localSheetId="0" hidden="1">Liste!$A$25</definedName>
    <definedName name="_Order1" localSheetId="0" hidden="1">255</definedName>
    <definedName name="_Order2" localSheetId="0" hidden="1">255</definedName>
    <definedName name="_Regression_Int" localSheetId="0" hidden="1">1</definedName>
    <definedName name="_Sort" localSheetId="0" hidden="1">Liste!$A$25:$G$51</definedName>
    <definedName name="_Table1_In1" localSheetId="0" hidden="1">Liste!#REF!</definedName>
    <definedName name="_Table1_Out" localSheetId="0" hidden="1">Liste!$I$23:$L$28</definedName>
    <definedName name="BaseEtud">Liste!$A$23:$G$84</definedName>
    <definedName name="CritEchec">Liste!$D$13:$D$14</definedName>
    <definedName name="CritVide">Liste!$E$13:$E$14</definedName>
    <definedName name="_xlnm.Print_Titles" localSheetId="0">Liste!$19:$23</definedName>
    <definedName name="_xlnm.Print_Area" localSheetId="0">Liste!$A$23:$G$84</definedName>
  </definedNames>
  <calcPr calcId="145621" fullCalcOnLoad="1"/>
</workbook>
</file>

<file path=xl/calcChain.xml><?xml version="1.0" encoding="utf-8"?>
<calcChain xmlns="http://schemas.openxmlformats.org/spreadsheetml/2006/main">
  <c r="G21" i="3" l="1"/>
  <c r="D21" i="3"/>
  <c r="C21" i="3"/>
  <c r="B21" i="3"/>
  <c r="D17" i="3"/>
  <c r="E74" i="3"/>
  <c r="F74" i="3"/>
  <c r="E67" i="3"/>
  <c r="F67" i="3"/>
  <c r="E84" i="3"/>
  <c r="F84" i="3"/>
  <c r="E52" i="3"/>
  <c r="F52" i="3"/>
  <c r="E27" i="3"/>
  <c r="F27" i="3"/>
  <c r="E56" i="3"/>
  <c r="F56" i="3"/>
  <c r="E73" i="3"/>
  <c r="F73" i="3"/>
  <c r="E83" i="3"/>
  <c r="F83" i="3"/>
  <c r="E66" i="3"/>
  <c r="F66" i="3"/>
  <c r="E33" i="3"/>
  <c r="F33" i="3"/>
  <c r="E48" i="3"/>
  <c r="F48" i="3"/>
  <c r="E64" i="3"/>
  <c r="F64" i="3"/>
  <c r="E77" i="3"/>
  <c r="F77" i="3"/>
  <c r="E50" i="3"/>
  <c r="F50" i="3"/>
  <c r="E31" i="3"/>
  <c r="F31" i="3"/>
  <c r="E44" i="3"/>
  <c r="F44" i="3"/>
  <c r="E57" i="3"/>
  <c r="F57" i="3"/>
  <c r="E45" i="3"/>
  <c r="F45" i="3"/>
  <c r="E55" i="3"/>
  <c r="F55" i="3"/>
  <c r="E40" i="3"/>
  <c r="F40" i="3"/>
  <c r="E62" i="3"/>
  <c r="F62" i="3"/>
  <c r="E76" i="3"/>
  <c r="F76" i="3"/>
  <c r="E59" i="3"/>
  <c r="F59" i="3"/>
  <c r="E25" i="3"/>
  <c r="F25" i="3"/>
  <c r="E24" i="3"/>
  <c r="F24" i="3"/>
  <c r="E79" i="3"/>
  <c r="F79" i="3"/>
  <c r="E38" i="3"/>
  <c r="F38" i="3"/>
  <c r="E78" i="3"/>
  <c r="F78" i="3"/>
  <c r="E46" i="3"/>
  <c r="F46" i="3"/>
  <c r="E81" i="3"/>
  <c r="F81" i="3"/>
  <c r="E39" i="3"/>
  <c r="F39" i="3"/>
  <c r="E49" i="3"/>
  <c r="F49" i="3"/>
  <c r="E36" i="3"/>
  <c r="F36" i="3"/>
  <c r="E54" i="3"/>
  <c r="F54" i="3"/>
  <c r="E34" i="3"/>
  <c r="F34" i="3"/>
  <c r="E41" i="3"/>
  <c r="F41" i="3"/>
  <c r="E75" i="3"/>
  <c r="F75" i="3"/>
  <c r="E28" i="3"/>
  <c r="F28" i="3"/>
  <c r="E51" i="3"/>
  <c r="F51" i="3"/>
  <c r="E58" i="3"/>
  <c r="F58" i="3"/>
  <c r="E72" i="3"/>
  <c r="F72" i="3"/>
  <c r="E82" i="3"/>
  <c r="F82" i="3"/>
  <c r="E60" i="3"/>
  <c r="F60" i="3"/>
  <c r="E47" i="3"/>
  <c r="F47" i="3"/>
  <c r="E37" i="3"/>
  <c r="F37" i="3"/>
  <c r="E63" i="3"/>
  <c r="F63" i="3"/>
  <c r="E43" i="3"/>
  <c r="F43" i="3"/>
  <c r="E30" i="3"/>
  <c r="F30" i="3"/>
  <c r="E35" i="3"/>
  <c r="F35" i="3"/>
  <c r="E69" i="3"/>
  <c r="F69" i="3"/>
  <c r="E53" i="3"/>
  <c r="F53" i="3"/>
  <c r="E68" i="3"/>
  <c r="F68" i="3"/>
  <c r="E42" i="3"/>
  <c r="F42" i="3"/>
  <c r="E70" i="3"/>
  <c r="F70" i="3"/>
  <c r="E80" i="3"/>
  <c r="F80" i="3"/>
  <c r="E71" i="3"/>
  <c r="F71" i="3"/>
  <c r="E61" i="3"/>
  <c r="F61" i="3"/>
  <c r="E32" i="3"/>
  <c r="F32" i="3"/>
  <c r="E65" i="3"/>
  <c r="F65" i="3"/>
  <c r="E26" i="3"/>
  <c r="F26" i="3"/>
  <c r="E29" i="3"/>
  <c r="F29" i="3"/>
  <c r="E21" i="3"/>
  <c r="B13" i="3"/>
  <c r="B6" i="3"/>
</calcChain>
</file>

<file path=xl/sharedStrings.xml><?xml version="1.0" encoding="utf-8"?>
<sst xmlns="http://schemas.openxmlformats.org/spreadsheetml/2006/main" count="145" uniqueCount="85">
  <si>
    <t>Liste des notes, cours IFT1000</t>
  </si>
  <si>
    <t>E</t>
  </si>
  <si>
    <t>D</t>
  </si>
  <si>
    <t>C</t>
  </si>
  <si>
    <t>Intra</t>
  </si>
  <si>
    <t>Final</t>
  </si>
  <si>
    <t>T.P.</t>
  </si>
  <si>
    <t>Total</t>
  </si>
  <si>
    <t>Note</t>
  </si>
  <si>
    <t xml:space="preserve"> Dept.</t>
  </si>
  <si>
    <t>B</t>
  </si>
  <si>
    <t>Cuerrier Charles</t>
  </si>
  <si>
    <t>DESI</t>
  </si>
  <si>
    <t>A</t>
  </si>
  <si>
    <t>Favreau Nicole</t>
  </si>
  <si>
    <t>O'Leary Hector</t>
  </si>
  <si>
    <t>Rivest Jacques</t>
  </si>
  <si>
    <t>St-Pierre Marcel</t>
  </si>
  <si>
    <t>Xeres Yabon</t>
  </si>
  <si>
    <t>Zarathoustra Michel</t>
  </si>
  <si>
    <t>Bisaillon Luc</t>
  </si>
  <si>
    <t>FEP</t>
  </si>
  <si>
    <t>Esmond Emile</t>
  </si>
  <si>
    <t>Harvey Pierre</t>
  </si>
  <si>
    <t>Karamoutros Yan</t>
  </si>
  <si>
    <t>Quesnel Odile</t>
  </si>
  <si>
    <t>Vinet Francine</t>
  </si>
  <si>
    <t>Archambeault Louise</t>
  </si>
  <si>
    <t>Info</t>
  </si>
  <si>
    <t>Deveau Brigitte</t>
  </si>
  <si>
    <t>Iglesia Julien</t>
  </si>
  <si>
    <t>Jonas Michel</t>
  </si>
  <si>
    <t>Noiseux Robert</t>
  </si>
  <si>
    <t>Gagnon Ginette</t>
  </si>
  <si>
    <t>SFGE</t>
  </si>
  <si>
    <t>Lemire Lucien</t>
  </si>
  <si>
    <t>Messier Manon</t>
  </si>
  <si>
    <t>Paradis Serge</t>
  </si>
  <si>
    <t>Tudor Marc</t>
  </si>
  <si>
    <t>Urbain Mireille</t>
  </si>
  <si>
    <t>Wagner Aline</t>
  </si>
  <si>
    <t>Yabon Xeres</t>
  </si>
  <si>
    <t>Équivalence</t>
  </si>
  <si>
    <t>Magnan, Alain</t>
  </si>
  <si>
    <t>Murphy Jean</t>
  </si>
  <si>
    <t>Harcourt Maxime</t>
  </si>
  <si>
    <t>Gauthier Stéphanie</t>
  </si>
  <si>
    <t>Julien Martine</t>
  </si>
  <si>
    <t>Tellier Samuel</t>
  </si>
  <si>
    <t>Bernier Sabrina</t>
  </si>
  <si>
    <t>Savoie Philippe</t>
  </si>
  <si>
    <t>Deschamps Martin</t>
  </si>
  <si>
    <t>Bourgeois Jacynte</t>
  </si>
  <si>
    <t>Archambault Cathy</t>
  </si>
  <si>
    <t>Duquette Christine</t>
  </si>
  <si>
    <t>Malenfant Marie</t>
  </si>
  <si>
    <t>Landry Julie</t>
  </si>
  <si>
    <t>Sabran Julia</t>
  </si>
  <si>
    <t>Mirville Hatrick</t>
  </si>
  <si>
    <t>Hubert Véronique</t>
  </si>
  <si>
    <t>Drolet Juliette</t>
  </si>
  <si>
    <t>Corbeille Sonia</t>
  </si>
  <si>
    <t>Larocque Madeleine</t>
  </si>
  <si>
    <t>Contante Fanie</t>
  </si>
  <si>
    <t>Jean Jimmy</t>
  </si>
  <si>
    <t>Gabrielle Carmelia</t>
  </si>
  <si>
    <t>Elluard Marjorie</t>
  </si>
  <si>
    <t>Turcotte Alexandra</t>
  </si>
  <si>
    <t>Harvey Davidson</t>
  </si>
  <si>
    <t>Rougier Charlot</t>
  </si>
  <si>
    <t>Sodanie Mélanie</t>
  </si>
  <si>
    <t>Che Maria</t>
  </si>
  <si>
    <t>Dubois Caroline</t>
  </si>
  <si>
    <t>Girard Valérie</t>
  </si>
  <si>
    <t>Kim Rita</t>
  </si>
  <si>
    <t>Nom</t>
  </si>
  <si>
    <t>Muffet Ariane</t>
  </si>
  <si>
    <t>Barème</t>
  </si>
  <si>
    <t>Nombre d'échecs</t>
  </si>
  <si>
    <t>Excellent travail fait par</t>
  </si>
  <si>
    <t>Mai Thi Ho</t>
  </si>
  <si>
    <t>Karin Georges</t>
  </si>
  <si>
    <t>Moyenne:</t>
  </si>
  <si>
    <t>Ho Mai Thi</t>
  </si>
  <si>
    <t>Georges Karin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</si>
</sst>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0.0"/>
    <numFmt numFmtId="179" formatCode="General&quot; Echecs&quot;"/>
  </numFmts>
  <fonts count="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1"/>
    <xf numFmtId="0" fontId="2" fillId="0" borderId="0" xfId="1" applyFont="1"/>
    <xf numFmtId="0" fontId="1" fillId="0" borderId="0" xfId="1" applyNumberFormat="1"/>
    <xf numFmtId="0" fontId="3" fillId="0" borderId="0" xfId="1" applyFont="1" applyAlignment="1">
      <alignment horizontal="center"/>
    </xf>
    <xf numFmtId="9" fontId="1" fillId="0" borderId="0" xfId="1" applyNumberFormat="1" applyAlignment="1">
      <alignment horizontal="center"/>
    </xf>
    <xf numFmtId="0" fontId="4" fillId="0" borderId="0" xfId="1" applyFont="1"/>
    <xf numFmtId="172" fontId="1" fillId="0" borderId="0" xfId="1" applyNumberFormat="1"/>
    <xf numFmtId="1" fontId="1" fillId="0" borderId="0" xfId="1" applyNumberFormat="1"/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9" fontId="1" fillId="0" borderId="0" xfId="1" applyNumberFormat="1"/>
    <xf numFmtId="0" fontId="5" fillId="0" borderId="0" xfId="1" applyFont="1"/>
    <xf numFmtId="15" fontId="5" fillId="0" borderId="0" xfId="1" applyNumberFormat="1" applyFont="1"/>
    <xf numFmtId="0" fontId="1" fillId="0" borderId="0" xfId="1" applyFill="1"/>
    <xf numFmtId="172" fontId="1" fillId="0" borderId="0" xfId="1" applyNumberFormat="1" applyFill="1"/>
    <xf numFmtId="0" fontId="1" fillId="0" borderId="5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179" fontId="1" fillId="2" borderId="0" xfId="1" applyNumberFormat="1" applyFill="1"/>
  </cellXfs>
  <cellStyles count="2">
    <cellStyle name="Normal" xfId="0" builtinId="0"/>
    <cellStyle name="Normal_Liste" xfId="1"/>
  </cellStyles>
  <dxfs count="1">
    <dxf>
      <numFmt numFmtId="172" formatCode="0.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oEtud" displayName="TabloEtud" ref="A23:G84" totalsRowShown="0" headerRowCellStyle="Normal_Liste" dataCellStyle="Normal_Liste">
  <autoFilter ref="A23:G84"/>
  <sortState ref="A24:G83">
    <sortCondition descending="1" ref="G24:G83"/>
    <sortCondition ref="A24:A83"/>
  </sortState>
  <tableColumns count="7">
    <tableColumn id="1" name="Nom" dataCellStyle="Normal_Liste"/>
    <tableColumn id="2" name="Intra" dataCellStyle="Normal_Liste"/>
    <tableColumn id="3" name="Final" dataCellStyle="Normal_Liste"/>
    <tableColumn id="4" name="T.P." dataCellStyle="Normal_Liste"/>
    <tableColumn id="5" name="Total" dataDxfId="0" dataCellStyle="Normal_Liste">
      <calculatedColumnFormula>B$17*B24+C$17*C24+D$17*D24</calculatedColumnFormula>
    </tableColumn>
    <tableColumn id="6" name="Note" dataCellStyle="Normal_Liste">
      <calculatedColumnFormula>VLOOKUP(E24,$F$14:$G$18,2)</calculatedColumnFormula>
    </tableColumn>
    <tableColumn id="7" name=" Dept." dataCellStyle="Normal_Lis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syncVertical="1" syncRef="A1" codeName="Feuil3"/>
  <dimension ref="A1:I84"/>
  <sheetViews>
    <sheetView tabSelected="1" workbookViewId="0">
      <selection activeCell="B6" sqref="B6"/>
    </sheetView>
  </sheetViews>
  <sheetFormatPr baseColWidth="10" defaultColWidth="9.85546875" defaultRowHeight="12.75"/>
  <cols>
    <col min="1" max="1" width="19.7109375" style="1" customWidth="1"/>
    <col min="2" max="2" width="10.140625" style="1" bestFit="1" customWidth="1"/>
    <col min="3" max="3" width="10.28515625" style="1" customWidth="1"/>
    <col min="4" max="4" width="10.5703125" style="1" customWidth="1"/>
    <col min="5" max="5" width="9.85546875" style="1"/>
    <col min="6" max="6" width="7.42578125" style="1" customWidth="1"/>
    <col min="7" max="7" width="8.42578125" style="1" customWidth="1"/>
    <col min="8" max="24" width="9.85546875" style="1"/>
    <col min="25" max="30" width="9.85546875" style="1" customWidth="1"/>
    <col min="31" max="16384" width="9.85546875" style="1"/>
  </cols>
  <sheetData>
    <row r="1" spans="1:9" ht="31.5" customHeight="1">
      <c r="A1" s="14"/>
    </row>
    <row r="2" spans="1:9">
      <c r="A2" s="15">
        <v>41278</v>
      </c>
      <c r="D2" s="4" t="s">
        <v>79</v>
      </c>
    </row>
    <row r="3" spans="1:9">
      <c r="A3" s="14"/>
      <c r="D3" s="4" t="s">
        <v>80</v>
      </c>
    </row>
    <row r="4" spans="1:9">
      <c r="A4" s="14"/>
      <c r="D4" s="4" t="s">
        <v>81</v>
      </c>
    </row>
    <row r="5" spans="1:9">
      <c r="C5" s="4"/>
      <c r="D5" s="4"/>
    </row>
    <row r="6" spans="1:9">
      <c r="B6" s="20">
        <f>B13</f>
        <v>17</v>
      </c>
      <c r="C6" s="13">
        <v>0.1</v>
      </c>
      <c r="D6" s="13">
        <v>0.2</v>
      </c>
      <c r="E6" s="13">
        <v>0.3</v>
      </c>
      <c r="F6" s="13">
        <v>0.4</v>
      </c>
      <c r="G6" s="13">
        <v>0.5</v>
      </c>
      <c r="I6" s="4"/>
    </row>
    <row r="7" spans="1:9">
      <c r="B7" s="13">
        <v>0.1</v>
      </c>
      <c r="C7" s="1">
        <f t="dataTable" ref="C7:G11" dt2D="1" dtr="0" r1="C17" r2="B17"/>
        <v>8</v>
      </c>
      <c r="D7" s="1">
        <v>11</v>
      </c>
      <c r="E7" s="1">
        <v>13</v>
      </c>
      <c r="F7" s="1">
        <v>16</v>
      </c>
      <c r="G7" s="1">
        <v>19</v>
      </c>
      <c r="I7" s="4"/>
    </row>
    <row r="8" spans="1:9">
      <c r="B8" s="13">
        <v>0.2</v>
      </c>
      <c r="C8" s="1">
        <v>8</v>
      </c>
      <c r="D8" s="1">
        <v>11</v>
      </c>
      <c r="E8" s="1">
        <v>14</v>
      </c>
      <c r="F8" s="1">
        <v>19</v>
      </c>
      <c r="G8" s="1">
        <v>20</v>
      </c>
      <c r="I8" s="4"/>
    </row>
    <row r="9" spans="1:9">
      <c r="B9" s="13">
        <v>0.3</v>
      </c>
      <c r="C9" s="1">
        <v>8</v>
      </c>
      <c r="D9" s="1">
        <v>11</v>
      </c>
      <c r="E9" s="1">
        <v>15</v>
      </c>
      <c r="F9" s="1">
        <v>18</v>
      </c>
      <c r="G9" s="1">
        <v>21</v>
      </c>
    </row>
    <row r="10" spans="1:9">
      <c r="B10" s="13">
        <v>0.4</v>
      </c>
      <c r="C10" s="1">
        <v>8</v>
      </c>
      <c r="D10" s="1">
        <v>14</v>
      </c>
      <c r="E10" s="1">
        <v>17</v>
      </c>
      <c r="F10" s="1">
        <v>22</v>
      </c>
      <c r="G10" s="1">
        <v>29</v>
      </c>
    </row>
    <row r="11" spans="1:9">
      <c r="B11" s="13">
        <v>0.5</v>
      </c>
      <c r="C11" s="1">
        <v>11</v>
      </c>
      <c r="D11" s="1">
        <v>15</v>
      </c>
      <c r="E11" s="1">
        <v>20</v>
      </c>
      <c r="F11" s="1">
        <v>26</v>
      </c>
      <c r="G11" s="1">
        <v>29</v>
      </c>
    </row>
    <row r="13" spans="1:9">
      <c r="A13" s="2" t="s">
        <v>78</v>
      </c>
      <c r="B13" s="1">
        <f>DCOUNTA(BaseEtud,6,CritEchec)</f>
        <v>17</v>
      </c>
      <c r="D13" s="1" t="s">
        <v>8</v>
      </c>
      <c r="F13" s="18" t="s">
        <v>42</v>
      </c>
      <c r="G13" s="19"/>
    </row>
    <row r="14" spans="1:9">
      <c r="A14" s="2"/>
      <c r="D14" s="1" t="s">
        <v>1</v>
      </c>
      <c r="F14" s="9">
        <v>0</v>
      </c>
      <c r="G14" s="10" t="s">
        <v>1</v>
      </c>
    </row>
    <row r="15" spans="1:9">
      <c r="F15" s="9">
        <v>60</v>
      </c>
      <c r="G15" s="10" t="s">
        <v>2</v>
      </c>
    </row>
    <row r="16" spans="1:9">
      <c r="F16" s="9">
        <v>70</v>
      </c>
      <c r="G16" s="10" t="s">
        <v>3</v>
      </c>
    </row>
    <row r="17" spans="1:7">
      <c r="A17" s="2" t="s">
        <v>77</v>
      </c>
      <c r="B17" s="5">
        <v>0.25</v>
      </c>
      <c r="C17" s="5">
        <v>0.35</v>
      </c>
      <c r="D17" s="5">
        <f>1-B17-C17</f>
        <v>0.4</v>
      </c>
      <c r="F17" s="9">
        <v>80</v>
      </c>
      <c r="G17" s="10" t="s">
        <v>10</v>
      </c>
    </row>
    <row r="18" spans="1:7">
      <c r="F18" s="11">
        <v>90</v>
      </c>
      <c r="G18" s="12" t="s">
        <v>13</v>
      </c>
    </row>
    <row r="19" spans="1:7" ht="15.75">
      <c r="A19" s="6" t="s">
        <v>0</v>
      </c>
    </row>
    <row r="20" spans="1:7">
      <c r="A20" s="2"/>
      <c r="B20" s="7"/>
      <c r="C20" s="7"/>
      <c r="D20" s="7"/>
      <c r="E20" s="7"/>
      <c r="G20" s="2" t="s">
        <v>7</v>
      </c>
    </row>
    <row r="21" spans="1:7">
      <c r="A21" s="2" t="s">
        <v>82</v>
      </c>
      <c r="B21" s="8">
        <f>DAVERAGE(BaseEtud,2,CritVide)</f>
        <v>64.229508196721312</v>
      </c>
      <c r="C21" s="8">
        <f>DAVERAGE(BaseEtud,3,CritVide)</f>
        <v>60.229508196721312</v>
      </c>
      <c r="D21" s="8">
        <f>DAVERAGE(BaseEtud,4,CritVide)</f>
        <v>77.573770491803273</v>
      </c>
      <c r="E21" s="8">
        <f>DAVERAGE(BaseEtud,5,CritVide)</f>
        <v>68.167213114754091</v>
      </c>
      <c r="G21" s="1">
        <f>DCOUNTA(BaseEtud,1,CritVide)</f>
        <v>61</v>
      </c>
    </row>
    <row r="22" spans="1:7">
      <c r="B22" s="5"/>
      <c r="C22" s="5"/>
      <c r="D22" s="5"/>
    </row>
    <row r="23" spans="1:7">
      <c r="A23" s="1" t="s">
        <v>75</v>
      </c>
      <c r="B23" s="1" t="s">
        <v>4</v>
      </c>
      <c r="C23" s="1" t="s">
        <v>5</v>
      </c>
      <c r="D23" s="1" t="s">
        <v>6</v>
      </c>
      <c r="E23" s="1" t="s">
        <v>7</v>
      </c>
      <c r="F23" s="1" t="s">
        <v>8</v>
      </c>
      <c r="G23" s="1" t="s">
        <v>9</v>
      </c>
    </row>
    <row r="24" spans="1:7">
      <c r="A24" s="1" t="s">
        <v>66</v>
      </c>
      <c r="B24" s="1">
        <v>55</v>
      </c>
      <c r="C24" s="1">
        <v>46</v>
      </c>
      <c r="D24" s="1">
        <v>70</v>
      </c>
      <c r="E24" s="7">
        <f t="shared" ref="E24:E55" si="0">B$17*B24+C$17*C24+D$17*D24</f>
        <v>57.849999999999994</v>
      </c>
      <c r="F24" s="1" t="str">
        <f t="shared" ref="F24:F55" si="1">VLOOKUP(E24,$F$14:$G$18,2)</f>
        <v>E</v>
      </c>
      <c r="G24" s="1" t="s">
        <v>34</v>
      </c>
    </row>
    <row r="25" spans="1:7">
      <c r="A25" s="1" t="s">
        <v>33</v>
      </c>
      <c r="B25" s="1">
        <v>0</v>
      </c>
      <c r="C25" s="1">
        <v>87</v>
      </c>
      <c r="D25" s="1">
        <v>90</v>
      </c>
      <c r="E25" s="7">
        <f t="shared" si="0"/>
        <v>66.45</v>
      </c>
      <c r="F25" s="1" t="str">
        <f t="shared" si="1"/>
        <v>D</v>
      </c>
      <c r="G25" s="1" t="s">
        <v>34</v>
      </c>
    </row>
    <row r="26" spans="1:7">
      <c r="A26" s="1" t="s">
        <v>45</v>
      </c>
      <c r="B26" s="1">
        <v>42</v>
      </c>
      <c r="C26" s="1">
        <v>40</v>
      </c>
      <c r="D26" s="1">
        <v>83</v>
      </c>
      <c r="E26" s="7">
        <f t="shared" si="0"/>
        <v>57.7</v>
      </c>
      <c r="F26" s="1" t="str">
        <f t="shared" si="1"/>
        <v>E</v>
      </c>
      <c r="G26" s="1" t="s">
        <v>34</v>
      </c>
    </row>
    <row r="27" spans="1:7">
      <c r="A27" s="1" t="s">
        <v>68</v>
      </c>
      <c r="B27" s="1">
        <v>64</v>
      </c>
      <c r="C27" s="1">
        <v>77</v>
      </c>
      <c r="D27" s="1">
        <v>95</v>
      </c>
      <c r="E27" s="7">
        <f t="shared" si="0"/>
        <v>80.95</v>
      </c>
      <c r="F27" s="1" t="str">
        <f t="shared" si="1"/>
        <v>B</v>
      </c>
      <c r="G27" s="1" t="s">
        <v>34</v>
      </c>
    </row>
    <row r="28" spans="1:7">
      <c r="A28" s="1" t="s">
        <v>35</v>
      </c>
      <c r="B28" s="1">
        <v>80</v>
      </c>
      <c r="C28" s="1">
        <v>0</v>
      </c>
      <c r="D28" s="1">
        <v>69</v>
      </c>
      <c r="E28" s="7">
        <f t="shared" si="0"/>
        <v>47.6</v>
      </c>
      <c r="F28" s="1" t="str">
        <f t="shared" si="1"/>
        <v>E</v>
      </c>
      <c r="G28" s="1" t="s">
        <v>34</v>
      </c>
    </row>
    <row r="29" spans="1:7">
      <c r="A29" s="1" t="s">
        <v>55</v>
      </c>
      <c r="B29" s="1">
        <v>60</v>
      </c>
      <c r="C29" s="1">
        <v>39</v>
      </c>
      <c r="D29" s="1">
        <v>70</v>
      </c>
      <c r="E29" s="7">
        <f t="shared" si="0"/>
        <v>56.65</v>
      </c>
      <c r="F29" s="1" t="str">
        <f t="shared" si="1"/>
        <v>E</v>
      </c>
      <c r="G29" s="1" t="s">
        <v>34</v>
      </c>
    </row>
    <row r="30" spans="1:7">
      <c r="A30" s="1" t="s">
        <v>36</v>
      </c>
      <c r="B30" s="1">
        <v>88</v>
      </c>
      <c r="C30" s="1">
        <v>94</v>
      </c>
      <c r="D30" s="1">
        <v>59</v>
      </c>
      <c r="E30" s="7">
        <f t="shared" si="0"/>
        <v>78.5</v>
      </c>
      <c r="F30" s="1" t="str">
        <f t="shared" si="1"/>
        <v>C</v>
      </c>
      <c r="G30" s="1" t="s">
        <v>34</v>
      </c>
    </row>
    <row r="31" spans="1:7">
      <c r="A31" s="1" t="s">
        <v>37</v>
      </c>
      <c r="B31" s="1">
        <v>64</v>
      </c>
      <c r="C31" s="1">
        <v>76</v>
      </c>
      <c r="D31" s="1">
        <v>66</v>
      </c>
      <c r="E31" s="7">
        <f t="shared" si="0"/>
        <v>69</v>
      </c>
      <c r="F31" s="1" t="str">
        <f t="shared" si="1"/>
        <v>D</v>
      </c>
      <c r="G31" s="1" t="s">
        <v>34</v>
      </c>
    </row>
    <row r="32" spans="1:7">
      <c r="A32" s="1" t="s">
        <v>69</v>
      </c>
      <c r="B32" s="1">
        <v>64</v>
      </c>
      <c r="C32" s="1">
        <v>58</v>
      </c>
      <c r="D32" s="1">
        <v>94</v>
      </c>
      <c r="E32" s="7">
        <f t="shared" si="0"/>
        <v>73.900000000000006</v>
      </c>
      <c r="F32" s="1" t="str">
        <f t="shared" si="1"/>
        <v>C</v>
      </c>
      <c r="G32" s="1" t="s">
        <v>34</v>
      </c>
    </row>
    <row r="33" spans="1:7">
      <c r="A33" s="1" t="s">
        <v>50</v>
      </c>
      <c r="B33" s="1">
        <v>63</v>
      </c>
      <c r="C33" s="1">
        <v>58</v>
      </c>
      <c r="D33" s="1">
        <v>58</v>
      </c>
      <c r="E33" s="7">
        <f t="shared" si="0"/>
        <v>59.25</v>
      </c>
      <c r="F33" s="1" t="str">
        <f t="shared" si="1"/>
        <v>E</v>
      </c>
      <c r="G33" s="1" t="s">
        <v>34</v>
      </c>
    </row>
    <row r="34" spans="1:7">
      <c r="A34" s="1" t="s">
        <v>38</v>
      </c>
      <c r="B34" s="1">
        <v>78</v>
      </c>
      <c r="C34" s="1">
        <v>86</v>
      </c>
      <c r="D34" s="1">
        <v>88</v>
      </c>
      <c r="E34" s="7">
        <f t="shared" si="0"/>
        <v>84.8</v>
      </c>
      <c r="F34" s="1" t="str">
        <f t="shared" si="1"/>
        <v>B</v>
      </c>
      <c r="G34" s="1" t="s">
        <v>34</v>
      </c>
    </row>
    <row r="35" spans="1:7">
      <c r="A35" s="1" t="s">
        <v>67</v>
      </c>
      <c r="B35" s="1">
        <v>47</v>
      </c>
      <c r="C35" s="1">
        <v>47</v>
      </c>
      <c r="D35" s="1">
        <v>66</v>
      </c>
      <c r="E35" s="7">
        <f t="shared" si="0"/>
        <v>54.6</v>
      </c>
      <c r="F35" s="1" t="str">
        <f t="shared" si="1"/>
        <v>E</v>
      </c>
      <c r="G35" s="1" t="s">
        <v>34</v>
      </c>
    </row>
    <row r="36" spans="1:7">
      <c r="A36" s="1" t="s">
        <v>39</v>
      </c>
      <c r="B36" s="1">
        <v>75</v>
      </c>
      <c r="C36" s="1">
        <v>99</v>
      </c>
      <c r="D36" s="1">
        <v>95</v>
      </c>
      <c r="E36" s="7">
        <f t="shared" si="0"/>
        <v>91.4</v>
      </c>
      <c r="F36" s="1" t="str">
        <f t="shared" si="1"/>
        <v>A</v>
      </c>
      <c r="G36" s="1" t="s">
        <v>34</v>
      </c>
    </row>
    <row r="37" spans="1:7">
      <c r="A37" s="1" t="s">
        <v>40</v>
      </c>
      <c r="B37" s="1">
        <v>87</v>
      </c>
      <c r="C37" s="1">
        <v>76</v>
      </c>
      <c r="D37" s="1">
        <v>78</v>
      </c>
      <c r="E37" s="7">
        <f t="shared" si="0"/>
        <v>79.55</v>
      </c>
      <c r="F37" s="1" t="str">
        <f t="shared" si="1"/>
        <v>C</v>
      </c>
      <c r="G37" s="1" t="s">
        <v>34</v>
      </c>
    </row>
    <row r="38" spans="1:7">
      <c r="A38" s="1" t="s">
        <v>41</v>
      </c>
      <c r="B38" s="1">
        <v>74</v>
      </c>
      <c r="C38" s="1">
        <v>88</v>
      </c>
      <c r="D38" s="1">
        <v>78</v>
      </c>
      <c r="E38" s="7">
        <f t="shared" si="0"/>
        <v>80.5</v>
      </c>
      <c r="F38" s="1" t="str">
        <f t="shared" si="1"/>
        <v>B</v>
      </c>
      <c r="G38" s="1" t="s">
        <v>34</v>
      </c>
    </row>
    <row r="39" spans="1:7">
      <c r="A39" s="1" t="s">
        <v>27</v>
      </c>
      <c r="B39" s="1">
        <v>72</v>
      </c>
      <c r="C39" s="1">
        <v>78</v>
      </c>
      <c r="D39" s="1">
        <v>19</v>
      </c>
      <c r="E39" s="7">
        <f t="shared" si="0"/>
        <v>52.9</v>
      </c>
      <c r="F39" s="1" t="str">
        <f t="shared" si="1"/>
        <v>E</v>
      </c>
      <c r="G39" s="1" t="s">
        <v>28</v>
      </c>
    </row>
    <row r="40" spans="1:7">
      <c r="A40" s="1" t="s">
        <v>71</v>
      </c>
      <c r="B40" s="1">
        <v>64</v>
      </c>
      <c r="C40" s="1">
        <v>59</v>
      </c>
      <c r="D40" s="1">
        <v>94</v>
      </c>
      <c r="E40" s="7">
        <f t="shared" si="0"/>
        <v>74.25</v>
      </c>
      <c r="F40" s="1" t="str">
        <f t="shared" si="1"/>
        <v>C</v>
      </c>
      <c r="G40" s="1" t="s">
        <v>28</v>
      </c>
    </row>
    <row r="41" spans="1:7">
      <c r="A41" s="1" t="s">
        <v>29</v>
      </c>
      <c r="B41" s="1">
        <v>90</v>
      </c>
      <c r="C41" s="1">
        <v>0</v>
      </c>
      <c r="D41" s="1">
        <v>87</v>
      </c>
      <c r="E41" s="7">
        <f t="shared" si="0"/>
        <v>57.300000000000004</v>
      </c>
      <c r="F41" s="1" t="str">
        <f t="shared" si="1"/>
        <v>E</v>
      </c>
      <c r="G41" s="1" t="s">
        <v>28</v>
      </c>
    </row>
    <row r="42" spans="1:7">
      <c r="A42" s="1" t="s">
        <v>65</v>
      </c>
      <c r="B42" s="1">
        <v>56</v>
      </c>
      <c r="C42" s="1">
        <v>54</v>
      </c>
      <c r="D42" s="1">
        <v>83</v>
      </c>
      <c r="E42" s="7">
        <f t="shared" si="0"/>
        <v>66.099999999999994</v>
      </c>
      <c r="F42" s="1" t="str">
        <f t="shared" si="1"/>
        <v>D</v>
      </c>
      <c r="G42" s="1" t="s">
        <v>28</v>
      </c>
    </row>
    <row r="43" spans="1:7">
      <c r="A43" s="1" t="s">
        <v>30</v>
      </c>
      <c r="B43" s="1">
        <v>92</v>
      </c>
      <c r="C43" s="1">
        <v>98</v>
      </c>
      <c r="D43" s="1">
        <v>89</v>
      </c>
      <c r="E43" s="7">
        <f t="shared" si="0"/>
        <v>92.9</v>
      </c>
      <c r="F43" s="1" t="str">
        <f t="shared" si="1"/>
        <v>A</v>
      </c>
      <c r="G43" s="1" t="s">
        <v>28</v>
      </c>
    </row>
    <row r="44" spans="1:7">
      <c r="A44" s="1" t="s">
        <v>64</v>
      </c>
      <c r="B44" s="1">
        <v>56</v>
      </c>
      <c r="C44" s="1">
        <v>55</v>
      </c>
      <c r="D44" s="1">
        <v>71</v>
      </c>
      <c r="E44" s="7">
        <f t="shared" si="0"/>
        <v>61.650000000000006</v>
      </c>
      <c r="F44" s="1" t="str">
        <f t="shared" si="1"/>
        <v>D</v>
      </c>
      <c r="G44" s="1" t="s">
        <v>28</v>
      </c>
    </row>
    <row r="45" spans="1:7">
      <c r="A45" s="1" t="s">
        <v>31</v>
      </c>
      <c r="B45" s="1">
        <v>45</v>
      </c>
      <c r="C45" s="1">
        <v>67</v>
      </c>
      <c r="D45" s="1">
        <v>74</v>
      </c>
      <c r="E45" s="7">
        <f t="shared" si="0"/>
        <v>64.300000000000011</v>
      </c>
      <c r="F45" s="1" t="str">
        <f t="shared" si="1"/>
        <v>D</v>
      </c>
      <c r="G45" s="1" t="s">
        <v>28</v>
      </c>
    </row>
    <row r="46" spans="1:7">
      <c r="A46" s="1" t="s">
        <v>56</v>
      </c>
      <c r="B46" s="1">
        <v>59</v>
      </c>
      <c r="C46" s="1">
        <v>40</v>
      </c>
      <c r="D46" s="1">
        <v>65</v>
      </c>
      <c r="E46" s="7">
        <f t="shared" si="0"/>
        <v>54.75</v>
      </c>
      <c r="F46" s="1" t="str">
        <f t="shared" si="1"/>
        <v>E</v>
      </c>
      <c r="G46" s="1" t="s">
        <v>28</v>
      </c>
    </row>
    <row r="47" spans="1:7">
      <c r="A47" s="1" t="s">
        <v>43</v>
      </c>
      <c r="B47" s="1">
        <v>59</v>
      </c>
      <c r="C47" s="1">
        <v>53</v>
      </c>
      <c r="D47" s="1">
        <v>86</v>
      </c>
      <c r="E47" s="7">
        <f t="shared" si="0"/>
        <v>67.699999999999989</v>
      </c>
      <c r="F47" s="1" t="str">
        <f t="shared" si="1"/>
        <v>D</v>
      </c>
      <c r="G47" s="1" t="s">
        <v>28</v>
      </c>
    </row>
    <row r="48" spans="1:7">
      <c r="A48" s="1" t="s">
        <v>32</v>
      </c>
      <c r="B48" s="1">
        <v>95</v>
      </c>
      <c r="C48" s="1">
        <v>75</v>
      </c>
      <c r="D48" s="1">
        <v>65</v>
      </c>
      <c r="E48" s="7">
        <f t="shared" si="0"/>
        <v>76</v>
      </c>
      <c r="F48" s="1" t="str">
        <f t="shared" si="1"/>
        <v>C</v>
      </c>
      <c r="G48" s="1" t="s">
        <v>28</v>
      </c>
    </row>
    <row r="49" spans="1:9">
      <c r="A49" s="1" t="s">
        <v>57</v>
      </c>
      <c r="B49" s="1">
        <v>59</v>
      </c>
      <c r="C49" s="1">
        <v>62</v>
      </c>
      <c r="D49" s="1">
        <v>82</v>
      </c>
      <c r="E49" s="7">
        <f t="shared" si="0"/>
        <v>69.25</v>
      </c>
      <c r="F49" s="1" t="str">
        <f t="shared" si="1"/>
        <v>D</v>
      </c>
      <c r="G49" s="1" t="s">
        <v>28</v>
      </c>
    </row>
    <row r="50" spans="1:9">
      <c r="A50" s="1" t="s">
        <v>48</v>
      </c>
      <c r="B50" s="1">
        <v>51</v>
      </c>
      <c r="C50" s="1">
        <v>54</v>
      </c>
      <c r="D50" s="1">
        <v>88</v>
      </c>
      <c r="E50" s="7">
        <f t="shared" si="0"/>
        <v>66.849999999999994</v>
      </c>
      <c r="F50" s="1" t="str">
        <f t="shared" si="1"/>
        <v>D</v>
      </c>
      <c r="G50" s="1" t="s">
        <v>28</v>
      </c>
    </row>
    <row r="51" spans="1:9">
      <c r="A51" s="1" t="s">
        <v>53</v>
      </c>
      <c r="B51" s="1">
        <v>62</v>
      </c>
      <c r="C51" s="1">
        <v>59</v>
      </c>
      <c r="D51" s="1">
        <v>92</v>
      </c>
      <c r="E51" s="7">
        <f t="shared" si="0"/>
        <v>72.95</v>
      </c>
      <c r="F51" s="1" t="str">
        <f t="shared" si="1"/>
        <v>C</v>
      </c>
      <c r="G51" s="1" t="s">
        <v>21</v>
      </c>
      <c r="I51" s="8"/>
    </row>
    <row r="52" spans="1:9">
      <c r="A52" s="1" t="s">
        <v>49</v>
      </c>
      <c r="B52" s="1">
        <v>52</v>
      </c>
      <c r="C52" s="1">
        <v>58</v>
      </c>
      <c r="D52" s="1">
        <v>90</v>
      </c>
      <c r="E52" s="7">
        <f t="shared" si="0"/>
        <v>69.3</v>
      </c>
      <c r="F52" s="1" t="str">
        <f t="shared" si="1"/>
        <v>D</v>
      </c>
      <c r="G52" s="1" t="s">
        <v>21</v>
      </c>
      <c r="H52" s="3"/>
      <c r="I52" s="8"/>
    </row>
    <row r="53" spans="1:9">
      <c r="A53" s="1" t="s">
        <v>20</v>
      </c>
      <c r="B53" s="1">
        <v>87</v>
      </c>
      <c r="C53" s="1">
        <v>78</v>
      </c>
      <c r="D53" s="1">
        <v>89</v>
      </c>
      <c r="E53" s="7">
        <f t="shared" si="0"/>
        <v>84.65</v>
      </c>
      <c r="F53" s="1" t="str">
        <f t="shared" si="1"/>
        <v>B</v>
      </c>
      <c r="G53" s="1" t="s">
        <v>21</v>
      </c>
      <c r="H53" s="3"/>
      <c r="I53" s="8"/>
    </row>
    <row r="54" spans="1:9">
      <c r="A54" s="1" t="s">
        <v>63</v>
      </c>
      <c r="B54" s="1">
        <v>57</v>
      </c>
      <c r="C54" s="1">
        <v>38</v>
      </c>
      <c r="D54" s="1">
        <v>81</v>
      </c>
      <c r="E54" s="7">
        <f t="shared" si="0"/>
        <v>59.949999999999996</v>
      </c>
      <c r="F54" s="1" t="str">
        <f t="shared" si="1"/>
        <v>E</v>
      </c>
      <c r="G54" s="1" t="s">
        <v>21</v>
      </c>
      <c r="H54" s="3"/>
      <c r="I54" s="8"/>
    </row>
    <row r="55" spans="1:9">
      <c r="A55" s="1" t="s">
        <v>61</v>
      </c>
      <c r="B55" s="1">
        <v>58</v>
      </c>
      <c r="C55" s="1">
        <v>61</v>
      </c>
      <c r="D55" s="1">
        <v>87</v>
      </c>
      <c r="E55" s="7">
        <f t="shared" si="0"/>
        <v>70.650000000000006</v>
      </c>
      <c r="F55" s="1" t="str">
        <f t="shared" si="1"/>
        <v>C</v>
      </c>
      <c r="G55" s="1" t="s">
        <v>21</v>
      </c>
      <c r="H55" s="3"/>
      <c r="I55" s="8"/>
    </row>
    <row r="56" spans="1:9">
      <c r="A56" s="1" t="s">
        <v>51</v>
      </c>
      <c r="B56" s="1">
        <v>62</v>
      </c>
      <c r="C56" s="1">
        <v>61</v>
      </c>
      <c r="D56" s="1">
        <v>94</v>
      </c>
      <c r="E56" s="7">
        <f t="shared" ref="E56:E87" si="2">B$17*B56+C$17*C56+D$17*D56</f>
        <v>74.449999999999989</v>
      </c>
      <c r="F56" s="1" t="str">
        <f t="shared" ref="F56:F87" si="3">VLOOKUP(E56,$F$14:$G$18,2)</f>
        <v>C</v>
      </c>
      <c r="G56" s="1" t="s">
        <v>21</v>
      </c>
      <c r="H56" s="3"/>
      <c r="I56" s="8"/>
    </row>
    <row r="57" spans="1:9">
      <c r="A57" s="1" t="s">
        <v>72</v>
      </c>
      <c r="B57" s="1">
        <v>65</v>
      </c>
      <c r="C57" s="1">
        <v>63</v>
      </c>
      <c r="D57" s="1">
        <v>97</v>
      </c>
      <c r="E57" s="7">
        <f t="shared" si="2"/>
        <v>77.099999999999994</v>
      </c>
      <c r="F57" s="1" t="str">
        <f t="shared" si="3"/>
        <v>C</v>
      </c>
      <c r="G57" s="1" t="s">
        <v>21</v>
      </c>
      <c r="H57" s="3"/>
      <c r="I57" s="8"/>
    </row>
    <row r="58" spans="1:9">
      <c r="A58" s="1" t="s">
        <v>22</v>
      </c>
      <c r="B58" s="1">
        <v>67</v>
      </c>
      <c r="C58" s="1">
        <v>67</v>
      </c>
      <c r="D58" s="1">
        <v>89</v>
      </c>
      <c r="E58" s="7">
        <f t="shared" si="2"/>
        <v>75.800000000000011</v>
      </c>
      <c r="F58" s="1" t="str">
        <f t="shared" si="3"/>
        <v>C</v>
      </c>
      <c r="G58" s="1" t="s">
        <v>21</v>
      </c>
      <c r="H58" s="3"/>
      <c r="I58" s="8"/>
    </row>
    <row r="59" spans="1:9">
      <c r="A59" s="1" t="s">
        <v>73</v>
      </c>
      <c r="B59" s="1">
        <v>65</v>
      </c>
      <c r="C59" s="1">
        <v>70</v>
      </c>
      <c r="D59" s="1">
        <v>98</v>
      </c>
      <c r="E59" s="7">
        <f t="shared" si="2"/>
        <v>79.95</v>
      </c>
      <c r="F59" s="1" t="str">
        <f t="shared" si="3"/>
        <v>C</v>
      </c>
      <c r="G59" s="1" t="s">
        <v>21</v>
      </c>
      <c r="H59" s="3"/>
      <c r="I59" s="8"/>
    </row>
    <row r="60" spans="1:9">
      <c r="A60" s="1" t="s">
        <v>23</v>
      </c>
      <c r="B60" s="1">
        <v>45</v>
      </c>
      <c r="C60" s="1">
        <v>0</v>
      </c>
      <c r="D60" s="1">
        <v>72</v>
      </c>
      <c r="E60" s="7">
        <f t="shared" si="2"/>
        <v>40.049999999999997</v>
      </c>
      <c r="F60" s="1" t="str">
        <f t="shared" si="3"/>
        <v>E</v>
      </c>
      <c r="G60" s="1" t="s">
        <v>21</v>
      </c>
      <c r="H60" s="3"/>
      <c r="I60" s="8"/>
    </row>
    <row r="61" spans="1:9">
      <c r="A61" s="1" t="s">
        <v>59</v>
      </c>
      <c r="B61" s="1">
        <v>58</v>
      </c>
      <c r="C61" s="1">
        <v>48</v>
      </c>
      <c r="D61" s="1">
        <v>72</v>
      </c>
      <c r="E61" s="7">
        <f t="shared" si="2"/>
        <v>60.099999999999994</v>
      </c>
      <c r="F61" s="1" t="str">
        <f t="shared" si="3"/>
        <v>D</v>
      </c>
      <c r="G61" s="1" t="s">
        <v>21</v>
      </c>
      <c r="H61" s="3"/>
      <c r="I61" s="8"/>
    </row>
    <row r="62" spans="1:9">
      <c r="A62" s="1" t="s">
        <v>24</v>
      </c>
      <c r="B62" s="1">
        <v>87</v>
      </c>
      <c r="C62" s="1">
        <v>57</v>
      </c>
      <c r="D62" s="1">
        <v>62</v>
      </c>
      <c r="E62" s="7">
        <f t="shared" si="2"/>
        <v>66.5</v>
      </c>
      <c r="F62" s="1" t="str">
        <f t="shared" si="3"/>
        <v>D</v>
      </c>
      <c r="G62" s="1" t="s">
        <v>21</v>
      </c>
      <c r="H62" s="3"/>
      <c r="I62" s="8"/>
    </row>
    <row r="63" spans="1:9">
      <c r="A63" s="1" t="s">
        <v>58</v>
      </c>
      <c r="B63" s="1">
        <v>58</v>
      </c>
      <c r="C63" s="1">
        <v>34</v>
      </c>
      <c r="D63" s="1">
        <v>42</v>
      </c>
      <c r="E63" s="7">
        <f t="shared" si="2"/>
        <v>43.2</v>
      </c>
      <c r="F63" s="1" t="str">
        <f t="shared" si="3"/>
        <v>E</v>
      </c>
      <c r="G63" s="1" t="s">
        <v>21</v>
      </c>
      <c r="H63" s="3"/>
      <c r="I63" s="8"/>
    </row>
    <row r="64" spans="1:9">
      <c r="A64" s="1" t="s">
        <v>44</v>
      </c>
      <c r="B64" s="1">
        <v>53</v>
      </c>
      <c r="C64" s="1">
        <v>50</v>
      </c>
      <c r="D64" s="1">
        <v>87</v>
      </c>
      <c r="E64" s="7">
        <f t="shared" si="2"/>
        <v>65.550000000000011</v>
      </c>
      <c r="F64" s="1" t="str">
        <f t="shared" si="3"/>
        <v>D</v>
      </c>
      <c r="G64" s="1" t="s">
        <v>21</v>
      </c>
      <c r="H64" s="3"/>
      <c r="I64" s="8"/>
    </row>
    <row r="65" spans="1:9">
      <c r="A65" s="1" t="s">
        <v>25</v>
      </c>
      <c r="B65" s="1">
        <v>56</v>
      </c>
      <c r="C65" s="1">
        <v>79</v>
      </c>
      <c r="D65" s="1">
        <v>78</v>
      </c>
      <c r="E65" s="7">
        <f t="shared" si="2"/>
        <v>72.849999999999994</v>
      </c>
      <c r="F65" s="1" t="str">
        <f t="shared" si="3"/>
        <v>C</v>
      </c>
      <c r="G65" s="1" t="s">
        <v>21</v>
      </c>
      <c r="H65" s="3"/>
      <c r="I65" s="8"/>
    </row>
    <row r="66" spans="1:9">
      <c r="A66" s="1" t="s">
        <v>26</v>
      </c>
      <c r="B66" s="1">
        <v>55</v>
      </c>
      <c r="C66" s="1">
        <v>88</v>
      </c>
      <c r="D66" s="1">
        <v>78</v>
      </c>
      <c r="E66" s="7">
        <f t="shared" si="2"/>
        <v>75.75</v>
      </c>
      <c r="F66" s="1" t="str">
        <f t="shared" si="3"/>
        <v>C</v>
      </c>
      <c r="G66" s="1" t="s">
        <v>21</v>
      </c>
      <c r="H66" s="3"/>
      <c r="I66" s="8"/>
    </row>
    <row r="67" spans="1:9">
      <c r="A67" s="1" t="s">
        <v>52</v>
      </c>
      <c r="B67" s="1">
        <v>62</v>
      </c>
      <c r="C67" s="1">
        <v>54</v>
      </c>
      <c r="D67" s="1">
        <v>60</v>
      </c>
      <c r="E67" s="7">
        <f t="shared" si="2"/>
        <v>58.4</v>
      </c>
      <c r="F67" s="1" t="str">
        <f t="shared" si="3"/>
        <v>E</v>
      </c>
      <c r="G67" s="1" t="s">
        <v>12</v>
      </c>
      <c r="H67" s="3"/>
      <c r="I67" s="8"/>
    </row>
    <row r="68" spans="1:9">
      <c r="A68" s="1" t="s">
        <v>11</v>
      </c>
      <c r="B68" s="1">
        <v>34</v>
      </c>
      <c r="C68" s="1">
        <v>75</v>
      </c>
      <c r="D68" s="1">
        <v>86</v>
      </c>
      <c r="E68" s="7">
        <f t="shared" si="2"/>
        <v>69.150000000000006</v>
      </c>
      <c r="F68" s="1" t="str">
        <f t="shared" si="3"/>
        <v>D</v>
      </c>
      <c r="G68" s="1" t="s">
        <v>12</v>
      </c>
      <c r="H68" s="3"/>
      <c r="I68" s="8"/>
    </row>
    <row r="69" spans="1:9">
      <c r="A69" s="1" t="s">
        <v>60</v>
      </c>
      <c r="B69" s="1">
        <v>58</v>
      </c>
      <c r="C69" s="1">
        <v>46</v>
      </c>
      <c r="D69" s="1">
        <v>71</v>
      </c>
      <c r="E69" s="7">
        <f t="shared" si="2"/>
        <v>59</v>
      </c>
      <c r="F69" s="1" t="str">
        <f t="shared" si="3"/>
        <v>E</v>
      </c>
      <c r="G69" s="1" t="s">
        <v>12</v>
      </c>
      <c r="H69" s="3"/>
      <c r="I69" s="8"/>
    </row>
    <row r="70" spans="1:9">
      <c r="A70" s="1" t="s">
        <v>54</v>
      </c>
      <c r="B70" s="1">
        <v>61</v>
      </c>
      <c r="C70" s="1">
        <v>52</v>
      </c>
      <c r="D70" s="1">
        <v>90</v>
      </c>
      <c r="E70" s="7">
        <f t="shared" si="2"/>
        <v>69.45</v>
      </c>
      <c r="F70" s="1" t="str">
        <f t="shared" si="3"/>
        <v>D</v>
      </c>
      <c r="G70" s="1" t="s">
        <v>12</v>
      </c>
      <c r="H70" s="3"/>
      <c r="I70" s="8"/>
    </row>
    <row r="71" spans="1:9">
      <c r="A71" s="1" t="s">
        <v>14</v>
      </c>
      <c r="B71" s="1">
        <v>64</v>
      </c>
      <c r="C71" s="1">
        <v>56</v>
      </c>
      <c r="D71" s="1">
        <v>56</v>
      </c>
      <c r="E71" s="7">
        <f t="shared" si="2"/>
        <v>58</v>
      </c>
      <c r="F71" s="1" t="str">
        <f t="shared" si="3"/>
        <v>E</v>
      </c>
      <c r="G71" s="1" t="s">
        <v>12</v>
      </c>
      <c r="H71" s="3"/>
      <c r="I71" s="8"/>
    </row>
    <row r="72" spans="1:9">
      <c r="A72" s="1" t="s">
        <v>46</v>
      </c>
      <c r="B72" s="1">
        <v>45</v>
      </c>
      <c r="C72" s="1">
        <v>34</v>
      </c>
      <c r="D72" s="1">
        <v>50</v>
      </c>
      <c r="E72" s="7">
        <f t="shared" si="2"/>
        <v>43.15</v>
      </c>
      <c r="F72" s="1" t="str">
        <f t="shared" si="3"/>
        <v>E</v>
      </c>
      <c r="G72" s="1" t="s">
        <v>12</v>
      </c>
      <c r="I72" s="8"/>
    </row>
    <row r="73" spans="1:9">
      <c r="A73" s="1" t="s">
        <v>47</v>
      </c>
      <c r="B73" s="1">
        <v>51</v>
      </c>
      <c r="C73" s="1">
        <v>58</v>
      </c>
      <c r="D73" s="1">
        <v>92</v>
      </c>
      <c r="E73" s="7">
        <f t="shared" si="2"/>
        <v>69.849999999999994</v>
      </c>
      <c r="F73" s="1" t="str">
        <f t="shared" si="3"/>
        <v>D</v>
      </c>
      <c r="G73" s="1" t="s">
        <v>12</v>
      </c>
      <c r="I73" s="8"/>
    </row>
    <row r="74" spans="1:9">
      <c r="A74" s="1" t="s">
        <v>74</v>
      </c>
      <c r="B74" s="1">
        <v>65</v>
      </c>
      <c r="C74" s="1">
        <v>35</v>
      </c>
      <c r="D74" s="1">
        <v>97</v>
      </c>
      <c r="E74" s="7">
        <f t="shared" si="2"/>
        <v>67.300000000000011</v>
      </c>
      <c r="F74" s="1" t="str">
        <f t="shared" si="3"/>
        <v>D</v>
      </c>
      <c r="G74" s="1" t="s">
        <v>12</v>
      </c>
      <c r="I74" s="8"/>
    </row>
    <row r="75" spans="1:9">
      <c r="A75" s="1" t="s">
        <v>62</v>
      </c>
      <c r="B75" s="1">
        <v>57</v>
      </c>
      <c r="C75" s="1">
        <v>70</v>
      </c>
      <c r="D75" s="1">
        <v>79</v>
      </c>
      <c r="E75" s="7">
        <f t="shared" si="2"/>
        <v>70.349999999999994</v>
      </c>
      <c r="F75" s="1" t="str">
        <f t="shared" si="3"/>
        <v>C</v>
      </c>
      <c r="G75" s="1" t="s">
        <v>12</v>
      </c>
      <c r="I75" s="8"/>
    </row>
    <row r="76" spans="1:9">
      <c r="A76" s="1" t="s">
        <v>76</v>
      </c>
      <c r="B76" s="1">
        <v>54</v>
      </c>
      <c r="C76" s="1">
        <v>64</v>
      </c>
      <c r="D76" s="1">
        <v>44</v>
      </c>
      <c r="E76" s="7">
        <f t="shared" si="2"/>
        <v>53.5</v>
      </c>
      <c r="F76" s="1" t="str">
        <f t="shared" si="3"/>
        <v>E</v>
      </c>
      <c r="G76" s="1" t="s">
        <v>12</v>
      </c>
      <c r="I76" s="8"/>
    </row>
    <row r="77" spans="1:9">
      <c r="A77" s="1" t="s">
        <v>15</v>
      </c>
      <c r="B77" s="1">
        <v>67</v>
      </c>
      <c r="C77" s="1">
        <v>89</v>
      </c>
      <c r="D77" s="1">
        <v>66</v>
      </c>
      <c r="E77" s="7">
        <f t="shared" si="2"/>
        <v>74.3</v>
      </c>
      <c r="F77" s="1" t="str">
        <f t="shared" si="3"/>
        <v>C</v>
      </c>
      <c r="G77" s="1" t="s">
        <v>12</v>
      </c>
      <c r="I77" s="8"/>
    </row>
    <row r="78" spans="1:9">
      <c r="A78" s="1" t="s">
        <v>16</v>
      </c>
      <c r="B78" s="1">
        <v>88</v>
      </c>
      <c r="C78" s="1">
        <v>45</v>
      </c>
      <c r="D78" s="1">
        <v>56</v>
      </c>
      <c r="E78" s="7">
        <f t="shared" si="2"/>
        <v>60.150000000000006</v>
      </c>
      <c r="F78" s="1" t="str">
        <f t="shared" si="3"/>
        <v>D</v>
      </c>
      <c r="G78" s="1" t="s">
        <v>12</v>
      </c>
      <c r="I78" s="8"/>
    </row>
    <row r="79" spans="1:9">
      <c r="A79" s="1" t="s">
        <v>70</v>
      </c>
      <c r="B79" s="1">
        <v>64</v>
      </c>
      <c r="C79" s="1">
        <v>52</v>
      </c>
      <c r="D79" s="1">
        <v>82</v>
      </c>
      <c r="E79" s="7">
        <f t="shared" si="2"/>
        <v>67</v>
      </c>
      <c r="F79" s="1" t="str">
        <f t="shared" si="3"/>
        <v>D</v>
      </c>
      <c r="G79" s="1" t="s">
        <v>12</v>
      </c>
      <c r="I79" s="8"/>
    </row>
    <row r="80" spans="1:9">
      <c r="A80" s="1" t="s">
        <v>17</v>
      </c>
      <c r="B80" s="1">
        <v>98</v>
      </c>
      <c r="C80" s="1">
        <v>68</v>
      </c>
      <c r="D80" s="1">
        <v>75</v>
      </c>
      <c r="E80" s="7">
        <f t="shared" si="2"/>
        <v>78.3</v>
      </c>
      <c r="F80" s="1" t="str">
        <f t="shared" si="3"/>
        <v>C</v>
      </c>
      <c r="G80" s="1" t="s">
        <v>12</v>
      </c>
      <c r="I80" s="8"/>
    </row>
    <row r="81" spans="1:9">
      <c r="A81" s="1" t="s">
        <v>18</v>
      </c>
      <c r="B81" s="1">
        <v>68</v>
      </c>
      <c r="C81" s="1">
        <v>76</v>
      </c>
      <c r="D81" s="1">
        <v>88</v>
      </c>
      <c r="E81" s="7">
        <f t="shared" si="2"/>
        <v>78.8</v>
      </c>
      <c r="F81" s="1" t="str">
        <f t="shared" si="3"/>
        <v>C</v>
      </c>
      <c r="G81" s="1" t="s">
        <v>12</v>
      </c>
      <c r="I81" s="8"/>
    </row>
    <row r="82" spans="1:9">
      <c r="A82" s="1" t="s">
        <v>19</v>
      </c>
      <c r="B82" s="1">
        <v>83</v>
      </c>
      <c r="C82" s="1">
        <v>58</v>
      </c>
      <c r="D82" s="1">
        <v>98</v>
      </c>
      <c r="E82" s="7">
        <f t="shared" si="2"/>
        <v>80.25</v>
      </c>
      <c r="F82" s="1" t="str">
        <f t="shared" si="3"/>
        <v>B</v>
      </c>
      <c r="G82" s="1" t="s">
        <v>12</v>
      </c>
      <c r="I82" s="8"/>
    </row>
    <row r="83" spans="1:9">
      <c r="A83" s="16" t="s">
        <v>83</v>
      </c>
      <c r="B83" s="16">
        <v>85</v>
      </c>
      <c r="C83" s="16">
        <v>80</v>
      </c>
      <c r="D83" s="16">
        <v>86</v>
      </c>
      <c r="E83" s="17">
        <f t="shared" si="2"/>
        <v>83.65</v>
      </c>
      <c r="F83" s="16" t="str">
        <f t="shared" si="3"/>
        <v>B</v>
      </c>
      <c r="G83" s="16" t="s">
        <v>12</v>
      </c>
      <c r="I83" s="8"/>
    </row>
    <row r="84" spans="1:9">
      <c r="A84" s="16" t="s">
        <v>84</v>
      </c>
      <c r="B84" s="16">
        <v>88</v>
      </c>
      <c r="C84" s="16">
        <v>85</v>
      </c>
      <c r="D84" s="16">
        <v>86</v>
      </c>
      <c r="E84" s="17">
        <f t="shared" si="2"/>
        <v>86.15</v>
      </c>
      <c r="F84" s="16" t="str">
        <f t="shared" si="3"/>
        <v>B</v>
      </c>
      <c r="G84" s="16" t="s">
        <v>12</v>
      </c>
    </row>
  </sheetData>
  <mergeCells count="1">
    <mergeCell ref="F13:G13"/>
  </mergeCells>
  <phoneticPr fontId="0" type="noConversion"/>
  <printOptions gridLines="1" gridLinesSet="0"/>
  <pageMargins left="0.78740157480314965" right="0.78740157480314965" top="1.1811023622047245" bottom="1.1811023622047245" header="0.51181102362204722" footer="0.51181102362204722"/>
  <pageSetup orientation="portrait" horizontalDpi="360" verticalDpi="180" r:id="rId1"/>
  <headerFooter alignWithMargins="0"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Liste</vt:lpstr>
      <vt:lpstr>BaseEtud</vt:lpstr>
      <vt:lpstr>CritEchec</vt:lpstr>
      <vt:lpstr>CritVide</vt:lpstr>
      <vt:lpstr>Liste!Impression_des_titres</vt:lpstr>
      <vt:lpstr>Liste!Zone_d_impression</vt:lpstr>
    </vt:vector>
  </TitlesOfParts>
  <Company>DESI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PT&amp;FF</dc:creator>
  <dc:description>A11</dc:description>
  <cp:lastModifiedBy>Rachid_XLD</cp:lastModifiedBy>
  <cp:lastPrinted>2013-01-04T23:45:25Z</cp:lastPrinted>
  <dcterms:created xsi:type="dcterms:W3CDTF">1997-09-17T14:06:19Z</dcterms:created>
  <dcterms:modified xsi:type="dcterms:W3CDTF">2013-01-04T23:10:08Z</dcterms:modified>
</cp:coreProperties>
</file>