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5" yWindow="120" windowWidth="19155" windowHeight="11940" tabRatio="717" firstSheet="3" activeTab="7"/>
  </bookViews>
  <sheets>
    <sheet name="Art &amp; Décoration" sheetId="2" r:id="rId1"/>
    <sheet name="CA Estimé Art &amp; Décoration" sheetId="3" r:id="rId2"/>
    <sheet name="Auto Moto" sheetId="63" r:id="rId3"/>
    <sheet name="CA Estimé Auto Moto" sheetId="4" r:id="rId4"/>
    <sheet name="Be" sheetId="5" r:id="rId5"/>
    <sheet name="CA Estimé Be" sheetId="6" r:id="rId6"/>
    <sheet name="Be Mag" sheetId="7" r:id="rId7"/>
    <sheet name="CA Estimé Be Mag" sheetId="8" r:id="rId8"/>
  </sheets>
  <externalReferences>
    <externalReference r:id="rId9"/>
  </externalReferences>
  <calcPr calcId="145621"/>
</workbook>
</file>

<file path=xl/calcChain.xml><?xml version="1.0" encoding="utf-8"?>
<calcChain xmlns="http://schemas.openxmlformats.org/spreadsheetml/2006/main">
  <c r="AW53" i="8" l="1"/>
  <c r="AW54" i="8"/>
  <c r="AW55" i="8"/>
  <c r="AW56" i="8"/>
  <c r="AW57" i="8"/>
  <c r="AW58" i="8" s="1"/>
  <c r="AW45" i="8"/>
  <c r="AW46" i="8"/>
  <c r="AW47" i="8"/>
  <c r="AW48" i="8"/>
  <c r="AW49" i="8"/>
  <c r="AW50" i="8" s="1"/>
  <c r="AV45" i="8"/>
  <c r="AW3" i="8"/>
  <c r="AW4" i="8"/>
  <c r="AW5" i="8"/>
  <c r="AW6" i="8"/>
  <c r="AW7" i="8"/>
  <c r="AW8" i="8"/>
  <c r="AW9" i="8"/>
  <c r="AW10" i="8"/>
  <c r="AW11" i="8"/>
  <c r="AW12" i="8"/>
  <c r="AW13" i="8"/>
  <c r="AW14" i="8"/>
  <c r="AW15" i="8"/>
  <c r="AW16" i="8"/>
  <c r="AW17" i="8"/>
  <c r="AW18" i="8"/>
  <c r="AW19" i="8"/>
  <c r="AW20" i="8"/>
  <c r="AW21" i="8"/>
  <c r="AW22" i="8"/>
  <c r="AW23" i="8"/>
  <c r="AW24" i="8"/>
  <c r="AW25" i="8"/>
  <c r="AW26" i="8"/>
  <c r="AW27" i="8"/>
  <c r="AW28" i="8"/>
  <c r="AW29" i="8"/>
  <c r="AW30" i="8"/>
  <c r="AW31" i="8"/>
  <c r="AW32" i="8"/>
  <c r="AW33" i="8"/>
  <c r="AW34" i="8"/>
  <c r="AW35" i="8"/>
  <c r="AW36" i="8"/>
  <c r="AW37" i="8"/>
  <c r="AW38" i="8"/>
  <c r="AW39" i="8"/>
  <c r="AW40" i="8"/>
  <c r="AU40" i="7"/>
  <c r="AW3" i="6"/>
  <c r="AW4" i="6"/>
  <c r="AW5" i="6"/>
  <c r="AV3" i="4"/>
  <c r="AV4" i="4"/>
  <c r="AV5" i="4"/>
  <c r="AV6" i="4"/>
  <c r="AV7" i="4"/>
  <c r="AV8" i="4"/>
  <c r="AV9" i="4"/>
  <c r="AV10" i="4"/>
  <c r="AV11" i="4"/>
  <c r="AV12" i="4"/>
  <c r="AV13" i="4"/>
  <c r="AV14" i="4"/>
  <c r="AW3" i="3"/>
  <c r="AW4" i="3"/>
  <c r="AW5" i="3"/>
  <c r="AW6" i="3"/>
  <c r="AW7" i="3"/>
  <c r="AW8" i="3"/>
  <c r="AW9" i="3"/>
  <c r="AW10" i="3"/>
  <c r="AW11" i="3"/>
  <c r="AW12" i="3"/>
  <c r="AV19" i="4"/>
  <c r="AV20" i="4"/>
  <c r="AV21" i="4"/>
  <c r="AV22" i="4" s="1"/>
  <c r="AV26" i="4"/>
  <c r="AV27" i="4"/>
  <c r="AV28" i="4"/>
  <c r="AW17" i="3"/>
  <c r="AW16" i="3"/>
  <c r="AW21" i="3" s="1"/>
  <c r="AW22" i="3"/>
  <c r="AV23" i="4" l="1"/>
  <c r="AV29" i="4"/>
  <c r="AV30" i="4" s="1"/>
  <c r="AW23" i="3"/>
  <c r="AV38" i="8"/>
  <c r="AV4" i="8" l="1"/>
  <c r="AV5" i="8"/>
  <c r="AV6" i="8"/>
  <c r="AV7" i="8"/>
  <c r="AV8" i="8"/>
  <c r="AV9" i="8"/>
  <c r="AV10" i="8"/>
  <c r="AV11" i="8"/>
  <c r="AV12" i="8"/>
  <c r="AV13" i="8"/>
  <c r="AV14" i="8"/>
  <c r="AV15" i="8"/>
  <c r="AV16" i="8"/>
  <c r="AV17" i="8"/>
  <c r="AV18" i="8"/>
  <c r="AV19" i="8"/>
  <c r="AV20" i="8"/>
  <c r="AV21" i="8"/>
  <c r="AV22" i="8"/>
  <c r="AV23" i="8"/>
  <c r="AV24" i="8"/>
  <c r="AV25" i="8"/>
  <c r="AV26" i="8"/>
  <c r="AV27" i="8"/>
  <c r="AV28" i="8"/>
  <c r="AV29" i="8"/>
  <c r="AV30" i="8"/>
  <c r="AV31" i="8"/>
  <c r="AV32" i="8"/>
  <c r="AV33" i="8"/>
  <c r="AV34" i="8"/>
  <c r="AV35" i="8"/>
  <c r="AV36" i="8"/>
  <c r="AV37" i="8"/>
  <c r="AV39" i="8"/>
  <c r="AV3" i="8"/>
  <c r="F38" i="8" l="1"/>
  <c r="G38" i="8"/>
  <c r="H38" i="8"/>
  <c r="I38" i="8"/>
  <c r="F39" i="8"/>
  <c r="G39" i="8"/>
  <c r="H39" i="8"/>
  <c r="I39" i="8"/>
  <c r="E39" i="8"/>
  <c r="F14" i="8"/>
  <c r="G14" i="8"/>
  <c r="H14" i="8"/>
  <c r="F15" i="8"/>
  <c r="G15" i="8"/>
  <c r="H15" i="8"/>
  <c r="F16" i="8"/>
  <c r="G16" i="8"/>
  <c r="H16" i="8"/>
  <c r="F17" i="8"/>
  <c r="G17" i="8"/>
  <c r="H17" i="8"/>
  <c r="F18" i="8"/>
  <c r="G18" i="8"/>
  <c r="H18" i="8"/>
  <c r="F19" i="8"/>
  <c r="G19" i="8"/>
  <c r="H19" i="8"/>
  <c r="F20" i="8"/>
  <c r="G20" i="8"/>
  <c r="H20" i="8"/>
  <c r="F21" i="8"/>
  <c r="G21" i="8"/>
  <c r="H21" i="8"/>
  <c r="F22" i="8"/>
  <c r="G22" i="8"/>
  <c r="H22" i="8"/>
  <c r="F23" i="8"/>
  <c r="G23" i="8"/>
  <c r="H23" i="8"/>
  <c r="F24" i="8"/>
  <c r="G24" i="8"/>
  <c r="H24" i="8"/>
  <c r="F25" i="8"/>
  <c r="G25" i="8"/>
  <c r="H25" i="8"/>
  <c r="F26" i="8"/>
  <c r="G26" i="8"/>
  <c r="H26" i="8"/>
  <c r="F27" i="8"/>
  <c r="G27" i="8"/>
  <c r="H27" i="8"/>
  <c r="F28" i="8"/>
  <c r="G28" i="8"/>
  <c r="H28" i="8"/>
  <c r="F29" i="8"/>
  <c r="G29" i="8"/>
  <c r="H29" i="8"/>
  <c r="F30" i="8"/>
  <c r="G30" i="8"/>
  <c r="H30" i="8"/>
  <c r="F31" i="8"/>
  <c r="G31" i="8"/>
  <c r="H31" i="8"/>
  <c r="F32" i="8"/>
  <c r="G32" i="8"/>
  <c r="H32" i="8"/>
  <c r="F33" i="8"/>
  <c r="G33" i="8"/>
  <c r="H33" i="8"/>
  <c r="F34" i="8"/>
  <c r="G34" i="8"/>
  <c r="H34" i="8"/>
  <c r="F35" i="8"/>
  <c r="G35" i="8"/>
  <c r="H35" i="8"/>
  <c r="F36" i="8"/>
  <c r="G36" i="8"/>
  <c r="H36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AV4" i="6"/>
  <c r="AV3" i="6"/>
  <c r="AU4" i="4"/>
  <c r="AU5" i="4"/>
  <c r="AU6" i="4"/>
  <c r="AU7" i="4"/>
  <c r="AU8" i="4"/>
  <c r="AU9" i="4"/>
  <c r="AU10" i="4"/>
  <c r="AU11" i="4"/>
  <c r="AU12" i="4"/>
  <c r="AU13" i="4"/>
  <c r="AU3" i="4"/>
  <c r="AV4" i="3"/>
  <c r="AV5" i="3"/>
  <c r="AV6" i="3"/>
  <c r="AV7" i="3"/>
  <c r="AV8" i="3"/>
  <c r="AV9" i="3"/>
  <c r="AV10" i="3"/>
  <c r="AV11" i="3"/>
  <c r="AV3" i="3"/>
  <c r="AX3" i="3"/>
  <c r="AY3" i="3"/>
  <c r="AZ3" i="3"/>
  <c r="BA3" i="3"/>
  <c r="BB3" i="3"/>
  <c r="BC3" i="3"/>
  <c r="BD3" i="3"/>
  <c r="J36" i="8" l="1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AT36" i="8"/>
  <c r="AU36" i="8"/>
  <c r="I36" i="8"/>
  <c r="BE36" i="8" s="1"/>
  <c r="BC36" i="7"/>
  <c r="AT40" i="7" l="1"/>
  <c r="AS40" i="7" l="1"/>
  <c r="AU39" i="8" l="1"/>
  <c r="AU48" i="8" s="1"/>
  <c r="AV48" i="8"/>
  <c r="AX39" i="8"/>
  <c r="AX48" i="8" s="1"/>
  <c r="AY39" i="8"/>
  <c r="AY48" i="8" s="1"/>
  <c r="AZ39" i="8"/>
  <c r="AZ48" i="8" s="1"/>
  <c r="BA39" i="8"/>
  <c r="BA48" i="8" s="1"/>
  <c r="BB39" i="8"/>
  <c r="BB48" i="8" s="1"/>
  <c r="BC39" i="8"/>
  <c r="BC48" i="8" s="1"/>
  <c r="BD39" i="8"/>
  <c r="BD48" i="8" s="1"/>
  <c r="AT10" i="4"/>
  <c r="AW10" i="4"/>
  <c r="AX10" i="4"/>
  <c r="AY10" i="4"/>
  <c r="AZ10" i="4"/>
  <c r="BA10" i="4"/>
  <c r="BB10" i="4"/>
  <c r="BC10" i="4"/>
  <c r="AT11" i="4"/>
  <c r="AW11" i="4"/>
  <c r="AX11" i="4"/>
  <c r="AY11" i="4"/>
  <c r="AZ11" i="4"/>
  <c r="BA11" i="4"/>
  <c r="BB11" i="4"/>
  <c r="BC11" i="4"/>
  <c r="AU10" i="3"/>
  <c r="AX10" i="3"/>
  <c r="AY10" i="3"/>
  <c r="AZ10" i="3"/>
  <c r="BA10" i="3"/>
  <c r="BB10" i="3"/>
  <c r="BC10" i="3"/>
  <c r="BD10" i="3"/>
  <c r="J39" i="8" l="1"/>
  <c r="K39" i="8"/>
  <c r="L39" i="8"/>
  <c r="M39" i="8"/>
  <c r="N39" i="8"/>
  <c r="O39" i="8"/>
  <c r="P39" i="8"/>
  <c r="P48" i="8" s="1"/>
  <c r="P56" i="8" s="1"/>
  <c r="Q56" i="8" s="1"/>
  <c r="Q39" i="8"/>
  <c r="Q48" i="8" s="1"/>
  <c r="R39" i="8"/>
  <c r="R48" i="8" s="1"/>
  <c r="S39" i="8"/>
  <c r="S48" i="8" s="1"/>
  <c r="T39" i="8"/>
  <c r="T48" i="8" s="1"/>
  <c r="U39" i="8"/>
  <c r="U48" i="8" s="1"/>
  <c r="V39" i="8"/>
  <c r="V48" i="8" s="1"/>
  <c r="W39" i="8"/>
  <c r="W48" i="8" s="1"/>
  <c r="X39" i="8"/>
  <c r="X48" i="8" s="1"/>
  <c r="Y39" i="8"/>
  <c r="Y48" i="8" s="1"/>
  <c r="Z39" i="8"/>
  <c r="Z48" i="8" s="1"/>
  <c r="AA39" i="8"/>
  <c r="AA48" i="8" s="1"/>
  <c r="AB39" i="8"/>
  <c r="AB48" i="8" s="1"/>
  <c r="AC39" i="8"/>
  <c r="AC48" i="8" s="1"/>
  <c r="AD39" i="8"/>
  <c r="AD48" i="8" s="1"/>
  <c r="AE39" i="8"/>
  <c r="AE48" i="8" s="1"/>
  <c r="AF39" i="8"/>
  <c r="AF48" i="8" s="1"/>
  <c r="AG39" i="8"/>
  <c r="AG48" i="8" s="1"/>
  <c r="AH39" i="8"/>
  <c r="AH48" i="8" s="1"/>
  <c r="AI39" i="8"/>
  <c r="AI48" i="8" s="1"/>
  <c r="AJ39" i="8"/>
  <c r="AJ48" i="8" s="1"/>
  <c r="AK39" i="8"/>
  <c r="AK48" i="8" s="1"/>
  <c r="AL39" i="8"/>
  <c r="AL48" i="8" s="1"/>
  <c r="AM39" i="8"/>
  <c r="AM48" i="8" s="1"/>
  <c r="AN39" i="8"/>
  <c r="AN48" i="8" s="1"/>
  <c r="AO39" i="8"/>
  <c r="AO48" i="8" s="1"/>
  <c r="AP39" i="8"/>
  <c r="AP48" i="8" s="1"/>
  <c r="AQ39" i="8"/>
  <c r="AQ48" i="8" s="1"/>
  <c r="AR39" i="8"/>
  <c r="AR48" i="8" s="1"/>
  <c r="AS39" i="8"/>
  <c r="AS48" i="8" s="1"/>
  <c r="AT39" i="8"/>
  <c r="AT48" i="8" s="1"/>
  <c r="AV40" i="7"/>
  <c r="AW40" i="7"/>
  <c r="AX40" i="7"/>
  <c r="AY40" i="7"/>
  <c r="AZ40" i="7"/>
  <c r="BA40" i="7"/>
  <c r="BB40" i="7"/>
  <c r="BC39" i="7"/>
  <c r="AR40" i="7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R11" i="4"/>
  <c r="BD11" i="4" s="1"/>
  <c r="BC11" i="63"/>
  <c r="BC11" i="2"/>
  <c r="R56" i="8" l="1"/>
  <c r="S56" i="8" s="1"/>
  <c r="T56" i="8" s="1"/>
  <c r="U56" i="8" s="1"/>
  <c r="V56" i="8" s="1"/>
  <c r="W56" i="8" s="1"/>
  <c r="X56" i="8" s="1"/>
  <c r="Y56" i="8" s="1"/>
  <c r="Z56" i="8" s="1"/>
  <c r="AA56" i="8" s="1"/>
  <c r="AB56" i="8" s="1"/>
  <c r="AC56" i="8" s="1"/>
  <c r="AD56" i="8" s="1"/>
  <c r="AE56" i="8" s="1"/>
  <c r="AF56" i="8" s="1"/>
  <c r="AG56" i="8" s="1"/>
  <c r="AH56" i="8" s="1"/>
  <c r="AI56" i="8" s="1"/>
  <c r="AJ56" i="8" s="1"/>
  <c r="AK56" i="8" s="1"/>
  <c r="AL56" i="8" s="1"/>
  <c r="AM56" i="8" s="1"/>
  <c r="AN56" i="8" s="1"/>
  <c r="AO56" i="8" s="1"/>
  <c r="AP56" i="8" s="1"/>
  <c r="AQ56" i="8" s="1"/>
  <c r="AR56" i="8" s="1"/>
  <c r="AS56" i="8" s="1"/>
  <c r="AT56" i="8" s="1"/>
  <c r="AU56" i="8" s="1"/>
  <c r="AV56" i="8" s="1"/>
  <c r="BE39" i="8"/>
  <c r="BE48" i="8"/>
  <c r="AS10" i="4" l="1"/>
  <c r="BC3" i="63"/>
  <c r="AT10" i="3"/>
  <c r="AS10" i="3" l="1"/>
  <c r="AQ40" i="7" l="1"/>
  <c r="AR10" i="4"/>
  <c r="AR35" i="8" l="1"/>
  <c r="AS35" i="8"/>
  <c r="AT35" i="8"/>
  <c r="AU35" i="8"/>
  <c r="AX35" i="8"/>
  <c r="AY35" i="8"/>
  <c r="AZ35" i="8"/>
  <c r="BA35" i="8"/>
  <c r="BB35" i="8"/>
  <c r="BC35" i="8"/>
  <c r="BD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I35" i="8"/>
  <c r="BC35" i="7"/>
  <c r="AP40" i="7"/>
  <c r="BC3" i="5"/>
  <c r="AP5" i="5"/>
  <c r="AQ5" i="5"/>
  <c r="AR5" i="5"/>
  <c r="AS5" i="5"/>
  <c r="AT5" i="5"/>
  <c r="AU5" i="5"/>
  <c r="AV5" i="5"/>
  <c r="AW5" i="5"/>
  <c r="AX5" i="5"/>
  <c r="AY5" i="5"/>
  <c r="AZ5" i="5"/>
  <c r="BA5" i="5"/>
  <c r="BB5" i="5"/>
  <c r="AQ10" i="4"/>
  <c r="AP14" i="63"/>
  <c r="AQ14" i="63"/>
  <c r="AR14" i="63"/>
  <c r="AS14" i="63"/>
  <c r="AT14" i="63"/>
  <c r="AU14" i="63"/>
  <c r="AV14" i="63"/>
  <c r="AW14" i="63"/>
  <c r="AX14" i="63"/>
  <c r="AY14" i="63"/>
  <c r="AZ14" i="63"/>
  <c r="BA14" i="63"/>
  <c r="BB14" i="63"/>
  <c r="AR10" i="3"/>
  <c r="BE35" i="8" l="1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R10" i="4"/>
  <c r="BD10" i="4" s="1"/>
  <c r="BC10" i="6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S10" i="3"/>
  <c r="BE10" i="3" s="1"/>
  <c r="BC10" i="2"/>
  <c r="AO5" i="5" l="1"/>
  <c r="AO12" i="2"/>
  <c r="BC26" i="7" l="1"/>
  <c r="BC33" i="7"/>
  <c r="BC38" i="7"/>
  <c r="AO40" i="7"/>
  <c r="BC4" i="5"/>
  <c r="BC5" i="5"/>
  <c r="BC13" i="63"/>
  <c r="AO14" i="63"/>
  <c r="AQ3" i="3"/>
  <c r="BC3" i="2"/>
  <c r="BC17" i="7" l="1"/>
  <c r="BC8" i="7"/>
  <c r="AN40" i="7"/>
  <c r="AM5" i="5"/>
  <c r="AN5" i="5"/>
  <c r="BC12" i="63"/>
  <c r="AN14" i="63"/>
  <c r="BC4" i="63"/>
  <c r="AN12" i="2" l="1"/>
  <c r="R3" i="4" l="1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R13" i="4"/>
  <c r="S13" i="4"/>
  <c r="T13" i="4"/>
  <c r="U13" i="4"/>
  <c r="V13" i="4"/>
  <c r="W13" i="4"/>
  <c r="X13" i="4"/>
  <c r="Y13" i="4"/>
  <c r="Z13" i="4"/>
  <c r="AA13" i="4"/>
  <c r="AA14" i="4" s="1"/>
  <c r="AB13" i="4"/>
  <c r="AC13" i="4"/>
  <c r="AC14" i="4" s="1"/>
  <c r="AD13" i="4"/>
  <c r="AE13" i="4"/>
  <c r="AE14" i="4" s="1"/>
  <c r="AF13" i="4"/>
  <c r="AG13" i="4"/>
  <c r="AG14" i="4" s="1"/>
  <c r="AH13" i="4"/>
  <c r="AI13" i="4"/>
  <c r="AI14" i="4" s="1"/>
  <c r="AJ13" i="4"/>
  <c r="AK13" i="4"/>
  <c r="AK14" i="4" s="1"/>
  <c r="AL13" i="4"/>
  <c r="AM13" i="4"/>
  <c r="AM14" i="4" s="1"/>
  <c r="AN13" i="4"/>
  <c r="R14" i="4"/>
  <c r="S14" i="4"/>
  <c r="T14" i="4"/>
  <c r="U14" i="4"/>
  <c r="V14" i="4"/>
  <c r="W14" i="4"/>
  <c r="X14" i="4"/>
  <c r="Y14" i="4"/>
  <c r="Z14" i="4"/>
  <c r="AB14" i="4"/>
  <c r="AD14" i="4"/>
  <c r="AF14" i="4"/>
  <c r="AH14" i="4"/>
  <c r="AJ14" i="4"/>
  <c r="AL14" i="4"/>
  <c r="AN14" i="4"/>
  <c r="AM40" i="7"/>
  <c r="BC25" i="7"/>
  <c r="BC37" i="7"/>
  <c r="BC3" i="7"/>
  <c r="BC4" i="7"/>
  <c r="BC5" i="7"/>
  <c r="BC6" i="7"/>
  <c r="BC7" i="7"/>
  <c r="BC9" i="7"/>
  <c r="BC10" i="7"/>
  <c r="BC11" i="7"/>
  <c r="BC12" i="7"/>
  <c r="BC13" i="7"/>
  <c r="BC14" i="7"/>
  <c r="BC15" i="7"/>
  <c r="BC16" i="7"/>
  <c r="BC18" i="7"/>
  <c r="BC19" i="7"/>
  <c r="BC20" i="7"/>
  <c r="BC21" i="7"/>
  <c r="BC22" i="7"/>
  <c r="BC23" i="7"/>
  <c r="BC24" i="7"/>
  <c r="BC27" i="7"/>
  <c r="BC28" i="7"/>
  <c r="BC29" i="7"/>
  <c r="BC30" i="7"/>
  <c r="BC31" i="7"/>
  <c r="BC32" i="7"/>
  <c r="BC34" i="7"/>
  <c r="BC8" i="2"/>
  <c r="BC9" i="2"/>
  <c r="BC6" i="2"/>
  <c r="BC5" i="2"/>
  <c r="BC4" i="2"/>
  <c r="BC7" i="2"/>
  <c r="BC7" i="63"/>
  <c r="BC5" i="63"/>
  <c r="AP34" i="8"/>
  <c r="AO37" i="8"/>
  <c r="AP37" i="8"/>
  <c r="AP46" i="8" s="1"/>
  <c r="AO46" i="8"/>
  <c r="AP38" i="8"/>
  <c r="BC6" i="63"/>
  <c r="BC8" i="63"/>
  <c r="BC9" i="63"/>
  <c r="AM14" i="63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40" i="7" l="1"/>
  <c r="BC14" i="63"/>
  <c r="BC12" i="2"/>
  <c r="AP47" i="8" l="1"/>
  <c r="AP3" i="8"/>
  <c r="AQ3" i="8"/>
  <c r="AR3" i="8"/>
  <c r="AS3" i="8"/>
  <c r="AT3" i="8"/>
  <c r="AU3" i="8"/>
  <c r="AX3" i="8"/>
  <c r="AY3" i="8"/>
  <c r="AZ3" i="8"/>
  <c r="BA3" i="8"/>
  <c r="BB3" i="8"/>
  <c r="BC3" i="8"/>
  <c r="BD3" i="8"/>
  <c r="AP4" i="8"/>
  <c r="AQ4" i="8"/>
  <c r="AR4" i="8"/>
  <c r="AS4" i="8"/>
  <c r="AT4" i="8"/>
  <c r="AU4" i="8"/>
  <c r="AX4" i="8"/>
  <c r="AY4" i="8"/>
  <c r="AZ4" i="8"/>
  <c r="BA4" i="8"/>
  <c r="BB4" i="8"/>
  <c r="BC4" i="8"/>
  <c r="BD4" i="8"/>
  <c r="AP5" i="8"/>
  <c r="AQ5" i="8"/>
  <c r="AR5" i="8"/>
  <c r="AS5" i="8"/>
  <c r="AT5" i="8"/>
  <c r="AU5" i="8"/>
  <c r="AX5" i="8"/>
  <c r="AY5" i="8"/>
  <c r="AZ5" i="8"/>
  <c r="BA5" i="8"/>
  <c r="BB5" i="8"/>
  <c r="BC5" i="8"/>
  <c r="BD5" i="8"/>
  <c r="AP6" i="8"/>
  <c r="AQ6" i="8"/>
  <c r="AR6" i="8"/>
  <c r="AS6" i="8"/>
  <c r="AT6" i="8"/>
  <c r="AU6" i="8"/>
  <c r="AX6" i="8"/>
  <c r="AY6" i="8"/>
  <c r="AZ6" i="8"/>
  <c r="BA6" i="8"/>
  <c r="BB6" i="8"/>
  <c r="BC6" i="8"/>
  <c r="BD6" i="8"/>
  <c r="AP7" i="8"/>
  <c r="AQ7" i="8"/>
  <c r="AR7" i="8"/>
  <c r="AS7" i="8"/>
  <c r="AT7" i="8"/>
  <c r="AU7" i="8"/>
  <c r="AX7" i="8"/>
  <c r="AY7" i="8"/>
  <c r="AZ7" i="8"/>
  <c r="BA7" i="8"/>
  <c r="BB7" i="8"/>
  <c r="BC7" i="8"/>
  <c r="BD7" i="8"/>
  <c r="AP8" i="8"/>
  <c r="AQ8" i="8"/>
  <c r="AR8" i="8"/>
  <c r="AS8" i="8"/>
  <c r="AT8" i="8"/>
  <c r="AU8" i="8"/>
  <c r="AX8" i="8"/>
  <c r="AY8" i="8"/>
  <c r="AZ8" i="8"/>
  <c r="BA8" i="8"/>
  <c r="BB8" i="8"/>
  <c r="BC8" i="8"/>
  <c r="BD8" i="8"/>
  <c r="AP9" i="8"/>
  <c r="AQ9" i="8"/>
  <c r="AR9" i="8"/>
  <c r="AS9" i="8"/>
  <c r="AT9" i="8"/>
  <c r="AU9" i="8"/>
  <c r="AX9" i="8"/>
  <c r="AY9" i="8"/>
  <c r="AZ9" i="8"/>
  <c r="BA9" i="8"/>
  <c r="BB9" i="8"/>
  <c r="BC9" i="8"/>
  <c r="BD9" i="8"/>
  <c r="AP10" i="8"/>
  <c r="AQ10" i="8"/>
  <c r="AR10" i="8"/>
  <c r="AS10" i="8"/>
  <c r="AT10" i="8"/>
  <c r="AU10" i="8"/>
  <c r="AX10" i="8"/>
  <c r="AY10" i="8"/>
  <c r="AZ10" i="8"/>
  <c r="BA10" i="8"/>
  <c r="BB10" i="8"/>
  <c r="BC10" i="8"/>
  <c r="BD10" i="8"/>
  <c r="AP11" i="8"/>
  <c r="AQ11" i="8"/>
  <c r="AR11" i="8"/>
  <c r="AS11" i="8"/>
  <c r="AT11" i="8"/>
  <c r="AU11" i="8"/>
  <c r="AX11" i="8"/>
  <c r="AY11" i="8"/>
  <c r="AZ11" i="8"/>
  <c r="BA11" i="8"/>
  <c r="BB11" i="8"/>
  <c r="BC11" i="8"/>
  <c r="BD11" i="8"/>
  <c r="AP12" i="8"/>
  <c r="AQ12" i="8"/>
  <c r="AR12" i="8"/>
  <c r="AS12" i="8"/>
  <c r="AT12" i="8"/>
  <c r="AU12" i="8"/>
  <c r="AX12" i="8"/>
  <c r="AY12" i="8"/>
  <c r="AZ12" i="8"/>
  <c r="BA12" i="8"/>
  <c r="BB12" i="8"/>
  <c r="BC12" i="8"/>
  <c r="BD12" i="8"/>
  <c r="AP13" i="8"/>
  <c r="AQ13" i="8"/>
  <c r="AR13" i="8"/>
  <c r="AS13" i="8"/>
  <c r="AT13" i="8"/>
  <c r="AU13" i="8"/>
  <c r="AX13" i="8"/>
  <c r="AY13" i="8"/>
  <c r="AZ13" i="8"/>
  <c r="BA13" i="8"/>
  <c r="BB13" i="8"/>
  <c r="BC13" i="8"/>
  <c r="BD13" i="8"/>
  <c r="AP14" i="8"/>
  <c r="AQ14" i="8"/>
  <c r="AR14" i="8"/>
  <c r="AS14" i="8"/>
  <c r="AT14" i="8"/>
  <c r="AU14" i="8"/>
  <c r="AX14" i="8"/>
  <c r="AY14" i="8"/>
  <c r="AZ14" i="8"/>
  <c r="BA14" i="8"/>
  <c r="BB14" i="8"/>
  <c r="BC14" i="8"/>
  <c r="BD14" i="8"/>
  <c r="AP15" i="8"/>
  <c r="AQ15" i="8"/>
  <c r="AR15" i="8"/>
  <c r="AS15" i="8"/>
  <c r="AT15" i="8"/>
  <c r="AU15" i="8"/>
  <c r="AX15" i="8"/>
  <c r="AY15" i="8"/>
  <c r="AZ15" i="8"/>
  <c r="BA15" i="8"/>
  <c r="BB15" i="8"/>
  <c r="BC15" i="8"/>
  <c r="BD15" i="8"/>
  <c r="AP16" i="8"/>
  <c r="AQ16" i="8"/>
  <c r="AR16" i="8"/>
  <c r="AS16" i="8"/>
  <c r="AT16" i="8"/>
  <c r="AU16" i="8"/>
  <c r="AX16" i="8"/>
  <c r="AY16" i="8"/>
  <c r="AZ16" i="8"/>
  <c r="BA16" i="8"/>
  <c r="BB16" i="8"/>
  <c r="BC16" i="8"/>
  <c r="BD16" i="8"/>
  <c r="AP17" i="8"/>
  <c r="AQ17" i="8"/>
  <c r="AR17" i="8"/>
  <c r="AS17" i="8"/>
  <c r="AT17" i="8"/>
  <c r="AU17" i="8"/>
  <c r="AX17" i="8"/>
  <c r="AY17" i="8"/>
  <c r="AZ17" i="8"/>
  <c r="BA17" i="8"/>
  <c r="BB17" i="8"/>
  <c r="BC17" i="8"/>
  <c r="BD17" i="8"/>
  <c r="AP18" i="8"/>
  <c r="AQ18" i="8"/>
  <c r="AR18" i="8"/>
  <c r="AS18" i="8"/>
  <c r="AT18" i="8"/>
  <c r="AU18" i="8"/>
  <c r="AX18" i="8"/>
  <c r="AY18" i="8"/>
  <c r="AZ18" i="8"/>
  <c r="BA18" i="8"/>
  <c r="BB18" i="8"/>
  <c r="BC18" i="8"/>
  <c r="BD18" i="8"/>
  <c r="AP19" i="8"/>
  <c r="AQ19" i="8"/>
  <c r="AR19" i="8"/>
  <c r="AS19" i="8"/>
  <c r="AT19" i="8"/>
  <c r="AU19" i="8"/>
  <c r="AX19" i="8"/>
  <c r="AY19" i="8"/>
  <c r="AZ19" i="8"/>
  <c r="BA19" i="8"/>
  <c r="BB19" i="8"/>
  <c r="BC19" i="8"/>
  <c r="BD19" i="8"/>
  <c r="AP20" i="8"/>
  <c r="AQ20" i="8"/>
  <c r="AR20" i="8"/>
  <c r="AS20" i="8"/>
  <c r="AT20" i="8"/>
  <c r="AU20" i="8"/>
  <c r="AX20" i="8"/>
  <c r="AY20" i="8"/>
  <c r="AZ20" i="8"/>
  <c r="BA20" i="8"/>
  <c r="BB20" i="8"/>
  <c r="BC20" i="8"/>
  <c r="BD20" i="8"/>
  <c r="AP21" i="8"/>
  <c r="AQ21" i="8"/>
  <c r="AR21" i="8"/>
  <c r="AS21" i="8"/>
  <c r="AT21" i="8"/>
  <c r="AU21" i="8"/>
  <c r="AX21" i="8"/>
  <c r="AY21" i="8"/>
  <c r="AZ21" i="8"/>
  <c r="BA21" i="8"/>
  <c r="BB21" i="8"/>
  <c r="BC21" i="8"/>
  <c r="BD21" i="8"/>
  <c r="AP22" i="8"/>
  <c r="AQ22" i="8"/>
  <c r="AR22" i="8"/>
  <c r="AS22" i="8"/>
  <c r="AT22" i="8"/>
  <c r="AU22" i="8"/>
  <c r="AX22" i="8"/>
  <c r="AY22" i="8"/>
  <c r="AZ22" i="8"/>
  <c r="BA22" i="8"/>
  <c r="BB22" i="8"/>
  <c r="BC22" i="8"/>
  <c r="BD22" i="8"/>
  <c r="AP23" i="8"/>
  <c r="AQ23" i="8"/>
  <c r="AR23" i="8"/>
  <c r="AS23" i="8"/>
  <c r="AT23" i="8"/>
  <c r="AU23" i="8"/>
  <c r="AX23" i="8"/>
  <c r="AY23" i="8"/>
  <c r="AZ23" i="8"/>
  <c r="BA23" i="8"/>
  <c r="BB23" i="8"/>
  <c r="BC23" i="8"/>
  <c r="BD23" i="8"/>
  <c r="AP24" i="8"/>
  <c r="AQ24" i="8"/>
  <c r="AR24" i="8"/>
  <c r="AS24" i="8"/>
  <c r="AT24" i="8"/>
  <c r="AU24" i="8"/>
  <c r="AX24" i="8"/>
  <c r="AY24" i="8"/>
  <c r="AZ24" i="8"/>
  <c r="BA24" i="8"/>
  <c r="BB24" i="8"/>
  <c r="BC24" i="8"/>
  <c r="BD24" i="8"/>
  <c r="AP25" i="8"/>
  <c r="AQ25" i="8"/>
  <c r="AR25" i="8"/>
  <c r="AS25" i="8"/>
  <c r="AT25" i="8"/>
  <c r="AU25" i="8"/>
  <c r="AX25" i="8"/>
  <c r="AY25" i="8"/>
  <c r="AZ25" i="8"/>
  <c r="BA25" i="8"/>
  <c r="BB25" i="8"/>
  <c r="BC25" i="8"/>
  <c r="BD25" i="8"/>
  <c r="AP26" i="8"/>
  <c r="AQ26" i="8"/>
  <c r="AR26" i="8"/>
  <c r="AS26" i="8"/>
  <c r="AT26" i="8"/>
  <c r="AU26" i="8"/>
  <c r="AX26" i="8"/>
  <c r="AY26" i="8"/>
  <c r="AZ26" i="8"/>
  <c r="BA26" i="8"/>
  <c r="BB26" i="8"/>
  <c r="BC26" i="8"/>
  <c r="BD26" i="8"/>
  <c r="AP27" i="8"/>
  <c r="AQ27" i="8"/>
  <c r="AR27" i="8"/>
  <c r="AS27" i="8"/>
  <c r="AT27" i="8"/>
  <c r="AU27" i="8"/>
  <c r="AX27" i="8"/>
  <c r="AY27" i="8"/>
  <c r="AZ27" i="8"/>
  <c r="BA27" i="8"/>
  <c r="BB27" i="8"/>
  <c r="BC27" i="8"/>
  <c r="BD27" i="8"/>
  <c r="AP28" i="8"/>
  <c r="AQ28" i="8"/>
  <c r="AR28" i="8"/>
  <c r="AS28" i="8"/>
  <c r="AT28" i="8"/>
  <c r="AU28" i="8"/>
  <c r="AX28" i="8"/>
  <c r="AY28" i="8"/>
  <c r="AZ28" i="8"/>
  <c r="BA28" i="8"/>
  <c r="BB28" i="8"/>
  <c r="BC28" i="8"/>
  <c r="BD28" i="8"/>
  <c r="AP29" i="8"/>
  <c r="AQ29" i="8"/>
  <c r="AR29" i="8"/>
  <c r="AS29" i="8"/>
  <c r="AT29" i="8"/>
  <c r="AU29" i="8"/>
  <c r="AX29" i="8"/>
  <c r="AY29" i="8"/>
  <c r="AZ29" i="8"/>
  <c r="BA29" i="8"/>
  <c r="BB29" i="8"/>
  <c r="BC29" i="8"/>
  <c r="BD29" i="8"/>
  <c r="AP30" i="8"/>
  <c r="AQ30" i="8"/>
  <c r="AR30" i="8"/>
  <c r="AS30" i="8"/>
  <c r="AT30" i="8"/>
  <c r="AU30" i="8"/>
  <c r="AX30" i="8"/>
  <c r="AY30" i="8"/>
  <c r="AZ30" i="8"/>
  <c r="BA30" i="8"/>
  <c r="BB30" i="8"/>
  <c r="BC30" i="8"/>
  <c r="BD30" i="8"/>
  <c r="AP31" i="8"/>
  <c r="AQ31" i="8"/>
  <c r="AR31" i="8"/>
  <c r="AS31" i="8"/>
  <c r="AT31" i="8"/>
  <c r="AU31" i="8"/>
  <c r="AX31" i="8"/>
  <c r="AY31" i="8"/>
  <c r="AZ31" i="8"/>
  <c r="BA31" i="8"/>
  <c r="BB31" i="8"/>
  <c r="BC31" i="8"/>
  <c r="BD31" i="8"/>
  <c r="AP32" i="8"/>
  <c r="AQ32" i="8"/>
  <c r="AR32" i="8"/>
  <c r="AS32" i="8"/>
  <c r="AT32" i="8"/>
  <c r="AU32" i="8"/>
  <c r="AX32" i="8"/>
  <c r="AY32" i="8"/>
  <c r="AZ32" i="8"/>
  <c r="BA32" i="8"/>
  <c r="BB32" i="8"/>
  <c r="BC32" i="8"/>
  <c r="BD32" i="8"/>
  <c r="AP33" i="8"/>
  <c r="AQ33" i="8"/>
  <c r="AR33" i="8"/>
  <c r="AS33" i="8"/>
  <c r="AT33" i="8"/>
  <c r="AU33" i="8"/>
  <c r="AX33" i="8"/>
  <c r="AY33" i="8"/>
  <c r="AZ33" i="8"/>
  <c r="BA33" i="8"/>
  <c r="BB33" i="8"/>
  <c r="BC33" i="8"/>
  <c r="BD33" i="8"/>
  <c r="AQ34" i="8"/>
  <c r="AR34" i="8"/>
  <c r="AS34" i="8"/>
  <c r="AT34" i="8"/>
  <c r="AU34" i="8"/>
  <c r="AX34" i="8"/>
  <c r="AY34" i="8"/>
  <c r="AZ34" i="8"/>
  <c r="BA34" i="8"/>
  <c r="BB34" i="8"/>
  <c r="BC34" i="8"/>
  <c r="BD34" i="8"/>
  <c r="AP49" i="8"/>
  <c r="AQ37" i="8"/>
  <c r="AQ46" i="8" s="1"/>
  <c r="AR37" i="8"/>
  <c r="AR46" i="8" s="1"/>
  <c r="AS37" i="8"/>
  <c r="AS46" i="8" s="1"/>
  <c r="AT37" i="8"/>
  <c r="AT46" i="8" s="1"/>
  <c r="AU37" i="8"/>
  <c r="AU46" i="8" s="1"/>
  <c r="AV46" i="8"/>
  <c r="AX37" i="8"/>
  <c r="AX46" i="8" s="1"/>
  <c r="AY37" i="8"/>
  <c r="AY46" i="8" s="1"/>
  <c r="AZ37" i="8"/>
  <c r="AZ46" i="8" s="1"/>
  <c r="BA37" i="8"/>
  <c r="BA46" i="8" s="1"/>
  <c r="BB37" i="8"/>
  <c r="BB46" i="8" s="1"/>
  <c r="BC37" i="8"/>
  <c r="BC46" i="8" s="1"/>
  <c r="BD37" i="8"/>
  <c r="BD46" i="8" s="1"/>
  <c r="AQ38" i="8"/>
  <c r="AQ47" i="8" s="1"/>
  <c r="AR38" i="8"/>
  <c r="AR47" i="8" s="1"/>
  <c r="AS38" i="8"/>
  <c r="AS47" i="8" s="1"/>
  <c r="AT38" i="8"/>
  <c r="AT47" i="8" s="1"/>
  <c r="AU38" i="8"/>
  <c r="AU47" i="8" s="1"/>
  <c r="AV47" i="8"/>
  <c r="AX38" i="8"/>
  <c r="AX47" i="8" s="1"/>
  <c r="AY38" i="8"/>
  <c r="AY47" i="8" s="1"/>
  <c r="AZ38" i="8"/>
  <c r="AZ47" i="8" s="1"/>
  <c r="BA38" i="8"/>
  <c r="BA47" i="8" s="1"/>
  <c r="BB38" i="8"/>
  <c r="BB47" i="8" s="1"/>
  <c r="BC38" i="8"/>
  <c r="BC47" i="8" s="1"/>
  <c r="BD38" i="8"/>
  <c r="BD47" i="8" s="1"/>
  <c r="AP3" i="6"/>
  <c r="AQ3" i="6"/>
  <c r="AR3" i="6"/>
  <c r="AS3" i="6"/>
  <c r="AT3" i="6"/>
  <c r="AU3" i="6"/>
  <c r="AX3" i="6"/>
  <c r="AY3" i="6"/>
  <c r="AZ3" i="6"/>
  <c r="BA3" i="6"/>
  <c r="BB3" i="6"/>
  <c r="BC3" i="6"/>
  <c r="BD3" i="6"/>
  <c r="AP4" i="6"/>
  <c r="AQ4" i="6"/>
  <c r="AR4" i="6"/>
  <c r="AS4" i="6"/>
  <c r="AS5" i="6" s="1"/>
  <c r="AT4" i="6"/>
  <c r="AU4" i="6"/>
  <c r="AX4" i="6"/>
  <c r="AY4" i="6"/>
  <c r="AY5" i="6" s="1"/>
  <c r="AZ4" i="6"/>
  <c r="BA4" i="6"/>
  <c r="BA5" i="6" s="1"/>
  <c r="BB4" i="6"/>
  <c r="BC4" i="6"/>
  <c r="BC5" i="6" s="1"/>
  <c r="BD4" i="6"/>
  <c r="AR5" i="6"/>
  <c r="AX5" i="6"/>
  <c r="AZ5" i="6"/>
  <c r="BB5" i="6"/>
  <c r="BD5" i="6"/>
  <c r="AO12" i="4"/>
  <c r="AO3" i="4"/>
  <c r="AP3" i="4"/>
  <c r="AQ3" i="4"/>
  <c r="AR3" i="4"/>
  <c r="AS3" i="4"/>
  <c r="AT3" i="4"/>
  <c r="AW3" i="4"/>
  <c r="AX3" i="4"/>
  <c r="AY3" i="4"/>
  <c r="AZ3" i="4"/>
  <c r="BA3" i="4"/>
  <c r="BB3" i="4"/>
  <c r="BC3" i="4"/>
  <c r="AO4" i="4"/>
  <c r="AP4" i="4"/>
  <c r="AQ4" i="4"/>
  <c r="AR4" i="4"/>
  <c r="AS4" i="4"/>
  <c r="AT4" i="4"/>
  <c r="AW4" i="4"/>
  <c r="AX4" i="4"/>
  <c r="AY4" i="4"/>
  <c r="AZ4" i="4"/>
  <c r="BA4" i="4"/>
  <c r="BB4" i="4"/>
  <c r="BC4" i="4"/>
  <c r="AO5" i="4"/>
  <c r="AP5" i="4"/>
  <c r="AQ5" i="4"/>
  <c r="AR5" i="4"/>
  <c r="AS5" i="4"/>
  <c r="AT5" i="4"/>
  <c r="AW5" i="4"/>
  <c r="AX5" i="4"/>
  <c r="AY5" i="4"/>
  <c r="AZ5" i="4"/>
  <c r="BA5" i="4"/>
  <c r="BB5" i="4"/>
  <c r="BC5" i="4"/>
  <c r="AO6" i="4"/>
  <c r="AP6" i="4"/>
  <c r="AQ6" i="4"/>
  <c r="AR6" i="4"/>
  <c r="AS6" i="4"/>
  <c r="AT6" i="4"/>
  <c r="AW6" i="4"/>
  <c r="AX6" i="4"/>
  <c r="AY6" i="4"/>
  <c r="AZ6" i="4"/>
  <c r="BA6" i="4"/>
  <c r="BB6" i="4"/>
  <c r="BC6" i="4"/>
  <c r="AO7" i="4"/>
  <c r="AP7" i="4"/>
  <c r="AQ7" i="4"/>
  <c r="AR7" i="4"/>
  <c r="AS7" i="4"/>
  <c r="AT7" i="4"/>
  <c r="AW7" i="4"/>
  <c r="AX7" i="4"/>
  <c r="AY7" i="4"/>
  <c r="AZ7" i="4"/>
  <c r="BA7" i="4"/>
  <c r="BB7" i="4"/>
  <c r="BC7" i="4"/>
  <c r="AO8" i="4"/>
  <c r="AP8" i="4"/>
  <c r="AQ8" i="4"/>
  <c r="AR8" i="4"/>
  <c r="AS8" i="4"/>
  <c r="AT8" i="4"/>
  <c r="AW8" i="4"/>
  <c r="AX8" i="4"/>
  <c r="AY8" i="4"/>
  <c r="AZ8" i="4"/>
  <c r="BA8" i="4"/>
  <c r="BB8" i="4"/>
  <c r="BC8" i="4"/>
  <c r="AO9" i="4"/>
  <c r="AP9" i="4"/>
  <c r="AQ9" i="4"/>
  <c r="AR9" i="4"/>
  <c r="AS9" i="4"/>
  <c r="AT9" i="4"/>
  <c r="AW9" i="4"/>
  <c r="AX9" i="4"/>
  <c r="AY9" i="4"/>
  <c r="AZ9" i="4"/>
  <c r="BA9" i="4"/>
  <c r="BB9" i="4"/>
  <c r="BC9" i="4"/>
  <c r="AP12" i="4"/>
  <c r="AP20" i="4" s="1"/>
  <c r="AQ12" i="4"/>
  <c r="AQ20" i="4" s="1"/>
  <c r="AR12" i="4"/>
  <c r="AR20" i="4" s="1"/>
  <c r="AS12" i="4"/>
  <c r="AS20" i="4" s="1"/>
  <c r="AT12" i="4"/>
  <c r="AT20" i="4" s="1"/>
  <c r="AU20" i="4"/>
  <c r="AW12" i="4"/>
  <c r="AW20" i="4" s="1"/>
  <c r="AX12" i="4"/>
  <c r="AX20" i="4" s="1"/>
  <c r="AY12" i="4"/>
  <c r="AY20" i="4" s="1"/>
  <c r="AZ12" i="4"/>
  <c r="AZ20" i="4" s="1"/>
  <c r="BA12" i="4"/>
  <c r="BA20" i="4" s="1"/>
  <c r="BB12" i="4"/>
  <c r="BB20" i="4" s="1"/>
  <c r="BC12" i="4"/>
  <c r="BC20" i="4" s="1"/>
  <c r="AO13" i="4"/>
  <c r="AP13" i="4"/>
  <c r="AP21" i="4" s="1"/>
  <c r="AQ13" i="4"/>
  <c r="AQ21" i="4" s="1"/>
  <c r="AR13" i="4"/>
  <c r="AR21" i="4" s="1"/>
  <c r="AS13" i="4"/>
  <c r="AS21" i="4" s="1"/>
  <c r="AT13" i="4"/>
  <c r="AT21" i="4" s="1"/>
  <c r="AU21" i="4"/>
  <c r="AW13" i="4"/>
  <c r="AW21" i="4" s="1"/>
  <c r="AX13" i="4"/>
  <c r="AX21" i="4" s="1"/>
  <c r="AY13" i="4"/>
  <c r="AY21" i="4" s="1"/>
  <c r="AZ13" i="4"/>
  <c r="AZ21" i="4" s="1"/>
  <c r="BA13" i="4"/>
  <c r="BA21" i="4" s="1"/>
  <c r="BB13" i="4"/>
  <c r="BB21" i="4" s="1"/>
  <c r="BC13" i="4"/>
  <c r="BC21" i="4" s="1"/>
  <c r="AY14" i="4"/>
  <c r="BC14" i="4"/>
  <c r="AP3" i="3"/>
  <c r="AR3" i="3"/>
  <c r="AS3" i="3"/>
  <c r="AT3" i="3"/>
  <c r="AU3" i="3"/>
  <c r="AP4" i="3"/>
  <c r="AQ4" i="3"/>
  <c r="AR4" i="3"/>
  <c r="AS4" i="3"/>
  <c r="AT4" i="3"/>
  <c r="AU4" i="3"/>
  <c r="AX4" i="3"/>
  <c r="AY4" i="3"/>
  <c r="AZ4" i="3"/>
  <c r="BA4" i="3"/>
  <c r="BB4" i="3"/>
  <c r="BC4" i="3"/>
  <c r="BD4" i="3"/>
  <c r="AP5" i="3"/>
  <c r="AQ5" i="3"/>
  <c r="AR5" i="3"/>
  <c r="AS5" i="3"/>
  <c r="AT5" i="3"/>
  <c r="AU5" i="3"/>
  <c r="AX5" i="3"/>
  <c r="AY5" i="3"/>
  <c r="AZ5" i="3"/>
  <c r="BA5" i="3"/>
  <c r="BB5" i="3"/>
  <c r="BC5" i="3"/>
  <c r="BD5" i="3"/>
  <c r="AP6" i="3"/>
  <c r="AQ6" i="3"/>
  <c r="AR6" i="3"/>
  <c r="AS6" i="3"/>
  <c r="AT6" i="3"/>
  <c r="AU6" i="3"/>
  <c r="AX6" i="3"/>
  <c r="AY6" i="3"/>
  <c r="AZ6" i="3"/>
  <c r="BA6" i="3"/>
  <c r="BB6" i="3"/>
  <c r="BC6" i="3"/>
  <c r="BD6" i="3"/>
  <c r="AP7" i="3"/>
  <c r="AQ7" i="3"/>
  <c r="AR7" i="3"/>
  <c r="AS7" i="3"/>
  <c r="AT7" i="3"/>
  <c r="AU7" i="3"/>
  <c r="AX7" i="3"/>
  <c r="AY7" i="3"/>
  <c r="AZ7" i="3"/>
  <c r="BA7" i="3"/>
  <c r="BB7" i="3"/>
  <c r="BC7" i="3"/>
  <c r="BD7" i="3"/>
  <c r="AP8" i="3"/>
  <c r="AQ8" i="3"/>
  <c r="AR8" i="3"/>
  <c r="AS8" i="3"/>
  <c r="AT8" i="3"/>
  <c r="AU8" i="3"/>
  <c r="AX8" i="3"/>
  <c r="AY8" i="3"/>
  <c r="AZ8" i="3"/>
  <c r="BA8" i="3"/>
  <c r="BB8" i="3"/>
  <c r="BC8" i="3"/>
  <c r="BD8" i="3"/>
  <c r="AP9" i="3"/>
  <c r="AQ9" i="3"/>
  <c r="AR9" i="3"/>
  <c r="AS9" i="3"/>
  <c r="AT9" i="3"/>
  <c r="AU9" i="3"/>
  <c r="AX9" i="3"/>
  <c r="AY9" i="3"/>
  <c r="AZ9" i="3"/>
  <c r="BA9" i="3"/>
  <c r="BB9" i="3"/>
  <c r="BC9" i="3"/>
  <c r="BD9" i="3"/>
  <c r="AP11" i="3"/>
  <c r="AP17" i="3" s="1"/>
  <c r="AQ11" i="3"/>
  <c r="AQ17" i="3" s="1"/>
  <c r="AR11" i="3"/>
  <c r="AR17" i="3" s="1"/>
  <c r="AS11" i="3"/>
  <c r="AS17" i="3" s="1"/>
  <c r="AT11" i="3"/>
  <c r="AT17" i="3" s="1"/>
  <c r="AU11" i="3"/>
  <c r="AU17" i="3" s="1"/>
  <c r="AV17" i="3"/>
  <c r="AX11" i="3"/>
  <c r="AX17" i="3" s="1"/>
  <c r="AY11" i="3"/>
  <c r="AY17" i="3" s="1"/>
  <c r="AZ11" i="3"/>
  <c r="AZ17" i="3" s="1"/>
  <c r="BA11" i="3"/>
  <c r="BA17" i="3" s="1"/>
  <c r="BB11" i="3"/>
  <c r="BB17" i="3" s="1"/>
  <c r="BC11" i="3"/>
  <c r="BC17" i="3" s="1"/>
  <c r="BD11" i="3"/>
  <c r="BD17" i="3" s="1"/>
  <c r="AX12" i="3"/>
  <c r="AV5" i="6" l="1"/>
  <c r="BB12" i="3"/>
  <c r="AV49" i="8"/>
  <c r="AT49" i="8"/>
  <c r="AR49" i="8"/>
  <c r="AU40" i="8"/>
  <c r="AU49" i="8"/>
  <c r="AS49" i="8"/>
  <c r="AQ49" i="8"/>
  <c r="AV40" i="8"/>
  <c r="AT40" i="8"/>
  <c r="AU14" i="4"/>
  <c r="AU19" i="4"/>
  <c r="AV16" i="3"/>
  <c r="AT16" i="3"/>
  <c r="AT18" i="3" s="1"/>
  <c r="AR16" i="3"/>
  <c r="AS19" i="4"/>
  <c r="AP5" i="6"/>
  <c r="AU16" i="3"/>
  <c r="BA14" i="4"/>
  <c r="AW14" i="4"/>
  <c r="AQ14" i="4"/>
  <c r="AU5" i="6"/>
  <c r="AQ5" i="6"/>
  <c r="AU45" i="8"/>
  <c r="AT19" i="4"/>
  <c r="AT45" i="8"/>
  <c r="AQ45" i="8"/>
  <c r="AR45" i="8"/>
  <c r="AT5" i="6"/>
  <c r="AS14" i="4"/>
  <c r="AQ19" i="4"/>
  <c r="AO19" i="4"/>
  <c r="AP19" i="4"/>
  <c r="AT12" i="3"/>
  <c r="AS45" i="8"/>
  <c r="AR19" i="4"/>
  <c r="AS16" i="3"/>
  <c r="BC49" i="8"/>
  <c r="BA49" i="8"/>
  <c r="AY49" i="8"/>
  <c r="AS40" i="8"/>
  <c r="BD49" i="8"/>
  <c r="AZ49" i="8"/>
  <c r="BD45" i="8"/>
  <c r="BB45" i="8"/>
  <c r="AZ45" i="8"/>
  <c r="AX45" i="8"/>
  <c r="BB49" i="8"/>
  <c r="AX49" i="8"/>
  <c r="BC45" i="8"/>
  <c r="BA45" i="8"/>
  <c r="BA50" i="8" s="1"/>
  <c r="AY45" i="8"/>
  <c r="AU50" i="8"/>
  <c r="AQ40" i="8"/>
  <c r="AR40" i="8"/>
  <c r="AP40" i="8"/>
  <c r="AP45" i="8"/>
  <c r="AP50" i="8" s="1"/>
  <c r="AQ16" i="3"/>
  <c r="AQ18" i="3" s="1"/>
  <c r="BC22" i="4"/>
  <c r="BA22" i="4"/>
  <c r="AY22" i="4"/>
  <c r="AW22" i="4"/>
  <c r="AU22" i="4"/>
  <c r="AS22" i="4"/>
  <c r="AQ22" i="4"/>
  <c r="BC19" i="4"/>
  <c r="BC23" i="4" s="1"/>
  <c r="BA19" i="4"/>
  <c r="BA23" i="4" s="1"/>
  <c r="AY19" i="4"/>
  <c r="AY23" i="4" s="1"/>
  <c r="AW19" i="4"/>
  <c r="AP22" i="4"/>
  <c r="BB19" i="4"/>
  <c r="AZ19" i="4"/>
  <c r="AZ23" i="4" s="1"/>
  <c r="AX19" i="4"/>
  <c r="AP14" i="4"/>
  <c r="AW23" i="4"/>
  <c r="BB22" i="4"/>
  <c r="AZ22" i="4"/>
  <c r="AX22" i="4"/>
  <c r="AT22" i="4"/>
  <c r="AR22" i="4"/>
  <c r="BB23" i="4"/>
  <c r="AX23" i="4"/>
  <c r="AO21" i="4"/>
  <c r="BD13" i="4"/>
  <c r="BD8" i="4"/>
  <c r="BD6" i="4"/>
  <c r="BD4" i="4"/>
  <c r="BB14" i="4"/>
  <c r="AZ14" i="4"/>
  <c r="AX14" i="4"/>
  <c r="AT14" i="4"/>
  <c r="AR14" i="4"/>
  <c r="BD9" i="4"/>
  <c r="BD7" i="4"/>
  <c r="BD5" i="4"/>
  <c r="AO14" i="4"/>
  <c r="BD3" i="4"/>
  <c r="AO20" i="4"/>
  <c r="BD12" i="4"/>
  <c r="BD12" i="3"/>
  <c r="AZ12" i="3"/>
  <c r="AV12" i="3"/>
  <c r="AR12" i="3"/>
  <c r="BC16" i="3"/>
  <c r="BC18" i="3" s="1"/>
  <c r="BA16" i="3"/>
  <c r="AY16" i="3"/>
  <c r="AY18" i="3" s="1"/>
  <c r="BD16" i="3"/>
  <c r="BD18" i="3" s="1"/>
  <c r="BB16" i="3"/>
  <c r="AZ16" i="3"/>
  <c r="AZ18" i="3" s="1"/>
  <c r="AX16" i="3"/>
  <c r="AR18" i="3"/>
  <c r="BA18" i="3"/>
  <c r="AW18" i="3"/>
  <c r="AU18" i="3"/>
  <c r="AS18" i="3"/>
  <c r="BB18" i="3"/>
  <c r="AX18" i="3"/>
  <c r="AP16" i="3"/>
  <c r="AP12" i="3"/>
  <c r="BC12" i="3"/>
  <c r="BA12" i="3"/>
  <c r="AY12" i="3"/>
  <c r="AU12" i="3"/>
  <c r="AS12" i="3"/>
  <c r="AQ12" i="3"/>
  <c r="AO22" i="4"/>
  <c r="AP18" i="3"/>
  <c r="AY50" i="8" l="1"/>
  <c r="BC50" i="8"/>
  <c r="BB50" i="8"/>
  <c r="AV18" i="3"/>
  <c r="AU23" i="4"/>
  <c r="AX50" i="8"/>
  <c r="AT23" i="4"/>
  <c r="AS23" i="4"/>
  <c r="AP23" i="4"/>
  <c r="AO23" i="4"/>
  <c r="AQ23" i="4"/>
  <c r="AS50" i="8"/>
  <c r="AR23" i="4"/>
  <c r="AT50" i="8"/>
  <c r="AZ50" i="8"/>
  <c r="AV50" i="8"/>
  <c r="BD50" i="8"/>
  <c r="AR50" i="8"/>
  <c r="BD14" i="4"/>
  <c r="AQ50" i="8"/>
  <c r="AM12" i="2"/>
  <c r="AO3" i="8"/>
  <c r="AO4" i="8"/>
  <c r="AO5" i="8"/>
  <c r="AO6" i="8"/>
  <c r="AO7" i="8"/>
  <c r="AO8" i="8"/>
  <c r="AO9" i="8"/>
  <c r="AO10" i="8"/>
  <c r="AO11" i="8"/>
  <c r="AO12" i="8"/>
  <c r="AO13" i="8"/>
  <c r="AO14" i="8"/>
  <c r="AO15" i="8"/>
  <c r="AO16" i="8"/>
  <c r="AO17" i="8"/>
  <c r="AO18" i="8"/>
  <c r="AO19" i="8"/>
  <c r="AO20" i="8"/>
  <c r="AO21" i="8"/>
  <c r="AO22" i="8"/>
  <c r="AO23" i="8"/>
  <c r="AO24" i="8"/>
  <c r="AO25" i="8"/>
  <c r="AO26" i="8"/>
  <c r="AO27" i="8"/>
  <c r="AO28" i="8"/>
  <c r="AO29" i="8"/>
  <c r="AO30" i="8"/>
  <c r="AO31" i="8"/>
  <c r="AO32" i="8"/>
  <c r="AO33" i="8"/>
  <c r="AO34" i="8"/>
  <c r="AO38" i="8"/>
  <c r="AO47" i="8" s="1"/>
  <c r="AO49" i="8" s="1"/>
  <c r="AO3" i="6"/>
  <c r="AO4" i="6"/>
  <c r="AN20" i="4"/>
  <c r="AN21" i="4"/>
  <c r="AN22" i="4" s="1"/>
  <c r="C14" i="63"/>
  <c r="D14" i="63"/>
  <c r="E14" i="63"/>
  <c r="F14" i="63"/>
  <c r="G14" i="63"/>
  <c r="H14" i="63"/>
  <c r="I14" i="63"/>
  <c r="J14" i="63"/>
  <c r="K14" i="63"/>
  <c r="L14" i="63"/>
  <c r="M14" i="63"/>
  <c r="N14" i="63"/>
  <c r="O14" i="63"/>
  <c r="P14" i="63"/>
  <c r="Q14" i="63"/>
  <c r="R14" i="63"/>
  <c r="S14" i="63"/>
  <c r="T14" i="63"/>
  <c r="U14" i="63"/>
  <c r="V14" i="63"/>
  <c r="W14" i="63"/>
  <c r="X14" i="63"/>
  <c r="Y14" i="63"/>
  <c r="Z14" i="63"/>
  <c r="AA14" i="63"/>
  <c r="AB14" i="63"/>
  <c r="AC14" i="63"/>
  <c r="AD14" i="63"/>
  <c r="AE14" i="63"/>
  <c r="AF14" i="63"/>
  <c r="AG14" i="63"/>
  <c r="AH14" i="63"/>
  <c r="AI14" i="63"/>
  <c r="AJ14" i="63"/>
  <c r="AK14" i="63"/>
  <c r="AL14" i="63"/>
  <c r="AO5" i="6" l="1"/>
  <c r="AO40" i="8"/>
  <c r="AO45" i="8"/>
  <c r="AN19" i="4"/>
  <c r="AN23" i="4" s="1"/>
  <c r="AO3" i="3"/>
  <c r="AO4" i="3"/>
  <c r="AO5" i="3"/>
  <c r="AO6" i="3"/>
  <c r="AO7" i="3"/>
  <c r="AO8" i="3"/>
  <c r="AO9" i="3"/>
  <c r="AO11" i="3"/>
  <c r="AO17" i="3" s="1"/>
  <c r="AN3" i="3"/>
  <c r="AN4" i="3"/>
  <c r="AN5" i="3"/>
  <c r="AN6" i="3"/>
  <c r="AN7" i="3"/>
  <c r="AN8" i="3"/>
  <c r="AN9" i="3"/>
  <c r="AN11" i="3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N38" i="8"/>
  <c r="AN47" i="8" s="1"/>
  <c r="AM38" i="8"/>
  <c r="AM47" i="8" s="1"/>
  <c r="AL38" i="8"/>
  <c r="AL47" i="8" s="1"/>
  <c r="AK38" i="8"/>
  <c r="AK47" i="8" s="1"/>
  <c r="AJ38" i="8"/>
  <c r="AJ47" i="8" s="1"/>
  <c r="AI38" i="8"/>
  <c r="AI47" i="8" s="1"/>
  <c r="AH38" i="8"/>
  <c r="AH47" i="8" s="1"/>
  <c r="AG38" i="8"/>
  <c r="AG47" i="8" s="1"/>
  <c r="AF38" i="8"/>
  <c r="AF47" i="8" s="1"/>
  <c r="AE38" i="8"/>
  <c r="AE47" i="8" s="1"/>
  <c r="AD38" i="8"/>
  <c r="AD47" i="8" s="1"/>
  <c r="AC38" i="8"/>
  <c r="AC47" i="8" s="1"/>
  <c r="AB38" i="8"/>
  <c r="AB47" i="8" s="1"/>
  <c r="AA38" i="8"/>
  <c r="AA47" i="8" s="1"/>
  <c r="Z38" i="8"/>
  <c r="Z47" i="8" s="1"/>
  <c r="Y38" i="8"/>
  <c r="Y47" i="8" s="1"/>
  <c r="X38" i="8"/>
  <c r="X47" i="8" s="1"/>
  <c r="W38" i="8"/>
  <c r="W47" i="8" s="1"/>
  <c r="V38" i="8"/>
  <c r="V47" i="8" s="1"/>
  <c r="U38" i="8"/>
  <c r="U47" i="8" s="1"/>
  <c r="T38" i="8"/>
  <c r="T47" i="8" s="1"/>
  <c r="S38" i="8"/>
  <c r="S47" i="8" s="1"/>
  <c r="R38" i="8"/>
  <c r="R47" i="8" s="1"/>
  <c r="Q38" i="8"/>
  <c r="Q47" i="8" s="1"/>
  <c r="P38" i="8"/>
  <c r="P47" i="8" s="1"/>
  <c r="O38" i="8"/>
  <c r="N38" i="8"/>
  <c r="M38" i="8"/>
  <c r="L38" i="8"/>
  <c r="K38" i="8"/>
  <c r="J38" i="8"/>
  <c r="E38" i="8"/>
  <c r="AN37" i="8"/>
  <c r="AN46" i="8" s="1"/>
  <c r="AN49" i="8" s="1"/>
  <c r="AM37" i="8"/>
  <c r="AM46" i="8" s="1"/>
  <c r="AM49" i="8" s="1"/>
  <c r="AL37" i="8"/>
  <c r="AL46" i="8" s="1"/>
  <c r="AK37" i="8"/>
  <c r="AK46" i="8" s="1"/>
  <c r="AK49" i="8" s="1"/>
  <c r="AJ37" i="8"/>
  <c r="AJ46" i="8" s="1"/>
  <c r="AJ49" i="8" s="1"/>
  <c r="AI37" i="8"/>
  <c r="AI46" i="8" s="1"/>
  <c r="AI49" i="8" s="1"/>
  <c r="AH37" i="8"/>
  <c r="AH46" i="8" s="1"/>
  <c r="AG37" i="8"/>
  <c r="AG46" i="8" s="1"/>
  <c r="AG49" i="8" s="1"/>
  <c r="AF37" i="8"/>
  <c r="AF46" i="8" s="1"/>
  <c r="AF49" i="8" s="1"/>
  <c r="AE37" i="8"/>
  <c r="AE46" i="8" s="1"/>
  <c r="AE49" i="8" s="1"/>
  <c r="AD37" i="8"/>
  <c r="AD46" i="8" s="1"/>
  <c r="AC37" i="8"/>
  <c r="AC46" i="8" s="1"/>
  <c r="AC49" i="8" s="1"/>
  <c r="AB37" i="8"/>
  <c r="AB46" i="8" s="1"/>
  <c r="AB49" i="8" s="1"/>
  <c r="AA37" i="8"/>
  <c r="AA46" i="8" s="1"/>
  <c r="AA49" i="8" s="1"/>
  <c r="Z37" i="8"/>
  <c r="Z46" i="8" s="1"/>
  <c r="Y37" i="8"/>
  <c r="Y46" i="8" s="1"/>
  <c r="Y49" i="8" s="1"/>
  <c r="X37" i="8"/>
  <c r="X46" i="8" s="1"/>
  <c r="X49" i="8" s="1"/>
  <c r="W37" i="8"/>
  <c r="W46" i="8" s="1"/>
  <c r="W49" i="8" s="1"/>
  <c r="V37" i="8"/>
  <c r="V46" i="8" s="1"/>
  <c r="U37" i="8"/>
  <c r="U46" i="8" s="1"/>
  <c r="U49" i="8" s="1"/>
  <c r="T37" i="8"/>
  <c r="T46" i="8" s="1"/>
  <c r="T49" i="8" s="1"/>
  <c r="S37" i="8"/>
  <c r="S46" i="8" s="1"/>
  <c r="S49" i="8" s="1"/>
  <c r="R37" i="8"/>
  <c r="R46" i="8" s="1"/>
  <c r="Q37" i="8"/>
  <c r="Q46" i="8" s="1"/>
  <c r="Q49" i="8" s="1"/>
  <c r="P37" i="8"/>
  <c r="P46" i="8" s="1"/>
  <c r="O37" i="8"/>
  <c r="N37" i="8"/>
  <c r="M37" i="8"/>
  <c r="L37" i="8"/>
  <c r="K37" i="8"/>
  <c r="J37" i="8"/>
  <c r="I37" i="8"/>
  <c r="H37" i="8"/>
  <c r="G37" i="8"/>
  <c r="F37" i="8"/>
  <c r="E37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AN28" i="8"/>
  <c r="AM28" i="8"/>
  <c r="AL28" i="8"/>
  <c r="AK28" i="8"/>
  <c r="AJ28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AN25" i="8"/>
  <c r="AM25" i="8"/>
  <c r="AL25" i="8"/>
  <c r="AK25" i="8"/>
  <c r="AJ25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K25" i="8"/>
  <c r="J25" i="8"/>
  <c r="I25" i="8"/>
  <c r="AN24" i="8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AN20" i="8"/>
  <c r="AM20" i="8"/>
  <c r="AL20" i="8"/>
  <c r="AK20" i="8"/>
  <c r="AJ20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J20" i="8"/>
  <c r="I20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AN18" i="8"/>
  <c r="AM18" i="8"/>
  <c r="AL18" i="8"/>
  <c r="AK18" i="8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E14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F11" i="8"/>
  <c r="E11" i="8"/>
  <c r="AN10" i="8"/>
  <c r="AM10" i="8"/>
  <c r="AL10" i="8"/>
  <c r="AK10" i="8"/>
  <c r="AJ10" i="8"/>
  <c r="AI10" i="8"/>
  <c r="AH10" i="8"/>
  <c r="AG10" i="8"/>
  <c r="AF10" i="8"/>
  <c r="AE10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F10" i="8"/>
  <c r="E10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N8" i="8"/>
  <c r="AM8" i="8"/>
  <c r="AL8" i="8"/>
  <c r="AK8" i="8"/>
  <c r="AJ8" i="8"/>
  <c r="AI8" i="8"/>
  <c r="AH8" i="8"/>
  <c r="AG8" i="8"/>
  <c r="AF8" i="8"/>
  <c r="AE8" i="8"/>
  <c r="AD8" i="8"/>
  <c r="AC8" i="8"/>
  <c r="AB8" i="8"/>
  <c r="AA8" i="8"/>
  <c r="Z8" i="8"/>
  <c r="Y8" i="8"/>
  <c r="X8" i="8"/>
  <c r="W8" i="8"/>
  <c r="V8" i="8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G8" i="8"/>
  <c r="F8" i="8"/>
  <c r="E8" i="8"/>
  <c r="AN7" i="8"/>
  <c r="AM7" i="8"/>
  <c r="AL7" i="8"/>
  <c r="AK7" i="8"/>
  <c r="AJ7" i="8"/>
  <c r="AI7" i="8"/>
  <c r="AH7" i="8"/>
  <c r="AG7" i="8"/>
  <c r="AF7" i="8"/>
  <c r="AE7" i="8"/>
  <c r="AD7" i="8"/>
  <c r="AC7" i="8"/>
  <c r="AB7" i="8"/>
  <c r="AA7" i="8"/>
  <c r="Z7" i="8"/>
  <c r="Y7" i="8"/>
  <c r="X7" i="8"/>
  <c r="W7" i="8"/>
  <c r="V7" i="8"/>
  <c r="U7" i="8"/>
  <c r="T7" i="8"/>
  <c r="S7" i="8"/>
  <c r="R7" i="8"/>
  <c r="Q7" i="8"/>
  <c r="P7" i="8"/>
  <c r="O7" i="8"/>
  <c r="N7" i="8"/>
  <c r="M7" i="8"/>
  <c r="L7" i="8"/>
  <c r="K7" i="8"/>
  <c r="J7" i="8"/>
  <c r="I7" i="8"/>
  <c r="H7" i="8"/>
  <c r="G7" i="8"/>
  <c r="F7" i="8"/>
  <c r="E7" i="8"/>
  <c r="AN6" i="8"/>
  <c r="AM6" i="8"/>
  <c r="AL6" i="8"/>
  <c r="AK6" i="8"/>
  <c r="AJ6" i="8"/>
  <c r="AI6" i="8"/>
  <c r="AH6" i="8"/>
  <c r="AG6" i="8"/>
  <c r="AF6" i="8"/>
  <c r="AE6" i="8"/>
  <c r="AD6" i="8"/>
  <c r="AC6" i="8"/>
  <c r="AB6" i="8"/>
  <c r="AA6" i="8"/>
  <c r="Z6" i="8"/>
  <c r="Y6" i="8"/>
  <c r="X6" i="8"/>
  <c r="W6" i="8"/>
  <c r="V6" i="8"/>
  <c r="U6" i="8"/>
  <c r="T6" i="8"/>
  <c r="S6" i="8"/>
  <c r="R6" i="8"/>
  <c r="Q6" i="8"/>
  <c r="P6" i="8"/>
  <c r="O6" i="8"/>
  <c r="N6" i="8"/>
  <c r="M6" i="8"/>
  <c r="L6" i="8"/>
  <c r="K6" i="8"/>
  <c r="J6" i="8"/>
  <c r="I6" i="8"/>
  <c r="H6" i="8"/>
  <c r="G6" i="8"/>
  <c r="F6" i="8"/>
  <c r="E6" i="8"/>
  <c r="AN5" i="8"/>
  <c r="AM5" i="8"/>
  <c r="AL5" i="8"/>
  <c r="AK5" i="8"/>
  <c r="AJ5" i="8"/>
  <c r="AI5" i="8"/>
  <c r="AH5" i="8"/>
  <c r="AG5" i="8"/>
  <c r="AF5" i="8"/>
  <c r="AE5" i="8"/>
  <c r="AD5" i="8"/>
  <c r="AC5" i="8"/>
  <c r="AB5" i="8"/>
  <c r="AA5" i="8"/>
  <c r="Z5" i="8"/>
  <c r="Y5" i="8"/>
  <c r="X5" i="8"/>
  <c r="W5" i="8"/>
  <c r="V5" i="8"/>
  <c r="U5" i="8"/>
  <c r="T5" i="8"/>
  <c r="S5" i="8"/>
  <c r="R5" i="8"/>
  <c r="Q5" i="8"/>
  <c r="P5" i="8"/>
  <c r="O5" i="8"/>
  <c r="N5" i="8"/>
  <c r="M5" i="8"/>
  <c r="L5" i="8"/>
  <c r="K5" i="8"/>
  <c r="J5" i="8"/>
  <c r="I5" i="8"/>
  <c r="H5" i="8"/>
  <c r="G5" i="8"/>
  <c r="F5" i="8"/>
  <c r="E5" i="8"/>
  <c r="AN4" i="8"/>
  <c r="AM4" i="8"/>
  <c r="AL4" i="8"/>
  <c r="AK4" i="8"/>
  <c r="AJ4" i="8"/>
  <c r="AI4" i="8"/>
  <c r="AH4" i="8"/>
  <c r="AG4" i="8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AN3" i="8"/>
  <c r="AN40" i="8" s="1"/>
  <c r="AM3" i="8"/>
  <c r="AL3" i="8"/>
  <c r="AL45" i="8" s="1"/>
  <c r="AK3" i="8"/>
  <c r="AJ3" i="8"/>
  <c r="AJ40" i="8" s="1"/>
  <c r="AI3" i="8"/>
  <c r="AH3" i="8"/>
  <c r="AH45" i="8" s="1"/>
  <c r="AG3" i="8"/>
  <c r="AF3" i="8"/>
  <c r="AF40" i="8" s="1"/>
  <c r="AE3" i="8"/>
  <c r="AD3" i="8"/>
  <c r="AD45" i="8" s="1"/>
  <c r="AC3" i="8"/>
  <c r="AB3" i="8"/>
  <c r="AB40" i="8" s="1"/>
  <c r="AA3" i="8"/>
  <c r="Z3" i="8"/>
  <c r="Z45" i="8" s="1"/>
  <c r="Y3" i="8"/>
  <c r="X3" i="8"/>
  <c r="X40" i="8" s="1"/>
  <c r="W3" i="8"/>
  <c r="V3" i="8"/>
  <c r="V45" i="8" s="1"/>
  <c r="U3" i="8"/>
  <c r="T3" i="8"/>
  <c r="T40" i="8" s="1"/>
  <c r="S3" i="8"/>
  <c r="R3" i="8"/>
  <c r="R45" i="8" s="1"/>
  <c r="Q3" i="8"/>
  <c r="P3" i="8"/>
  <c r="P40" i="8" s="1"/>
  <c r="O3" i="8"/>
  <c r="O40" i="8" s="1"/>
  <c r="N3" i="8"/>
  <c r="N40" i="8" s="1"/>
  <c r="M3" i="8"/>
  <c r="L3" i="8"/>
  <c r="L40" i="8" s="1"/>
  <c r="K3" i="8"/>
  <c r="J3" i="8"/>
  <c r="J40" i="8" s="1"/>
  <c r="I3" i="8"/>
  <c r="H3" i="8"/>
  <c r="H40" i="8" s="1"/>
  <c r="G3" i="8"/>
  <c r="F3" i="8"/>
  <c r="F40" i="8" s="1"/>
  <c r="E3" i="8"/>
  <c r="AL40" i="7"/>
  <c r="AK40" i="7"/>
  <c r="AJ40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D40" i="7"/>
  <c r="C40" i="7"/>
  <c r="AN4" i="6"/>
  <c r="AM4" i="6"/>
  <c r="AL4" i="6"/>
  <c r="AK4" i="6"/>
  <c r="AJ4" i="6"/>
  <c r="AI4" i="6"/>
  <c r="AH4" i="6"/>
  <c r="AG4" i="6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AN3" i="6"/>
  <c r="AN5" i="6" s="1"/>
  <c r="AM3" i="6"/>
  <c r="AM5" i="6" s="1"/>
  <c r="AL3" i="6"/>
  <c r="AL5" i="6" s="1"/>
  <c r="AK3" i="6"/>
  <c r="AK5" i="6" s="1"/>
  <c r="AJ3" i="6"/>
  <c r="AJ5" i="6" s="1"/>
  <c r="AI3" i="6"/>
  <c r="AI5" i="6" s="1"/>
  <c r="AH3" i="6"/>
  <c r="AH5" i="6" s="1"/>
  <c r="AG3" i="6"/>
  <c r="AG5" i="6" s="1"/>
  <c r="AF3" i="6"/>
  <c r="AF5" i="6" s="1"/>
  <c r="AE3" i="6"/>
  <c r="AE5" i="6" s="1"/>
  <c r="AD3" i="6"/>
  <c r="AD5" i="6" s="1"/>
  <c r="AC3" i="6"/>
  <c r="AC5" i="6" s="1"/>
  <c r="AB3" i="6"/>
  <c r="AB5" i="6" s="1"/>
  <c r="AA3" i="6"/>
  <c r="AA5" i="6" s="1"/>
  <c r="Z3" i="6"/>
  <c r="Z5" i="6" s="1"/>
  <c r="Y3" i="6"/>
  <c r="Y5" i="6" s="1"/>
  <c r="X3" i="6"/>
  <c r="X5" i="6" s="1"/>
  <c r="W3" i="6"/>
  <c r="W5" i="6" s="1"/>
  <c r="V3" i="6"/>
  <c r="V5" i="6" s="1"/>
  <c r="U3" i="6"/>
  <c r="U5" i="6" s="1"/>
  <c r="T3" i="6"/>
  <c r="T5" i="6" s="1"/>
  <c r="S3" i="6"/>
  <c r="S5" i="6" s="1"/>
  <c r="R3" i="6"/>
  <c r="R5" i="6" s="1"/>
  <c r="Q3" i="6"/>
  <c r="Q5" i="6" s="1"/>
  <c r="P3" i="6"/>
  <c r="P5" i="6" s="1"/>
  <c r="O3" i="6"/>
  <c r="O5" i="6" s="1"/>
  <c r="N3" i="6"/>
  <c r="N5" i="6" s="1"/>
  <c r="M3" i="6"/>
  <c r="M5" i="6" s="1"/>
  <c r="L3" i="6"/>
  <c r="L5" i="6" s="1"/>
  <c r="K3" i="6"/>
  <c r="K5" i="6" s="1"/>
  <c r="J3" i="6"/>
  <c r="J5" i="6" s="1"/>
  <c r="I3" i="6"/>
  <c r="I5" i="6" s="1"/>
  <c r="H3" i="6"/>
  <c r="H5" i="6" s="1"/>
  <c r="G3" i="6"/>
  <c r="G5" i="6" s="1"/>
  <c r="F3" i="6"/>
  <c r="F5" i="6" s="1"/>
  <c r="E3" i="6"/>
  <c r="AL5" i="5"/>
  <c r="AK5" i="5"/>
  <c r="AJ5" i="5"/>
  <c r="AI5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T5" i="5"/>
  <c r="S5" i="5"/>
  <c r="R5" i="5"/>
  <c r="Q5" i="5"/>
  <c r="P5" i="5"/>
  <c r="O5" i="5"/>
  <c r="N5" i="5"/>
  <c r="M5" i="5"/>
  <c r="L5" i="5"/>
  <c r="K5" i="5"/>
  <c r="J5" i="5"/>
  <c r="I5" i="5"/>
  <c r="H5" i="5"/>
  <c r="G5" i="5"/>
  <c r="F5" i="5"/>
  <c r="E5" i="5"/>
  <c r="D5" i="5"/>
  <c r="C5" i="5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AM20" i="4"/>
  <c r="AL20" i="4"/>
  <c r="AL22" i="4" s="1"/>
  <c r="AK20" i="4"/>
  <c r="AJ20" i="4"/>
  <c r="AJ22" i="4" s="1"/>
  <c r="AI20" i="4"/>
  <c r="AH20" i="4"/>
  <c r="AH22" i="4" s="1"/>
  <c r="AG20" i="4"/>
  <c r="AF20" i="4"/>
  <c r="AF22" i="4" s="1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Q6" i="4"/>
  <c r="P6" i="4"/>
  <c r="O6" i="4"/>
  <c r="N6" i="4"/>
  <c r="M6" i="4"/>
  <c r="L6" i="4"/>
  <c r="K6" i="4"/>
  <c r="J6" i="4"/>
  <c r="I6" i="4"/>
  <c r="H6" i="4"/>
  <c r="G6" i="4"/>
  <c r="F6" i="4"/>
  <c r="E6" i="4"/>
  <c r="Q5" i="4"/>
  <c r="P5" i="4"/>
  <c r="O5" i="4"/>
  <c r="N5" i="4"/>
  <c r="M5" i="4"/>
  <c r="L5" i="4"/>
  <c r="K5" i="4"/>
  <c r="J5" i="4"/>
  <c r="I5" i="4"/>
  <c r="H5" i="4"/>
  <c r="G5" i="4"/>
  <c r="F5" i="4"/>
  <c r="E5" i="4"/>
  <c r="Q4" i="4"/>
  <c r="P4" i="4"/>
  <c r="O4" i="4"/>
  <c r="N4" i="4"/>
  <c r="M4" i="4"/>
  <c r="L4" i="4"/>
  <c r="K4" i="4"/>
  <c r="J4" i="4"/>
  <c r="I4" i="4"/>
  <c r="H4" i="4"/>
  <c r="G4" i="4"/>
  <c r="F4" i="4"/>
  <c r="E4" i="4"/>
  <c r="R19" i="4"/>
  <c r="Q3" i="4"/>
  <c r="P3" i="4"/>
  <c r="O3" i="4"/>
  <c r="N3" i="4"/>
  <c r="M3" i="4"/>
  <c r="L3" i="4"/>
  <c r="K3" i="4"/>
  <c r="J3" i="4"/>
  <c r="I3" i="4"/>
  <c r="H3" i="4"/>
  <c r="G3" i="4"/>
  <c r="F3" i="4"/>
  <c r="E3" i="4"/>
  <c r="AN17" i="3"/>
  <c r="AM11" i="3"/>
  <c r="AM17" i="3" s="1"/>
  <c r="AL11" i="3"/>
  <c r="AL17" i="3" s="1"/>
  <c r="AK11" i="3"/>
  <c r="AK17" i="3" s="1"/>
  <c r="AJ11" i="3"/>
  <c r="AJ17" i="3" s="1"/>
  <c r="AI11" i="3"/>
  <c r="AI17" i="3" s="1"/>
  <c r="AH11" i="3"/>
  <c r="AH17" i="3" s="1"/>
  <c r="AG11" i="3"/>
  <c r="AG17" i="3" s="1"/>
  <c r="AF11" i="3"/>
  <c r="AF17" i="3" s="1"/>
  <c r="AE11" i="3"/>
  <c r="AE17" i="3" s="1"/>
  <c r="AD11" i="3"/>
  <c r="AD17" i="3" s="1"/>
  <c r="AC11" i="3"/>
  <c r="AC17" i="3" s="1"/>
  <c r="AB11" i="3"/>
  <c r="AB17" i="3" s="1"/>
  <c r="AA11" i="3"/>
  <c r="AA17" i="3" s="1"/>
  <c r="Z11" i="3"/>
  <c r="Z17" i="3" s="1"/>
  <c r="Y11" i="3"/>
  <c r="Y17" i="3" s="1"/>
  <c r="X11" i="3"/>
  <c r="X17" i="3" s="1"/>
  <c r="W11" i="3"/>
  <c r="W17" i="3" s="1"/>
  <c r="V11" i="3"/>
  <c r="V17" i="3" s="1"/>
  <c r="U11" i="3"/>
  <c r="U17" i="3" s="1"/>
  <c r="T11" i="3"/>
  <c r="T17" i="3" s="1"/>
  <c r="S11" i="3"/>
  <c r="R11" i="3"/>
  <c r="R12" i="3" s="1"/>
  <c r="Q11" i="3"/>
  <c r="Q12" i="3" s="1"/>
  <c r="P11" i="3"/>
  <c r="P12" i="3" s="1"/>
  <c r="O11" i="3"/>
  <c r="O12" i="3" s="1"/>
  <c r="N11" i="3"/>
  <c r="N12" i="3" s="1"/>
  <c r="M11" i="3"/>
  <c r="M12" i="3" s="1"/>
  <c r="L11" i="3"/>
  <c r="L12" i="3" s="1"/>
  <c r="K11" i="3"/>
  <c r="K12" i="3" s="1"/>
  <c r="J11" i="3"/>
  <c r="J12" i="3" s="1"/>
  <c r="I11" i="3"/>
  <c r="I12" i="3" s="1"/>
  <c r="H11" i="3"/>
  <c r="H12" i="3" s="1"/>
  <c r="G11" i="3"/>
  <c r="G12" i="3" s="1"/>
  <c r="F11" i="3"/>
  <c r="F12" i="3" s="1"/>
  <c r="E11" i="3"/>
  <c r="E12" i="3" s="1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AM8" i="3"/>
  <c r="AL8" i="3"/>
  <c r="AK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AM6" i="3"/>
  <c r="AL6" i="3"/>
  <c r="AK6" i="3"/>
  <c r="AJ6" i="3"/>
  <c r="AI6" i="3"/>
  <c r="AH6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AM5" i="3"/>
  <c r="AL5" i="3"/>
  <c r="AK5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AM4" i="3"/>
  <c r="AL4" i="3"/>
  <c r="AK4" i="3"/>
  <c r="AJ4" i="3"/>
  <c r="AI4" i="3"/>
  <c r="AH4" i="3"/>
  <c r="AG4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AN16" i="3"/>
  <c r="AM3" i="3"/>
  <c r="AL3" i="3"/>
  <c r="AK3" i="3"/>
  <c r="AJ3" i="3"/>
  <c r="AI3" i="3"/>
  <c r="AH3" i="3"/>
  <c r="AG3" i="3"/>
  <c r="AF3" i="3"/>
  <c r="AE3" i="3"/>
  <c r="AD3" i="3"/>
  <c r="AC3" i="3"/>
  <c r="AB3" i="3"/>
  <c r="AA3" i="3"/>
  <c r="Z3" i="3"/>
  <c r="Y3" i="3"/>
  <c r="X3" i="3"/>
  <c r="W3" i="3"/>
  <c r="V3" i="3"/>
  <c r="U3" i="3"/>
  <c r="T3" i="3"/>
  <c r="S3" i="3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E14" i="4" l="1"/>
  <c r="G14" i="4"/>
  <c r="I14" i="4"/>
  <c r="K14" i="4"/>
  <c r="M14" i="4"/>
  <c r="O14" i="4"/>
  <c r="Q14" i="4"/>
  <c r="BD20" i="4"/>
  <c r="BD21" i="4"/>
  <c r="BE3" i="6"/>
  <c r="BE4" i="6"/>
  <c r="BE4" i="3"/>
  <c r="BE6" i="3"/>
  <c r="BE8" i="3"/>
  <c r="BE11" i="3"/>
  <c r="BE47" i="8"/>
  <c r="BE46" i="8"/>
  <c r="BE3" i="8"/>
  <c r="BE4" i="8"/>
  <c r="BE5" i="8"/>
  <c r="BE6" i="8"/>
  <c r="BE7" i="8"/>
  <c r="BE8" i="8"/>
  <c r="BE9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29" i="8"/>
  <c r="BE30" i="8"/>
  <c r="BE31" i="8"/>
  <c r="BE32" i="8"/>
  <c r="BE33" i="8"/>
  <c r="BE34" i="8"/>
  <c r="BE37" i="8"/>
  <c r="BE38" i="8"/>
  <c r="AO50" i="8"/>
  <c r="T16" i="3"/>
  <c r="V16" i="3"/>
  <c r="X16" i="3"/>
  <c r="Z16" i="3"/>
  <c r="AB16" i="3"/>
  <c r="AD16" i="3"/>
  <c r="AF16" i="3"/>
  <c r="AH16" i="3"/>
  <c r="AJ16" i="3"/>
  <c r="AL16" i="3"/>
  <c r="BE5" i="3"/>
  <c r="BE7" i="3"/>
  <c r="BE9" i="3"/>
  <c r="BE3" i="3"/>
  <c r="AX23" i="3"/>
  <c r="E5" i="6"/>
  <c r="S17" i="3"/>
  <c r="BE17" i="3" s="1"/>
  <c r="AO16" i="3"/>
  <c r="AO18" i="3" s="1"/>
  <c r="AO12" i="3"/>
  <c r="T22" i="3"/>
  <c r="H14" i="4"/>
  <c r="L14" i="4"/>
  <c r="P14" i="4"/>
  <c r="F14" i="4"/>
  <c r="J14" i="4"/>
  <c r="N14" i="4"/>
  <c r="AB22" i="3"/>
  <c r="S16" i="3"/>
  <c r="S21" i="3" s="1"/>
  <c r="W16" i="3"/>
  <c r="W18" i="3" s="1"/>
  <c r="AA16" i="3"/>
  <c r="AE16" i="3"/>
  <c r="AE18" i="3" s="1"/>
  <c r="AI16" i="3"/>
  <c r="AI18" i="3" s="1"/>
  <c r="AM16" i="3"/>
  <c r="AM18" i="3" s="1"/>
  <c r="U16" i="3"/>
  <c r="U21" i="3" s="1"/>
  <c r="Y16" i="3"/>
  <c r="AC16" i="3"/>
  <c r="AG16" i="3"/>
  <c r="AG18" i="3" s="1"/>
  <c r="AK16" i="3"/>
  <c r="AK18" i="3" s="1"/>
  <c r="T18" i="3"/>
  <c r="V18" i="3"/>
  <c r="X18" i="3"/>
  <c r="Z18" i="3"/>
  <c r="AB18" i="3"/>
  <c r="AD18" i="3"/>
  <c r="AF18" i="3"/>
  <c r="AH18" i="3"/>
  <c r="AJ18" i="3"/>
  <c r="AL18" i="3"/>
  <c r="AN18" i="3"/>
  <c r="R49" i="8"/>
  <c r="R50" i="8" s="1"/>
  <c r="V49" i="8"/>
  <c r="V50" i="8" s="1"/>
  <c r="Z49" i="8"/>
  <c r="AD49" i="8"/>
  <c r="AD50" i="8" s="1"/>
  <c r="AH49" i="8"/>
  <c r="AH50" i="8" s="1"/>
  <c r="AL49" i="8"/>
  <c r="AL50" i="8" s="1"/>
  <c r="S18" i="3"/>
  <c r="AA18" i="3"/>
  <c r="U18" i="3"/>
  <c r="Y18" i="3"/>
  <c r="AC18" i="3"/>
  <c r="R27" i="4"/>
  <c r="S27" i="4" s="1"/>
  <c r="T27" i="4" s="1"/>
  <c r="R22" i="4"/>
  <c r="R23" i="4" s="1"/>
  <c r="T22" i="4"/>
  <c r="V22" i="4"/>
  <c r="X22" i="4"/>
  <c r="Z22" i="4"/>
  <c r="AB22" i="4"/>
  <c r="AD22" i="4"/>
  <c r="P54" i="8"/>
  <c r="P49" i="8"/>
  <c r="Z50" i="8"/>
  <c r="Y22" i="3"/>
  <c r="T12" i="3"/>
  <c r="X12" i="3"/>
  <c r="AB12" i="3"/>
  <c r="AF12" i="3"/>
  <c r="AJ12" i="3"/>
  <c r="AN12" i="3"/>
  <c r="AB21" i="3"/>
  <c r="S19" i="4"/>
  <c r="W19" i="4"/>
  <c r="AA19" i="4"/>
  <c r="AE19" i="4"/>
  <c r="AI19" i="4"/>
  <c r="AM19" i="4"/>
  <c r="R40" i="8"/>
  <c r="V40" i="8"/>
  <c r="Z40" i="8"/>
  <c r="AD40" i="8"/>
  <c r="AH40" i="8"/>
  <c r="AL40" i="8"/>
  <c r="P45" i="8"/>
  <c r="T45" i="8"/>
  <c r="T50" i="8" s="1"/>
  <c r="X45" i="8"/>
  <c r="X50" i="8" s="1"/>
  <c r="AB45" i="8"/>
  <c r="AB50" i="8" s="1"/>
  <c r="AF45" i="8"/>
  <c r="AF50" i="8" s="1"/>
  <c r="AJ45" i="8"/>
  <c r="AJ50" i="8" s="1"/>
  <c r="AN45" i="8"/>
  <c r="AN50" i="8" s="1"/>
  <c r="P55" i="8"/>
  <c r="Q55" i="8" s="1"/>
  <c r="R55" i="8" s="1"/>
  <c r="S55" i="8" s="1"/>
  <c r="T55" i="8" s="1"/>
  <c r="U55" i="8" s="1"/>
  <c r="V55" i="8" s="1"/>
  <c r="W55" i="8" s="1"/>
  <c r="X55" i="8" s="1"/>
  <c r="Y55" i="8" s="1"/>
  <c r="Z55" i="8" s="1"/>
  <c r="AA55" i="8" s="1"/>
  <c r="AB55" i="8" s="1"/>
  <c r="AC55" i="8" s="1"/>
  <c r="AD55" i="8" s="1"/>
  <c r="AE55" i="8" s="1"/>
  <c r="AF55" i="8" s="1"/>
  <c r="AG55" i="8" s="1"/>
  <c r="AH55" i="8" s="1"/>
  <c r="AI55" i="8" s="1"/>
  <c r="AJ55" i="8" s="1"/>
  <c r="AK55" i="8" s="1"/>
  <c r="AL55" i="8" s="1"/>
  <c r="AM55" i="8" s="1"/>
  <c r="AN55" i="8" s="1"/>
  <c r="AO55" i="8" s="1"/>
  <c r="AP55" i="8" s="1"/>
  <c r="AQ55" i="8" s="1"/>
  <c r="AR55" i="8" s="1"/>
  <c r="S22" i="4"/>
  <c r="U22" i="4"/>
  <c r="W22" i="4"/>
  <c r="Y22" i="4"/>
  <c r="AA22" i="4"/>
  <c r="AC22" i="4"/>
  <c r="S12" i="3"/>
  <c r="U12" i="3"/>
  <c r="W12" i="3"/>
  <c r="Y12" i="3"/>
  <c r="AA12" i="3"/>
  <c r="AC12" i="3"/>
  <c r="AE12" i="3"/>
  <c r="AG12" i="3"/>
  <c r="AI12" i="3"/>
  <c r="AK12" i="3"/>
  <c r="AM12" i="3"/>
  <c r="V12" i="3"/>
  <c r="Z12" i="3"/>
  <c r="AD12" i="3"/>
  <c r="AH12" i="3"/>
  <c r="AL12" i="3"/>
  <c r="V21" i="3"/>
  <c r="T19" i="4"/>
  <c r="V19" i="4"/>
  <c r="V23" i="4" s="1"/>
  <c r="X19" i="4"/>
  <c r="Z19" i="4"/>
  <c r="Z23" i="4" s="1"/>
  <c r="AB19" i="4"/>
  <c r="AD19" i="4"/>
  <c r="AD23" i="4" s="1"/>
  <c r="AF19" i="4"/>
  <c r="AF23" i="4" s="1"/>
  <c r="AH19" i="4"/>
  <c r="AH23" i="4" s="1"/>
  <c r="AJ19" i="4"/>
  <c r="AJ23" i="4" s="1"/>
  <c r="AL19" i="4"/>
  <c r="AL23" i="4" s="1"/>
  <c r="AE22" i="4"/>
  <c r="AG22" i="4"/>
  <c r="AI22" i="4"/>
  <c r="AK22" i="4"/>
  <c r="AM22" i="4"/>
  <c r="U19" i="4"/>
  <c r="U23" i="4" s="1"/>
  <c r="Y19" i="4"/>
  <c r="AC19" i="4"/>
  <c r="AC23" i="4" s="1"/>
  <c r="AG19" i="4"/>
  <c r="AK19" i="4"/>
  <c r="AK23" i="4" s="1"/>
  <c r="R28" i="4"/>
  <c r="S28" i="4" s="1"/>
  <c r="T28" i="4" s="1"/>
  <c r="U28" i="4" s="1"/>
  <c r="V28" i="4" s="1"/>
  <c r="W28" i="4" s="1"/>
  <c r="X28" i="4" s="1"/>
  <c r="Y28" i="4" s="1"/>
  <c r="Z28" i="4" s="1"/>
  <c r="AA28" i="4" s="1"/>
  <c r="AB28" i="4" s="1"/>
  <c r="AC28" i="4" s="1"/>
  <c r="AD28" i="4" s="1"/>
  <c r="AE28" i="4" s="1"/>
  <c r="AF28" i="4" s="1"/>
  <c r="AG28" i="4" s="1"/>
  <c r="AH28" i="4" s="1"/>
  <c r="AI28" i="4" s="1"/>
  <c r="AJ28" i="4" s="1"/>
  <c r="AK28" i="4" s="1"/>
  <c r="AL28" i="4" s="1"/>
  <c r="AM28" i="4" s="1"/>
  <c r="AN28" i="4" s="1"/>
  <c r="AO28" i="4" s="1"/>
  <c r="AP28" i="4" s="1"/>
  <c r="AQ28" i="4" s="1"/>
  <c r="AR28" i="4" s="1"/>
  <c r="AS28" i="4" s="1"/>
  <c r="AT28" i="4" s="1"/>
  <c r="AU28" i="4" s="1"/>
  <c r="E40" i="8"/>
  <c r="G40" i="8"/>
  <c r="I40" i="8"/>
  <c r="K40" i="8"/>
  <c r="M40" i="8"/>
  <c r="Q45" i="8"/>
  <c r="S45" i="8"/>
  <c r="U45" i="8"/>
  <c r="W45" i="8"/>
  <c r="Y45" i="8"/>
  <c r="AA45" i="8"/>
  <c r="AC45" i="8"/>
  <c r="AE45" i="8"/>
  <c r="AG45" i="8"/>
  <c r="AI45" i="8"/>
  <c r="AK45" i="8"/>
  <c r="AM45" i="8"/>
  <c r="Q50" i="8"/>
  <c r="S50" i="8"/>
  <c r="U50" i="8"/>
  <c r="W50" i="8"/>
  <c r="Y50" i="8"/>
  <c r="AA50" i="8"/>
  <c r="AC50" i="8"/>
  <c r="AE50" i="8"/>
  <c r="AG50" i="8"/>
  <c r="AI50" i="8"/>
  <c r="AK50" i="8"/>
  <c r="AM50" i="8"/>
  <c r="Q40" i="8"/>
  <c r="S40" i="8"/>
  <c r="U40" i="8"/>
  <c r="W40" i="8"/>
  <c r="Y40" i="8"/>
  <c r="AA40" i="8"/>
  <c r="AC40" i="8"/>
  <c r="AE40" i="8"/>
  <c r="AG40" i="8"/>
  <c r="AI40" i="8"/>
  <c r="AK40" i="8"/>
  <c r="AM40" i="8"/>
  <c r="BE5" i="6" l="1"/>
  <c r="AC22" i="3"/>
  <c r="U22" i="3"/>
  <c r="S22" i="3"/>
  <c r="BE49" i="8"/>
  <c r="X22" i="3"/>
  <c r="AD21" i="3"/>
  <c r="T21" i="3"/>
  <c r="AA22" i="3"/>
  <c r="W22" i="3"/>
  <c r="AD22" i="3"/>
  <c r="AE22" i="3" s="1"/>
  <c r="Z22" i="3"/>
  <c r="V22" i="3"/>
  <c r="BE12" i="3"/>
  <c r="BE40" i="8"/>
  <c r="BC40" i="8"/>
  <c r="AY40" i="8"/>
  <c r="BB40" i="8"/>
  <c r="AX40" i="8"/>
  <c r="BA40" i="8"/>
  <c r="BD40" i="8"/>
  <c r="AZ40" i="8"/>
  <c r="AS55" i="8"/>
  <c r="AT55" i="8" s="1"/>
  <c r="AU55" i="8" s="1"/>
  <c r="AV55" i="8" s="1"/>
  <c r="BE45" i="8"/>
  <c r="BE50" i="8" s="1"/>
  <c r="AG23" i="4"/>
  <c r="Y23" i="4"/>
  <c r="AB23" i="4"/>
  <c r="X23" i="4"/>
  <c r="T23" i="4"/>
  <c r="AM23" i="4"/>
  <c r="AE23" i="4"/>
  <c r="W23" i="4"/>
  <c r="AI23" i="4"/>
  <c r="AA23" i="4"/>
  <c r="S23" i="4"/>
  <c r="BD22" i="4"/>
  <c r="BD19" i="4"/>
  <c r="BE16" i="3"/>
  <c r="BE18" i="3" s="1"/>
  <c r="AY23" i="3"/>
  <c r="AA21" i="3"/>
  <c r="W21" i="3"/>
  <c r="Z21" i="3"/>
  <c r="X21" i="3"/>
  <c r="X23" i="3" s="1"/>
  <c r="AC21" i="3"/>
  <c r="Y21" i="3"/>
  <c r="T29" i="4"/>
  <c r="U27" i="4"/>
  <c r="AC26" i="4"/>
  <c r="U26" i="4"/>
  <c r="AD26" i="4"/>
  <c r="Z26" i="4"/>
  <c r="V26" i="4"/>
  <c r="R26" i="4"/>
  <c r="Z23" i="3"/>
  <c r="W26" i="4"/>
  <c r="AB23" i="3"/>
  <c r="T23" i="3"/>
  <c r="P50" i="8"/>
  <c r="P57" i="8"/>
  <c r="Q54" i="8"/>
  <c r="S23" i="3"/>
  <c r="Y26" i="4"/>
  <c r="AB26" i="4"/>
  <c r="X26" i="4"/>
  <c r="T26" i="4"/>
  <c r="AE21" i="3"/>
  <c r="AD23" i="3"/>
  <c r="V23" i="3"/>
  <c r="P53" i="8"/>
  <c r="AA26" i="4"/>
  <c r="S26" i="4"/>
  <c r="AF22" i="3"/>
  <c r="AC23" i="3"/>
  <c r="Y23" i="3"/>
  <c r="U23" i="3"/>
  <c r="AA23" i="3"/>
  <c r="W23" i="3"/>
  <c r="S29" i="4"/>
  <c r="R29" i="4"/>
  <c r="BD23" i="4" l="1"/>
  <c r="AZ23" i="3"/>
  <c r="S30" i="4"/>
  <c r="AE23" i="3"/>
  <c r="AF21" i="3"/>
  <c r="P58" i="8"/>
  <c r="AE26" i="4"/>
  <c r="U29" i="4"/>
  <c r="V27" i="4"/>
  <c r="AG22" i="3"/>
  <c r="Q53" i="8"/>
  <c r="T30" i="4"/>
  <c r="R54" i="8"/>
  <c r="Q57" i="8"/>
  <c r="R30" i="4"/>
  <c r="U30" i="4"/>
  <c r="BA23" i="3" l="1"/>
  <c r="R57" i="8"/>
  <c r="S54" i="8"/>
  <c r="Q58" i="8"/>
  <c r="R53" i="8"/>
  <c r="AH22" i="3"/>
  <c r="V29" i="4"/>
  <c r="W27" i="4"/>
  <c r="AF26" i="4"/>
  <c r="AG21" i="3"/>
  <c r="AF23" i="3"/>
  <c r="BB23" i="3" l="1"/>
  <c r="AG23" i="3"/>
  <c r="AH21" i="3"/>
  <c r="AG26" i="4"/>
  <c r="W29" i="4"/>
  <c r="X27" i="4"/>
  <c r="AI22" i="3"/>
  <c r="R58" i="8"/>
  <c r="V30" i="4"/>
  <c r="S53" i="8"/>
  <c r="T54" i="8"/>
  <c r="S57" i="8"/>
  <c r="BC23" i="3" l="1"/>
  <c r="BD23" i="3"/>
  <c r="T57" i="8"/>
  <c r="U54" i="8"/>
  <c r="AJ22" i="3"/>
  <c r="W30" i="4"/>
  <c r="S58" i="8"/>
  <c r="T53" i="8"/>
  <c r="X29" i="4"/>
  <c r="Y27" i="4"/>
  <c r="AH26" i="4"/>
  <c r="AI21" i="3"/>
  <c r="AH23" i="3"/>
  <c r="X30" i="4" l="1"/>
  <c r="AK22" i="3"/>
  <c r="T58" i="8"/>
  <c r="AI23" i="3"/>
  <c r="AJ21" i="3"/>
  <c r="AI26" i="4"/>
  <c r="Y29" i="4"/>
  <c r="Z27" i="4"/>
  <c r="U53" i="8"/>
  <c r="V54" i="8"/>
  <c r="U57" i="8"/>
  <c r="V57" i="8" l="1"/>
  <c r="W54" i="8"/>
  <c r="Y30" i="4"/>
  <c r="AL22" i="3"/>
  <c r="U58" i="8"/>
  <c r="V53" i="8"/>
  <c r="Z29" i="4"/>
  <c r="AA27" i="4"/>
  <c r="AJ26" i="4"/>
  <c r="AK21" i="3"/>
  <c r="AJ23" i="3"/>
  <c r="Z30" i="4" l="1"/>
  <c r="V58" i="8"/>
  <c r="AK23" i="3"/>
  <c r="AL21" i="3"/>
  <c r="AK26" i="4"/>
  <c r="AA29" i="4"/>
  <c r="AB27" i="4"/>
  <c r="W53" i="8"/>
  <c r="AM22" i="3"/>
  <c r="X54" i="8"/>
  <c r="W57" i="8"/>
  <c r="AA30" i="4" l="1"/>
  <c r="X57" i="8"/>
  <c r="Y54" i="8"/>
  <c r="AN22" i="3"/>
  <c r="AO22" i="3" s="1"/>
  <c r="AP22" i="3" s="1"/>
  <c r="AQ22" i="3" s="1"/>
  <c r="AR22" i="3" s="1"/>
  <c r="AS22" i="3" s="1"/>
  <c r="AT22" i="3" s="1"/>
  <c r="AU22" i="3" s="1"/>
  <c r="AV22" i="3" s="1"/>
  <c r="W58" i="8"/>
  <c r="X53" i="8"/>
  <c r="AB29" i="4"/>
  <c r="AC27" i="4"/>
  <c r="AL26" i="4"/>
  <c r="AM21" i="3"/>
  <c r="AL23" i="3"/>
  <c r="AM23" i="3" l="1"/>
  <c r="AN21" i="3"/>
  <c r="AO21" i="3" s="1"/>
  <c r="AM26" i="4"/>
  <c r="AN26" i="4" s="1"/>
  <c r="AC29" i="4"/>
  <c r="AD27" i="4"/>
  <c r="Y53" i="8"/>
  <c r="Z54" i="8"/>
  <c r="Y57" i="8"/>
  <c r="AB30" i="4"/>
  <c r="X58" i="8"/>
  <c r="AO26" i="4" l="1"/>
  <c r="AP21" i="3"/>
  <c r="AO23" i="3"/>
  <c r="AC30" i="4"/>
  <c r="Z57" i="8"/>
  <c r="AA54" i="8"/>
  <c r="Y58" i="8"/>
  <c r="Z53" i="8"/>
  <c r="AE27" i="4"/>
  <c r="AF27" i="4" s="1"/>
  <c r="AG27" i="4" s="1"/>
  <c r="AH27" i="4" s="1"/>
  <c r="AI27" i="4" s="1"/>
  <c r="AJ27" i="4" s="1"/>
  <c r="AK27" i="4" s="1"/>
  <c r="AL27" i="4" s="1"/>
  <c r="AM27" i="4" s="1"/>
  <c r="AN27" i="4" s="1"/>
  <c r="AO27" i="4" s="1"/>
  <c r="AP27" i="4" s="1"/>
  <c r="AQ27" i="4" s="1"/>
  <c r="AR27" i="4" s="1"/>
  <c r="AS27" i="4" s="1"/>
  <c r="AT27" i="4" s="1"/>
  <c r="AU27" i="4" s="1"/>
  <c r="AD29" i="4"/>
  <c r="AN23" i="3"/>
  <c r="AP26" i="4" l="1"/>
  <c r="AQ26" i="4" s="1"/>
  <c r="AP23" i="3"/>
  <c r="AQ21" i="3"/>
  <c r="AE29" i="4"/>
  <c r="AD30" i="4"/>
  <c r="AA53" i="8"/>
  <c r="AB54" i="8"/>
  <c r="AA57" i="8"/>
  <c r="Z58" i="8"/>
  <c r="AQ23" i="3" l="1"/>
  <c r="AR21" i="3"/>
  <c r="AR26" i="4"/>
  <c r="AA58" i="8"/>
  <c r="AB53" i="8"/>
  <c r="AF29" i="4"/>
  <c r="AE30" i="4"/>
  <c r="AB57" i="8"/>
  <c r="AC54" i="8"/>
  <c r="AR23" i="3" l="1"/>
  <c r="AS21" i="3"/>
  <c r="AS26" i="4"/>
  <c r="AT26" i="4" s="1"/>
  <c r="AU26" i="4" s="1"/>
  <c r="AD54" i="8"/>
  <c r="AC57" i="8"/>
  <c r="AG29" i="4"/>
  <c r="AF30" i="4"/>
  <c r="AB58" i="8"/>
  <c r="AC53" i="8"/>
  <c r="AS23" i="3" l="1"/>
  <c r="AT21" i="3"/>
  <c r="AD53" i="8"/>
  <c r="AH29" i="4"/>
  <c r="AG30" i="4"/>
  <c r="AD57" i="8"/>
  <c r="AE54" i="8"/>
  <c r="AC58" i="8"/>
  <c r="AT23" i="3" l="1"/>
  <c r="AU21" i="3"/>
  <c r="AF54" i="8"/>
  <c r="AE57" i="8"/>
  <c r="AD58" i="8"/>
  <c r="AI29" i="4"/>
  <c r="AH30" i="4"/>
  <c r="AE53" i="8"/>
  <c r="AU23" i="3" l="1"/>
  <c r="AV21" i="3"/>
  <c r="AV23" i="3" s="1"/>
  <c r="AF57" i="8"/>
  <c r="AG54" i="8"/>
  <c r="AF53" i="8"/>
  <c r="AJ29" i="4"/>
  <c r="AI30" i="4"/>
  <c r="AE58" i="8"/>
  <c r="AG53" i="8" l="1"/>
  <c r="AF58" i="8"/>
  <c r="AK29" i="4"/>
  <c r="AJ30" i="4"/>
  <c r="AH54" i="8"/>
  <c r="AG57" i="8"/>
  <c r="AH57" i="8" l="1"/>
  <c r="AI54" i="8"/>
  <c r="AG58" i="8"/>
  <c r="AL29" i="4"/>
  <c r="AK30" i="4"/>
  <c r="AH53" i="8"/>
  <c r="AH58" i="8" l="1"/>
  <c r="AI53" i="8"/>
  <c r="AM29" i="4"/>
  <c r="AL30" i="4"/>
  <c r="AJ54" i="8"/>
  <c r="AI57" i="8"/>
  <c r="AM30" i="4" l="1"/>
  <c r="AN29" i="4"/>
  <c r="AN30" i="4" s="1"/>
  <c r="AJ57" i="8"/>
  <c r="AK54" i="8"/>
  <c r="AI58" i="8"/>
  <c r="AJ53" i="8"/>
  <c r="AO29" i="4" l="1"/>
  <c r="AJ58" i="8"/>
  <c r="AK53" i="8"/>
  <c r="AL54" i="8"/>
  <c r="AK57" i="8"/>
  <c r="AP29" i="4" l="1"/>
  <c r="AO30" i="4"/>
  <c r="AL57" i="8"/>
  <c r="AM54" i="8"/>
  <c r="AK58" i="8"/>
  <c r="AL53" i="8"/>
  <c r="AP30" i="4" l="1"/>
  <c r="AQ29" i="4"/>
  <c r="AN54" i="8"/>
  <c r="AM57" i="8"/>
  <c r="AM53" i="8"/>
  <c r="AN53" i="8" s="1"/>
  <c r="AO53" i="8" s="1"/>
  <c r="AP53" i="8" s="1"/>
  <c r="AQ53" i="8" s="1"/>
  <c r="AR53" i="8" s="1"/>
  <c r="AS53" i="8" s="1"/>
  <c r="AL58" i="8"/>
  <c r="AT53" i="8" l="1"/>
  <c r="AU53" i="8" s="1"/>
  <c r="AV53" i="8" s="1"/>
  <c r="AR29" i="4"/>
  <c r="AQ30" i="4"/>
  <c r="AN57" i="8"/>
  <c r="AO54" i="8"/>
  <c r="AM58" i="8"/>
  <c r="AS29" i="4" l="1"/>
  <c r="AR30" i="4"/>
  <c r="AO57" i="8"/>
  <c r="AO58" i="8" s="1"/>
  <c r="AP54" i="8"/>
  <c r="AN58" i="8"/>
  <c r="AS30" i="4" l="1"/>
  <c r="AT29" i="4"/>
  <c r="AP57" i="8"/>
  <c r="AP58" i="8" s="1"/>
  <c r="AQ54" i="8"/>
  <c r="AT30" i="4" l="1"/>
  <c r="AU29" i="4"/>
  <c r="AU30" i="4" s="1"/>
  <c r="AQ57" i="8"/>
  <c r="AQ58" i="8" s="1"/>
  <c r="AR54" i="8"/>
  <c r="AS54" i="8" l="1"/>
  <c r="AR57" i="8"/>
  <c r="AR58" i="8" s="1"/>
  <c r="AS57" i="8" l="1"/>
  <c r="AS58" i="8" s="1"/>
  <c r="AT54" i="8"/>
  <c r="AT57" i="8" l="1"/>
  <c r="AT58" i="8" s="1"/>
  <c r="AU54" i="8"/>
  <c r="AU57" i="8" l="1"/>
  <c r="AU58" i="8" s="1"/>
  <c r="AV54" i="8"/>
  <c r="AV57" i="8" s="1"/>
  <c r="AV58" i="8" s="1"/>
</calcChain>
</file>

<file path=xl/sharedStrings.xml><?xml version="1.0" encoding="utf-8"?>
<sst xmlns="http://schemas.openxmlformats.org/spreadsheetml/2006/main" count="1254" uniqueCount="136">
  <si>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</si>
  <si>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</si>
  <si>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</si>
  <si>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</si>
  <si>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</si>
  <si>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</si>
  <si>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</si>
  <si>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</si>
  <si>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</si>
  <si>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</si>
  <si>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</si>
  <si>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</si>
  <si>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</si>
  <si>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</si>
  <si>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</si>
  <si>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</si>
  <si>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</si>
  <si>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</si>
  <si>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</si>
  <si>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</si>
  <si>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</si>
  <si>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</si>
  <si>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</si>
  <si>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</si>
  <si>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</si>
  <si>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Art &amp; Décoration</t>
  </si>
  <si>
    <t>Total</t>
  </si>
  <si>
    <t>Auto Moto</t>
  </si>
  <si>
    <t>Be Mag</t>
  </si>
  <si>
    <t>Achat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</si>
  <si>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</si>
  <si>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</si>
  <si>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</si>
  <si>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</si>
  <si>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</si>
  <si>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</si>
  <si>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</si>
  <si>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</si>
  <si>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</si>
  <si>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</si>
  <si>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</si>
  <si>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Unités</t>
  </si>
  <si>
    <t>Art &amp; Décoration édition 475</t>
  </si>
  <si>
    <t>Art &amp; Décoration édition 476</t>
  </si>
  <si>
    <t>Art &amp; Décoration édition 477</t>
  </si>
  <si>
    <t>Art &amp; Décoration édition 478</t>
  </si>
  <si>
    <t>Art &amp; Décoration édition 479</t>
  </si>
  <si>
    <t>Art &amp; Décoration édition 480</t>
  </si>
  <si>
    <t>Art &amp; Décoration édition 481</t>
  </si>
  <si>
    <t xml:space="preserve">Abonnement Annuel Art &amp; Décoration </t>
  </si>
  <si>
    <t>Reversion unitaire Moyenne en euros</t>
  </si>
  <si>
    <t>CA Estimé</t>
  </si>
  <si>
    <t>Abonnement Annuel Art &amp; Décoration</t>
  </si>
  <si>
    <t>Total revenus achats à l'acte</t>
  </si>
  <si>
    <t>Total revenus abonnements (à l'année)</t>
  </si>
  <si>
    <t>Revenus cumulés Achats à l'acte</t>
  </si>
  <si>
    <t>Revenus Cumulés Abonnements (à l'année)</t>
  </si>
  <si>
    <t>Total revenus Cumulés</t>
  </si>
  <si>
    <t>Auto Moto édition 196</t>
  </si>
  <si>
    <t>Auto Moto édition 197</t>
  </si>
  <si>
    <t>Auto Moto édition 198</t>
  </si>
  <si>
    <t>Auto Moto édition 199</t>
  </si>
  <si>
    <t>Auto Moto édition 200</t>
  </si>
  <si>
    <t>Auto Moto édition 201</t>
  </si>
  <si>
    <t>Auto Moto édition 203</t>
  </si>
  <si>
    <t>Abonnement 6 Mois Auto Moto</t>
  </si>
  <si>
    <t>Abonnement Annuel Auto Moto</t>
  </si>
  <si>
    <t>Total revenus abonnements 6 mois</t>
  </si>
  <si>
    <t>Total revenus abonnements 1 an</t>
  </si>
  <si>
    <t>Total revenus abonnement</t>
  </si>
  <si>
    <t>Revenus Cumulés Abonnements 6 mois</t>
  </si>
  <si>
    <t>Revenus Cumulés Abonnements 1 an</t>
  </si>
  <si>
    <t>Revenus Cumulés Abonnements</t>
  </si>
  <si>
    <t>BE</t>
  </si>
  <si>
    <t>Be_Tirage du tarot abonnement_100_7</t>
  </si>
  <si>
    <t>Tirage du tarot - BE</t>
  </si>
  <si>
    <t>Be Magazine édition 96</t>
  </si>
  <si>
    <t>Be Magazine édition 97</t>
  </si>
  <si>
    <t>Be Magazine édition 98</t>
  </si>
  <si>
    <t>Be Magazine édition 99</t>
  </si>
  <si>
    <t>Be Magazine édition 100</t>
  </si>
  <si>
    <t>Be Magazine édition 101</t>
  </si>
  <si>
    <t>Be Magazine édition 102</t>
  </si>
  <si>
    <t>Be Magazine édition 103</t>
  </si>
  <si>
    <t>Be Magazine édition 104</t>
  </si>
  <si>
    <t>Be Magazine édition 105</t>
  </si>
  <si>
    <t>Be Magazine édition 106</t>
  </si>
  <si>
    <t>Be Magazine édition 107</t>
  </si>
  <si>
    <t>Be Magazine édition 108</t>
  </si>
  <si>
    <t>Be Magazine édition 109</t>
  </si>
  <si>
    <t>Be Magazine édition 110</t>
  </si>
  <si>
    <t>Be Magazine édition 111</t>
  </si>
  <si>
    <t>Be Magazine édition 112</t>
  </si>
  <si>
    <t>Be Magazine édition 113</t>
  </si>
  <si>
    <t>Be Magazine édition 114</t>
  </si>
  <si>
    <t>Be Magazine édition 115</t>
  </si>
  <si>
    <t>Be Magazine édition 116</t>
  </si>
  <si>
    <t>Be Magazine édition 117</t>
  </si>
  <si>
    <t>Be Magazine édition 118</t>
  </si>
  <si>
    <t>Be Magazine édition 119</t>
  </si>
  <si>
    <t>Be Magazine édition 120</t>
  </si>
  <si>
    <t>Be Magazine édition 121</t>
  </si>
  <si>
    <t>Be Magazine édition 122</t>
  </si>
  <si>
    <t>Be Magazine édition 123</t>
  </si>
  <si>
    <t>Be Magazine édition 124</t>
  </si>
  <si>
    <t>Be Magazine édition 125</t>
  </si>
  <si>
    <t>Be Magazine édition 126</t>
  </si>
  <si>
    <t>Be Magazine édition 127</t>
  </si>
  <si>
    <t>Abonnnement Mensuel Be Magazine</t>
  </si>
  <si>
    <t>Abonnnement 6 Mois Be Magazine</t>
  </si>
  <si>
    <t>Total revenus abonnements 1 mois</t>
  </si>
  <si>
    <t>Revenus Cumulés Abonnements 1 mois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</si>
  <si>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</si>
  <si>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</si>
  <si>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</si>
  <si>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</si>
  <si>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</si>
  <si>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</si>
  <si>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</si>
  <si>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</si>
  <si>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</si>
  <si>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</si>
  <si>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</si>
  <si>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</si>
  <si>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</si>
  <si>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</si>
  <si>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</si>
  <si>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</si>
  <si>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Art &amp; Décoration édition 482</t>
  </si>
  <si>
    <t>Auto Moto édition 204</t>
  </si>
  <si>
    <t>Be Magazine édition 128</t>
  </si>
  <si>
    <t>Auto Moto édition 205</t>
  </si>
  <si>
    <t>Abonnnement Annuel Be Magazine</t>
  </si>
  <si>
    <t>Total revenus abonnements Annuel</t>
  </si>
  <si>
    <t>Be Magazine édition 129</t>
  </si>
  <si>
    <t>Nouvelle Reversion unitaire Moyenne en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</si>
</sst>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44" fontId="0" fillId="0" borderId="0" xfId="0" applyNumberFormat="1" applyBorder="1"/>
    <xf numFmtId="0" fontId="0" fillId="0" borderId="0" xfId="0" applyBorder="1"/>
    <xf numFmtId="44" fontId="0" fillId="0" borderId="5" xfId="0" applyNumberFormat="1" applyBorder="1"/>
    <xf numFmtId="0" fontId="0" fillId="0" borderId="6" xfId="0" applyBorder="1"/>
    <xf numFmtId="44" fontId="0" fillId="0" borderId="7" xfId="0" applyNumberFormat="1" applyBorder="1"/>
    <xf numFmtId="44" fontId="0" fillId="0" borderId="0" xfId="0" applyNumberFormat="1"/>
    <xf numFmtId="0" fontId="0" fillId="0" borderId="0" xfId="0" applyNumberFormat="1" applyProtection="1">
      <protection locked="0"/>
    </xf>
    <xf numFmtId="0" fontId="0" fillId="0" borderId="2" xfId="0" applyNumberFormat="1" applyBorder="1" applyProtection="1">
      <protection locked="0"/>
    </xf>
    <xf numFmtId="0" fontId="0" fillId="0" borderId="8" xfId="0" applyNumberFormat="1" applyBorder="1" applyProtection="1">
      <protection locked="0"/>
    </xf>
    <xf numFmtId="0" fontId="0" fillId="0" borderId="8" xfId="0" applyBorder="1"/>
    <xf numFmtId="0" fontId="2" fillId="0" borderId="1" xfId="0" applyFont="1" applyBorder="1"/>
    <xf numFmtId="0" fontId="2" fillId="0" borderId="1" xfId="0" applyNumberFormat="1" applyFont="1" applyBorder="1" applyProtection="1">
      <protection locked="0"/>
    </xf>
    <xf numFmtId="0" fontId="0" fillId="0" borderId="0" xfId="0" applyNumberFormat="1" applyBorder="1" applyProtection="1">
      <protection locked="0"/>
    </xf>
    <xf numFmtId="0" fontId="2" fillId="0" borderId="4" xfId="0" applyNumberFormat="1" applyFont="1" applyBorder="1" applyProtection="1">
      <protection locked="0"/>
    </xf>
    <xf numFmtId="0" fontId="0" fillId="0" borderId="6" xfId="0" applyNumberFormat="1" applyBorder="1" applyProtection="1">
      <protection locked="0"/>
    </xf>
    <xf numFmtId="0" fontId="2" fillId="0" borderId="0" xfId="0" applyFont="1"/>
    <xf numFmtId="0" fontId="2" fillId="0" borderId="8" xfId="0" applyFont="1" applyBorder="1"/>
    <xf numFmtId="0" fontId="0" fillId="0" borderId="0" xfId="0" applyNumberFormat="1" applyAlignment="1" applyProtection="1">
      <alignment vertical="center" wrapText="1"/>
      <protection locked="0"/>
    </xf>
    <xf numFmtId="0" fontId="0" fillId="0" borderId="2" xfId="0" applyNumberFormat="1" applyBorder="1" applyAlignment="1" applyProtection="1">
      <alignment vertical="center" wrapText="1"/>
      <protection locked="0"/>
    </xf>
    <xf numFmtId="0" fontId="0" fillId="0" borderId="8" xfId="0" applyNumberFormat="1" applyBorder="1" applyAlignment="1" applyProtection="1">
      <alignment vertical="center" wrapText="1"/>
      <protection locked="0"/>
    </xf>
    <xf numFmtId="0" fontId="0" fillId="0" borderId="8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4" fontId="0" fillId="0" borderId="4" xfId="1" applyFont="1" applyBorder="1" applyProtection="1">
      <protection locked="0"/>
    </xf>
    <xf numFmtId="44" fontId="0" fillId="0" borderId="0" xfId="0" applyNumberFormat="1" applyBorder="1" applyProtection="1">
      <protection locked="0"/>
    </xf>
    <xf numFmtId="44" fontId="2" fillId="0" borderId="4" xfId="0" applyNumberFormat="1" applyFont="1" applyBorder="1" applyProtection="1">
      <protection locked="0"/>
    </xf>
    <xf numFmtId="0" fontId="0" fillId="0" borderId="4" xfId="0" applyNumberFormat="1" applyBorder="1" applyProtection="1">
      <protection locked="0"/>
    </xf>
    <xf numFmtId="44" fontId="2" fillId="0" borderId="8" xfId="1" applyFont="1" applyBorder="1"/>
    <xf numFmtId="44" fontId="2" fillId="0" borderId="1" xfId="1" applyFont="1" applyBorder="1"/>
    <xf numFmtId="0" fontId="0" fillId="0" borderId="3" xfId="0" applyBorder="1"/>
    <xf numFmtId="44" fontId="2" fillId="0" borderId="2" xfId="0" applyNumberFormat="1" applyFont="1" applyBorder="1"/>
    <xf numFmtId="44" fontId="2" fillId="0" borderId="8" xfId="0" applyNumberFormat="1" applyFont="1" applyBorder="1"/>
    <xf numFmtId="44" fontId="2" fillId="0" borderId="1" xfId="0" applyNumberFormat="1" applyFont="1" applyBorder="1"/>
    <xf numFmtId="0" fontId="2" fillId="0" borderId="0" xfId="0" applyFont="1" applyBorder="1"/>
    <xf numFmtId="44" fontId="2" fillId="0" borderId="0" xfId="0" applyNumberFormat="1" applyFont="1" applyBorder="1"/>
    <xf numFmtId="0" fontId="0" fillId="0" borderId="9" xfId="0" applyBorder="1" applyAlignment="1">
      <alignment vertical="center" wrapText="1"/>
    </xf>
    <xf numFmtId="0" fontId="0" fillId="0" borderId="6" xfId="0" applyFill="1" applyBorder="1"/>
    <xf numFmtId="0" fontId="0" fillId="0" borderId="7" xfId="0" applyBorder="1"/>
    <xf numFmtId="0" fontId="2" fillId="0" borderId="1" xfId="0" applyFont="1" applyFill="1" applyBorder="1"/>
    <xf numFmtId="44" fontId="2" fillId="0" borderId="10" xfId="0" applyNumberFormat="1" applyFont="1" applyBorder="1"/>
    <xf numFmtId="44" fontId="2" fillId="0" borderId="9" xfId="0" applyNumberFormat="1" applyFont="1" applyBorder="1"/>
    <xf numFmtId="0" fontId="0" fillId="0" borderId="0" xfId="0" applyNumberFormat="1" applyAlignment="1" applyProtection="1">
      <alignment vertical="center"/>
      <protection locked="0"/>
    </xf>
    <xf numFmtId="0" fontId="0" fillId="0" borderId="1" xfId="0" applyNumberFormat="1" applyBorder="1" applyAlignment="1" applyProtection="1">
      <alignment vertical="center"/>
      <protection locked="0"/>
    </xf>
    <xf numFmtId="0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8" xfId="0" applyNumberFormat="1" applyBorder="1" applyAlignment="1" applyProtection="1">
      <alignment vertical="center"/>
      <protection locked="0"/>
    </xf>
    <xf numFmtId="0" fontId="0" fillId="0" borderId="8" xfId="0" applyBorder="1" applyAlignment="1">
      <alignment vertical="center"/>
    </xf>
    <xf numFmtId="0" fontId="2" fillId="0" borderId="1" xfId="0" applyFont="1" applyBorder="1" applyAlignment="1">
      <alignment vertical="center"/>
    </xf>
    <xf numFmtId="44" fontId="0" fillId="0" borderId="8" xfId="1" applyFont="1" applyBorder="1" applyProtection="1">
      <protection locked="0"/>
    </xf>
    <xf numFmtId="0" fontId="2" fillId="0" borderId="4" xfId="0" applyFont="1" applyBorder="1"/>
    <xf numFmtId="44" fontId="0" fillId="0" borderId="0" xfId="1" applyFont="1" applyBorder="1" applyProtection="1">
      <protection locked="0"/>
    </xf>
    <xf numFmtId="44" fontId="2" fillId="0" borderId="4" xfId="1" applyFont="1" applyBorder="1"/>
    <xf numFmtId="44" fontId="2" fillId="0" borderId="0" xfId="0" applyNumberFormat="1" applyFont="1"/>
    <xf numFmtId="44" fontId="2" fillId="0" borderId="0" xfId="1" applyFont="1"/>
    <xf numFmtId="44" fontId="0" fillId="0" borderId="0" xfId="1" applyFont="1"/>
    <xf numFmtId="0" fontId="0" fillId="0" borderId="0" xfId="0" applyAlignment="1">
      <alignment vertical="center" wrapText="1"/>
    </xf>
    <xf numFmtId="0" fontId="0" fillId="0" borderId="1" xfId="0" applyNumberFormat="1" applyBorder="1" applyProtection="1">
      <protection locked="0"/>
    </xf>
    <xf numFmtId="0" fontId="0" fillId="2" borderId="0" xfId="0" applyFill="1"/>
    <xf numFmtId="0" fontId="0" fillId="0" borderId="0" xfId="0" applyAlignment="1">
      <alignment vertical="center"/>
    </xf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8" xfId="0" applyFont="1" applyFill="1" applyBorder="1"/>
    <xf numFmtId="8" fontId="0" fillId="0" borderId="4" xfId="1" applyNumberFormat="1" applyFont="1" applyBorder="1" applyProtection="1">
      <protection locked="0"/>
    </xf>
    <xf numFmtId="0" fontId="0" fillId="0" borderId="0" xfId="0"/>
    <xf numFmtId="44" fontId="2" fillId="0" borderId="9" xfId="1" applyFont="1" applyBorder="1"/>
    <xf numFmtId="44" fontId="0" fillId="0" borderId="1" xfId="1" applyFont="1" applyBorder="1" applyProtection="1">
      <protection locked="0"/>
    </xf>
    <xf numFmtId="44" fontId="0" fillId="0" borderId="4" xfId="1" applyFont="1" applyBorder="1" applyAlignment="1" applyProtection="1">
      <alignment horizontal="center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 Estimé Art &amp; Décoration'!$D$21:$R$21</c:f>
              <c:strCache>
                <c:ptCount val="1"/>
                <c:pt idx="0">
                  <c:v>Revenus cumulés Achats à l'acte</c:v>
                </c:pt>
              </c:strCache>
            </c:strRef>
          </c:tx>
          <c:marker>
            <c:symbol val="none"/>
          </c:marker>
          <c:cat>
            <c:strRef>
              <c:f>'CA Estimé Art &amp; Décoration'!$S$20:$BD$20</c:f>
              <c:strCache>
                <c:ptCount val="31"/>
                <c:pt idx="0">
                  <c:v>Semaine 15</c:v>
                </c:pt>
                <c:pt idx="1">
                  <c:v>Semaine 16</c:v>
                </c:pt>
                <c:pt idx="2">
                  <c:v>Semaine 17</c:v>
                </c:pt>
                <c:pt idx="3">
                  <c:v>Semaine 18</c:v>
                </c:pt>
                <c:pt idx="4">
                  <c:v>Semaine 19</c:v>
                </c:pt>
                <c:pt idx="5">
                  <c:v>Semaine 20</c:v>
                </c:pt>
                <c:pt idx="6">
                  <c:v>Semaine 21</c:v>
                </c:pt>
                <c:pt idx="7">
                  <c:v>Semaine 22</c:v>
                </c:pt>
                <c:pt idx="8">
                  <c:v>Semaine 23</c:v>
                </c:pt>
                <c:pt idx="9">
                  <c:v>Semaine 24</c:v>
                </c:pt>
                <c:pt idx="10">
                  <c:v>Semaine 25</c:v>
                </c:pt>
                <c:pt idx="11">
                  <c:v>Semaine 26</c:v>
                </c:pt>
                <c:pt idx="12">
                  <c:v>Semaine 27</c:v>
                </c:pt>
                <c:pt idx="13">
                  <c:v>Semaine 28</c:v>
                </c:pt>
                <c:pt idx="14">
                  <c:v>Semaine 29</c:v>
                </c:pt>
                <c:pt idx="15">
                  <c:v>Semaine 30</c:v>
                </c:pt>
                <c:pt idx="16">
                  <c:v>Semaine 31</c:v>
                </c:pt>
                <c:pt idx="17">
                  <c:v>Semaine 32</c:v>
                </c:pt>
                <c:pt idx="18">
                  <c:v>Semaine 33</c:v>
                </c:pt>
                <c:pt idx="19">
                  <c:v>Semaine 34</c:v>
                </c:pt>
                <c:pt idx="20">
                  <c:v>Semaine 35</c:v>
                </c:pt>
                <c:pt idx="21">
                  <c:v>Semaine 36</c:v>
                </c:pt>
                <c:pt idx="22">
                  <c:v>Semaine 37</c:v>
                </c:pt>
                <c:pt idx="23">
                  <c:v>Semaine 38</c:v>
                </c:pt>
                <c:pt idx="24">
                  <c:v>Semaine 39</c:v>
                </c:pt>
                <c:pt idx="25">
                  <c:v>Semaine 40</c:v>
                </c:pt>
                <c:pt idx="26">
                  <c:v>Semaine 41</c:v>
                </c:pt>
                <c:pt idx="27">
                  <c:v>Semaine 42</c:v>
                </c:pt>
                <c:pt idx="28">
                  <c:v>Semaine 43</c:v>
                </c:pt>
                <c:pt idx="29">
                  <c:v>Semaine 44</c:v>
                </c:pt>
                <c:pt idx="30">
                  <c:v>Semaine 45</c:v>
                </c:pt>
              </c:strCache>
            </c:strRef>
          </c:cat>
          <c:val>
            <c:numRef>
              <c:f>'CA Estimé Art &amp; Décoration'!$S$21:$BD$21</c:f>
              <c:numCache>
                <c:formatCode>_("€"* #,##0.00_);_("€"* \(#,##0.00\);_("€"* "-"??_);_(@_)</c:formatCode>
                <c:ptCount val="31"/>
                <c:pt idx="0">
                  <c:v>0</c:v>
                </c:pt>
                <c:pt idx="1">
                  <c:v>177.39000000000001</c:v>
                </c:pt>
                <c:pt idx="2">
                  <c:v>413.1</c:v>
                </c:pt>
                <c:pt idx="3">
                  <c:v>563.76</c:v>
                </c:pt>
                <c:pt idx="4">
                  <c:v>663.39</c:v>
                </c:pt>
                <c:pt idx="5">
                  <c:v>979.29000000000008</c:v>
                </c:pt>
                <c:pt idx="6">
                  <c:v>1232.0100000000002</c:v>
                </c:pt>
                <c:pt idx="7">
                  <c:v>1411.8300000000002</c:v>
                </c:pt>
                <c:pt idx="8">
                  <c:v>1618.3800000000003</c:v>
                </c:pt>
                <c:pt idx="9">
                  <c:v>1841.9400000000005</c:v>
                </c:pt>
                <c:pt idx="10">
                  <c:v>2065.5000000000005</c:v>
                </c:pt>
                <c:pt idx="11">
                  <c:v>2417.85</c:v>
                </c:pt>
                <c:pt idx="12">
                  <c:v>2651.13</c:v>
                </c:pt>
                <c:pt idx="13">
                  <c:v>2908.71</c:v>
                </c:pt>
                <c:pt idx="14">
                  <c:v>3107.9700000000003</c:v>
                </c:pt>
                <c:pt idx="15">
                  <c:v>3338.82</c:v>
                </c:pt>
                <c:pt idx="16">
                  <c:v>3508.92</c:v>
                </c:pt>
                <c:pt idx="17">
                  <c:v>3756.78</c:v>
                </c:pt>
                <c:pt idx="18">
                  <c:v>4082.4</c:v>
                </c:pt>
                <c:pt idx="19">
                  <c:v>4303.53</c:v>
                </c:pt>
                <c:pt idx="20">
                  <c:v>4531.95</c:v>
                </c:pt>
                <c:pt idx="21">
                  <c:v>4736.07</c:v>
                </c:pt>
                <c:pt idx="22">
                  <c:v>4867.29</c:v>
                </c:pt>
                <c:pt idx="23">
                  <c:v>5076.2700000000004</c:v>
                </c:pt>
                <c:pt idx="24">
                  <c:v>5387.31</c:v>
                </c:pt>
                <c:pt idx="25">
                  <c:v>5669.1900000000005</c:v>
                </c:pt>
                <c:pt idx="26">
                  <c:v>5926.77</c:v>
                </c:pt>
                <c:pt idx="27">
                  <c:v>6089.5800000000008</c:v>
                </c:pt>
                <c:pt idx="28">
                  <c:v>6218.3700000000008</c:v>
                </c:pt>
                <c:pt idx="29">
                  <c:v>6368.52</c:v>
                </c:pt>
                <c:pt idx="30">
                  <c:v>6368.52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 Estimé Art &amp; Décoration'!$D$22:$R$22</c:f>
              <c:strCache>
                <c:ptCount val="1"/>
                <c:pt idx="0">
                  <c:v>Revenus Cumulés Abonnements (à l'année)</c:v>
                </c:pt>
              </c:strCache>
            </c:strRef>
          </c:tx>
          <c:marker>
            <c:symbol val="none"/>
          </c:marker>
          <c:cat>
            <c:strRef>
              <c:f>'CA Estimé Art &amp; Décoration'!$S$20:$BD$20</c:f>
              <c:strCache>
                <c:ptCount val="31"/>
                <c:pt idx="0">
                  <c:v>Semaine 15</c:v>
                </c:pt>
                <c:pt idx="1">
                  <c:v>Semaine 16</c:v>
                </c:pt>
                <c:pt idx="2">
                  <c:v>Semaine 17</c:v>
                </c:pt>
                <c:pt idx="3">
                  <c:v>Semaine 18</c:v>
                </c:pt>
                <c:pt idx="4">
                  <c:v>Semaine 19</c:v>
                </c:pt>
                <c:pt idx="5">
                  <c:v>Semaine 20</c:v>
                </c:pt>
                <c:pt idx="6">
                  <c:v>Semaine 21</c:v>
                </c:pt>
                <c:pt idx="7">
                  <c:v>Semaine 22</c:v>
                </c:pt>
                <c:pt idx="8">
                  <c:v>Semaine 23</c:v>
                </c:pt>
                <c:pt idx="9">
                  <c:v>Semaine 24</c:v>
                </c:pt>
                <c:pt idx="10">
                  <c:v>Semaine 25</c:v>
                </c:pt>
                <c:pt idx="11">
                  <c:v>Semaine 26</c:v>
                </c:pt>
                <c:pt idx="12">
                  <c:v>Semaine 27</c:v>
                </c:pt>
                <c:pt idx="13">
                  <c:v>Semaine 28</c:v>
                </c:pt>
                <c:pt idx="14">
                  <c:v>Semaine 29</c:v>
                </c:pt>
                <c:pt idx="15">
                  <c:v>Semaine 30</c:v>
                </c:pt>
                <c:pt idx="16">
                  <c:v>Semaine 31</c:v>
                </c:pt>
                <c:pt idx="17">
                  <c:v>Semaine 32</c:v>
                </c:pt>
                <c:pt idx="18">
                  <c:v>Semaine 33</c:v>
                </c:pt>
                <c:pt idx="19">
                  <c:v>Semaine 34</c:v>
                </c:pt>
                <c:pt idx="20">
                  <c:v>Semaine 35</c:v>
                </c:pt>
                <c:pt idx="21">
                  <c:v>Semaine 36</c:v>
                </c:pt>
                <c:pt idx="22">
                  <c:v>Semaine 37</c:v>
                </c:pt>
                <c:pt idx="23">
                  <c:v>Semaine 38</c:v>
                </c:pt>
                <c:pt idx="24">
                  <c:v>Semaine 39</c:v>
                </c:pt>
                <c:pt idx="25">
                  <c:v>Semaine 40</c:v>
                </c:pt>
                <c:pt idx="26">
                  <c:v>Semaine 41</c:v>
                </c:pt>
                <c:pt idx="27">
                  <c:v>Semaine 42</c:v>
                </c:pt>
                <c:pt idx="28">
                  <c:v>Semaine 43</c:v>
                </c:pt>
                <c:pt idx="29">
                  <c:v>Semaine 44</c:v>
                </c:pt>
                <c:pt idx="30">
                  <c:v>Semaine 45</c:v>
                </c:pt>
              </c:strCache>
            </c:strRef>
          </c:cat>
          <c:val>
            <c:numRef>
              <c:f>'CA Estimé Art &amp; Décoration'!$S$22:$BD$22</c:f>
              <c:numCache>
                <c:formatCode>_("€"* #,##0.00_);_("€"* \(#,##0.00\);_("€"* "-"??_);_(@_)</c:formatCode>
                <c:ptCount val="31"/>
                <c:pt idx="0">
                  <c:v>12.17</c:v>
                </c:pt>
                <c:pt idx="1">
                  <c:v>255.57</c:v>
                </c:pt>
                <c:pt idx="2">
                  <c:v>450.29</c:v>
                </c:pt>
                <c:pt idx="3">
                  <c:v>1083.1300000000001</c:v>
                </c:pt>
                <c:pt idx="4">
                  <c:v>1545.5900000000001</c:v>
                </c:pt>
                <c:pt idx="5">
                  <c:v>1874.18</c:v>
                </c:pt>
                <c:pt idx="6">
                  <c:v>2129.75</c:v>
                </c:pt>
                <c:pt idx="7">
                  <c:v>2287.96</c:v>
                </c:pt>
                <c:pt idx="8">
                  <c:v>2446.17</c:v>
                </c:pt>
                <c:pt idx="9">
                  <c:v>2701.74</c:v>
                </c:pt>
                <c:pt idx="10">
                  <c:v>2835.61</c:v>
                </c:pt>
                <c:pt idx="11">
                  <c:v>3018.16</c:v>
                </c:pt>
                <c:pt idx="12">
                  <c:v>3164.2</c:v>
                </c:pt>
                <c:pt idx="13">
                  <c:v>3346.75</c:v>
                </c:pt>
                <c:pt idx="14">
                  <c:v>3577.98</c:v>
                </c:pt>
                <c:pt idx="15">
                  <c:v>3797.04</c:v>
                </c:pt>
                <c:pt idx="16">
                  <c:v>3943.08</c:v>
                </c:pt>
                <c:pt idx="17">
                  <c:v>4101.29</c:v>
                </c:pt>
                <c:pt idx="18">
                  <c:v>4320.3500000000004</c:v>
                </c:pt>
                <c:pt idx="19">
                  <c:v>4539.4100000000008</c:v>
                </c:pt>
                <c:pt idx="20">
                  <c:v>4636.7700000000004</c:v>
                </c:pt>
                <c:pt idx="21">
                  <c:v>4831.4900000000007</c:v>
                </c:pt>
                <c:pt idx="22">
                  <c:v>4989.7000000000007</c:v>
                </c:pt>
                <c:pt idx="23">
                  <c:v>5172.2500000000009</c:v>
                </c:pt>
                <c:pt idx="24">
                  <c:v>5427.8200000000006</c:v>
                </c:pt>
                <c:pt idx="25">
                  <c:v>5634.7100000000009</c:v>
                </c:pt>
                <c:pt idx="26">
                  <c:v>5865.9400000000005</c:v>
                </c:pt>
                <c:pt idx="27">
                  <c:v>6036.3200000000006</c:v>
                </c:pt>
                <c:pt idx="28">
                  <c:v>6182.3600000000006</c:v>
                </c:pt>
                <c:pt idx="29">
                  <c:v>6276.09</c:v>
                </c:pt>
                <c:pt idx="30">
                  <c:v>6276.09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 Estimé Art &amp; Décoration'!$D$23:$R$23</c:f>
              <c:strCache>
                <c:ptCount val="1"/>
                <c:pt idx="0">
                  <c:v>Total revenus Cumulés</c:v>
                </c:pt>
              </c:strCache>
            </c:strRef>
          </c:tx>
          <c:marker>
            <c:symbol val="none"/>
          </c:marker>
          <c:cat>
            <c:strRef>
              <c:f>'CA Estimé Art &amp; Décoration'!$S$20:$BD$20</c:f>
              <c:strCache>
                <c:ptCount val="31"/>
                <c:pt idx="0">
                  <c:v>Semaine 15</c:v>
                </c:pt>
                <c:pt idx="1">
                  <c:v>Semaine 16</c:v>
                </c:pt>
                <c:pt idx="2">
                  <c:v>Semaine 17</c:v>
                </c:pt>
                <c:pt idx="3">
                  <c:v>Semaine 18</c:v>
                </c:pt>
                <c:pt idx="4">
                  <c:v>Semaine 19</c:v>
                </c:pt>
                <c:pt idx="5">
                  <c:v>Semaine 20</c:v>
                </c:pt>
                <c:pt idx="6">
                  <c:v>Semaine 21</c:v>
                </c:pt>
                <c:pt idx="7">
                  <c:v>Semaine 22</c:v>
                </c:pt>
                <c:pt idx="8">
                  <c:v>Semaine 23</c:v>
                </c:pt>
                <c:pt idx="9">
                  <c:v>Semaine 24</c:v>
                </c:pt>
                <c:pt idx="10">
                  <c:v>Semaine 25</c:v>
                </c:pt>
                <c:pt idx="11">
                  <c:v>Semaine 26</c:v>
                </c:pt>
                <c:pt idx="12">
                  <c:v>Semaine 27</c:v>
                </c:pt>
                <c:pt idx="13">
                  <c:v>Semaine 28</c:v>
                </c:pt>
                <c:pt idx="14">
                  <c:v>Semaine 29</c:v>
                </c:pt>
                <c:pt idx="15">
                  <c:v>Semaine 30</c:v>
                </c:pt>
                <c:pt idx="16">
                  <c:v>Semaine 31</c:v>
                </c:pt>
                <c:pt idx="17">
                  <c:v>Semaine 32</c:v>
                </c:pt>
                <c:pt idx="18">
                  <c:v>Semaine 33</c:v>
                </c:pt>
                <c:pt idx="19">
                  <c:v>Semaine 34</c:v>
                </c:pt>
                <c:pt idx="20">
                  <c:v>Semaine 35</c:v>
                </c:pt>
                <c:pt idx="21">
                  <c:v>Semaine 36</c:v>
                </c:pt>
                <c:pt idx="22">
                  <c:v>Semaine 37</c:v>
                </c:pt>
                <c:pt idx="23">
                  <c:v>Semaine 38</c:v>
                </c:pt>
                <c:pt idx="24">
                  <c:v>Semaine 39</c:v>
                </c:pt>
                <c:pt idx="25">
                  <c:v>Semaine 40</c:v>
                </c:pt>
                <c:pt idx="26">
                  <c:v>Semaine 41</c:v>
                </c:pt>
                <c:pt idx="27">
                  <c:v>Semaine 42</c:v>
                </c:pt>
                <c:pt idx="28">
                  <c:v>Semaine 43</c:v>
                </c:pt>
                <c:pt idx="29">
                  <c:v>Semaine 44</c:v>
                </c:pt>
                <c:pt idx="30">
                  <c:v>Semaine 45</c:v>
                </c:pt>
              </c:strCache>
            </c:strRef>
          </c:cat>
          <c:val>
            <c:numRef>
              <c:f>'CA Estimé Art &amp; Décoration'!$S$23:$BD$23</c:f>
              <c:numCache>
                <c:formatCode>_("€"* #,##0.00_);_("€"* \(#,##0.00\);_("€"* "-"??_);_(@_)</c:formatCode>
                <c:ptCount val="31"/>
                <c:pt idx="0">
                  <c:v>12.17</c:v>
                </c:pt>
                <c:pt idx="1">
                  <c:v>432.96000000000004</c:v>
                </c:pt>
                <c:pt idx="2">
                  <c:v>863.3900000000001</c:v>
                </c:pt>
                <c:pt idx="3">
                  <c:v>1646.89</c:v>
                </c:pt>
                <c:pt idx="4">
                  <c:v>2208.98</c:v>
                </c:pt>
                <c:pt idx="5">
                  <c:v>2853.4700000000003</c:v>
                </c:pt>
                <c:pt idx="6">
                  <c:v>3361.76</c:v>
                </c:pt>
                <c:pt idx="7">
                  <c:v>3699.79</c:v>
                </c:pt>
                <c:pt idx="8">
                  <c:v>4064.55</c:v>
                </c:pt>
                <c:pt idx="9">
                  <c:v>4543.68</c:v>
                </c:pt>
                <c:pt idx="10">
                  <c:v>4901.1100000000006</c:v>
                </c:pt>
                <c:pt idx="11">
                  <c:v>5436.01</c:v>
                </c:pt>
                <c:pt idx="12">
                  <c:v>5815.33</c:v>
                </c:pt>
                <c:pt idx="13">
                  <c:v>6255.46</c:v>
                </c:pt>
                <c:pt idx="14">
                  <c:v>6685.9500000000007</c:v>
                </c:pt>
                <c:pt idx="15">
                  <c:v>7135.8600000000006</c:v>
                </c:pt>
                <c:pt idx="16">
                  <c:v>7452</c:v>
                </c:pt>
                <c:pt idx="17">
                  <c:v>7858.07</c:v>
                </c:pt>
                <c:pt idx="18">
                  <c:v>8402.75</c:v>
                </c:pt>
                <c:pt idx="19">
                  <c:v>8842.94</c:v>
                </c:pt>
                <c:pt idx="20">
                  <c:v>9168.7200000000012</c:v>
                </c:pt>
                <c:pt idx="21">
                  <c:v>9567.5600000000013</c:v>
                </c:pt>
                <c:pt idx="22">
                  <c:v>9856.9900000000016</c:v>
                </c:pt>
                <c:pt idx="23">
                  <c:v>10248.52</c:v>
                </c:pt>
                <c:pt idx="24">
                  <c:v>10815.130000000001</c:v>
                </c:pt>
                <c:pt idx="25">
                  <c:v>11303.900000000001</c:v>
                </c:pt>
                <c:pt idx="26">
                  <c:v>11792.710000000001</c:v>
                </c:pt>
                <c:pt idx="27">
                  <c:v>12125.900000000001</c:v>
                </c:pt>
                <c:pt idx="28">
                  <c:v>12400.730000000001</c:v>
                </c:pt>
                <c:pt idx="29">
                  <c:v>12644.61</c:v>
                </c:pt>
                <c:pt idx="30">
                  <c:v>12644.61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5572864"/>
        <c:axId val="135591040"/>
      </c:lineChart>
      <c:catAx>
        <c:axId val="135572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5591040"/>
        <c:crosses val="autoZero"/>
        <c:auto val="1"/>
        <c:lblAlgn val="ctr"/>
        <c:lblOffset val="100"/>
        <c:noMultiLvlLbl val="0"/>
      </c:catAx>
      <c:valAx>
        <c:axId val="135591040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1355728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 Estimé Auto Moto'!$C$26:$Q$26</c:f>
              <c:strCache>
                <c:ptCount val="1"/>
                <c:pt idx="0">
                  <c:v> 10,35 €  Revenus cumulés Achats à l'acte  -   €   -   €   -   €   -   €   -   €   -   €   -   €   -   €   -   €   -   €   -   €   -   €   -   € </c:v>
                </c:pt>
              </c:strCache>
            </c:strRef>
          </c:tx>
          <c:marker>
            <c:symbol val="none"/>
          </c:marker>
          <c:cat>
            <c:strRef>
              <c:f>'CA Estimé Auto Moto'!$R$25:$BC$25</c:f>
              <c:strCache>
                <c:ptCount val="31"/>
                <c:pt idx="0">
                  <c:v>Semaine 15</c:v>
                </c:pt>
                <c:pt idx="1">
                  <c:v>Semaine 16</c:v>
                </c:pt>
                <c:pt idx="2">
                  <c:v>Semaine 17</c:v>
                </c:pt>
                <c:pt idx="3">
                  <c:v>Semaine 18</c:v>
                </c:pt>
                <c:pt idx="4">
                  <c:v>Semaine 19</c:v>
                </c:pt>
                <c:pt idx="5">
                  <c:v>Semaine 20</c:v>
                </c:pt>
                <c:pt idx="6">
                  <c:v>Semaine 21</c:v>
                </c:pt>
                <c:pt idx="7">
                  <c:v>Semaine 22</c:v>
                </c:pt>
                <c:pt idx="8">
                  <c:v>Semaine 23</c:v>
                </c:pt>
                <c:pt idx="9">
                  <c:v>Semaine 24</c:v>
                </c:pt>
                <c:pt idx="10">
                  <c:v>Semaine 25</c:v>
                </c:pt>
                <c:pt idx="11">
                  <c:v>Semaine 26</c:v>
                </c:pt>
                <c:pt idx="12">
                  <c:v>Semaine 27</c:v>
                </c:pt>
                <c:pt idx="13">
                  <c:v>Semaine 28</c:v>
                </c:pt>
                <c:pt idx="14">
                  <c:v>Semaine 29</c:v>
                </c:pt>
                <c:pt idx="15">
                  <c:v>Semaine 30</c:v>
                </c:pt>
                <c:pt idx="16">
                  <c:v>Semaine 31</c:v>
                </c:pt>
                <c:pt idx="17">
                  <c:v>Semaine 32</c:v>
                </c:pt>
                <c:pt idx="18">
                  <c:v>Semaine 33</c:v>
                </c:pt>
                <c:pt idx="19">
                  <c:v>Semaine 34</c:v>
                </c:pt>
                <c:pt idx="20">
                  <c:v>Semaine 35</c:v>
                </c:pt>
                <c:pt idx="21">
                  <c:v>Semaine 36</c:v>
                </c:pt>
                <c:pt idx="22">
                  <c:v>Semaine 37</c:v>
                </c:pt>
                <c:pt idx="23">
                  <c:v>Semaine 38</c:v>
                </c:pt>
                <c:pt idx="24">
                  <c:v>Semaine 39</c:v>
                </c:pt>
                <c:pt idx="25">
                  <c:v>Semaine 40</c:v>
                </c:pt>
                <c:pt idx="26">
                  <c:v>Semaine 41</c:v>
                </c:pt>
                <c:pt idx="27">
                  <c:v>Semaine 42</c:v>
                </c:pt>
                <c:pt idx="28">
                  <c:v>Semaine 43</c:v>
                </c:pt>
                <c:pt idx="29">
                  <c:v>Semaine 44</c:v>
                </c:pt>
                <c:pt idx="30">
                  <c:v>Semaine 45</c:v>
                </c:pt>
              </c:strCache>
            </c:strRef>
          </c:cat>
          <c:val>
            <c:numRef>
              <c:f>'CA Estimé Auto Moto'!$R$26:$BC$26</c:f>
              <c:numCache>
                <c:formatCode>_("€"* #,##0.00_);_("€"* \(#,##0.00\);_("€"* "-"??_);_(@_)</c:formatCode>
                <c:ptCount val="31"/>
                <c:pt idx="0">
                  <c:v>174</c:v>
                </c:pt>
                <c:pt idx="1">
                  <c:v>533.59999999999991</c:v>
                </c:pt>
                <c:pt idx="2">
                  <c:v>1042.55</c:v>
                </c:pt>
                <c:pt idx="3">
                  <c:v>1421</c:v>
                </c:pt>
                <c:pt idx="4">
                  <c:v>1831.35</c:v>
                </c:pt>
                <c:pt idx="5">
                  <c:v>2193.85</c:v>
                </c:pt>
                <c:pt idx="6">
                  <c:v>2496.9</c:v>
                </c:pt>
                <c:pt idx="7">
                  <c:v>2813</c:v>
                </c:pt>
                <c:pt idx="8">
                  <c:v>3116.0499999999993</c:v>
                </c:pt>
                <c:pt idx="9">
                  <c:v>3581.4999999999995</c:v>
                </c:pt>
                <c:pt idx="10">
                  <c:v>3868.5999999999995</c:v>
                </c:pt>
                <c:pt idx="11">
                  <c:v>4119.45</c:v>
                </c:pt>
                <c:pt idx="12">
                  <c:v>4344.2</c:v>
                </c:pt>
                <c:pt idx="13">
                  <c:v>4574.75</c:v>
                </c:pt>
                <c:pt idx="14">
                  <c:v>4771.95</c:v>
                </c:pt>
                <c:pt idx="15">
                  <c:v>4911.1499999999996</c:v>
                </c:pt>
                <c:pt idx="16">
                  <c:v>5079.3499999999995</c:v>
                </c:pt>
                <c:pt idx="17">
                  <c:v>5256.2499999999991</c:v>
                </c:pt>
                <c:pt idx="18">
                  <c:v>5691.2499999999991</c:v>
                </c:pt>
                <c:pt idx="19">
                  <c:v>5902.9499999999989</c:v>
                </c:pt>
                <c:pt idx="20">
                  <c:v>6101.5999999999985</c:v>
                </c:pt>
                <c:pt idx="21">
                  <c:v>6274.1499999999987</c:v>
                </c:pt>
                <c:pt idx="22">
                  <c:v>6458.2999999999984</c:v>
                </c:pt>
                <c:pt idx="23">
                  <c:v>6814.9999999999982</c:v>
                </c:pt>
                <c:pt idx="24">
                  <c:v>7609.5999999999985</c:v>
                </c:pt>
                <c:pt idx="25">
                  <c:v>8180.8999999999987</c:v>
                </c:pt>
                <c:pt idx="26">
                  <c:v>8589.7999999999993</c:v>
                </c:pt>
                <c:pt idx="27">
                  <c:v>9139.3499999999985</c:v>
                </c:pt>
                <c:pt idx="28">
                  <c:v>9527.9499999999989</c:v>
                </c:pt>
                <c:pt idx="29">
                  <c:v>9917.239999999998</c:v>
                </c:pt>
                <c:pt idx="30">
                  <c:v>9917.239999999998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 Estimé Auto Moto'!$C$27:$Q$27</c:f>
              <c:strCache>
                <c:ptCount val="1"/>
                <c:pt idx="0">
                  <c:v> 10,35 €  Revenus Cumulés Abonnements 6 mois  -   €   -   €   -   €   -   €   -   €   -   €   -   €   -   €   -   €   -   €   -   €   -   €   -   € </c:v>
                </c:pt>
              </c:strCache>
            </c:strRef>
          </c:tx>
          <c:marker>
            <c:symbol val="none"/>
          </c:marker>
          <c:cat>
            <c:strRef>
              <c:f>'CA Estimé Auto Moto'!$R$25:$BC$25</c:f>
              <c:strCache>
                <c:ptCount val="31"/>
                <c:pt idx="0">
                  <c:v>Semaine 15</c:v>
                </c:pt>
                <c:pt idx="1">
                  <c:v>Semaine 16</c:v>
                </c:pt>
                <c:pt idx="2">
                  <c:v>Semaine 17</c:v>
                </c:pt>
                <c:pt idx="3">
                  <c:v>Semaine 18</c:v>
                </c:pt>
                <c:pt idx="4">
                  <c:v>Semaine 19</c:v>
                </c:pt>
                <c:pt idx="5">
                  <c:v>Semaine 20</c:v>
                </c:pt>
                <c:pt idx="6">
                  <c:v>Semaine 21</c:v>
                </c:pt>
                <c:pt idx="7">
                  <c:v>Semaine 22</c:v>
                </c:pt>
                <c:pt idx="8">
                  <c:v>Semaine 23</c:v>
                </c:pt>
                <c:pt idx="9">
                  <c:v>Semaine 24</c:v>
                </c:pt>
                <c:pt idx="10">
                  <c:v>Semaine 25</c:v>
                </c:pt>
                <c:pt idx="11">
                  <c:v>Semaine 26</c:v>
                </c:pt>
                <c:pt idx="12">
                  <c:v>Semaine 27</c:v>
                </c:pt>
                <c:pt idx="13">
                  <c:v>Semaine 28</c:v>
                </c:pt>
                <c:pt idx="14">
                  <c:v>Semaine 29</c:v>
                </c:pt>
                <c:pt idx="15">
                  <c:v>Semaine 30</c:v>
                </c:pt>
                <c:pt idx="16">
                  <c:v>Semaine 31</c:v>
                </c:pt>
                <c:pt idx="17">
                  <c:v>Semaine 32</c:v>
                </c:pt>
                <c:pt idx="18">
                  <c:v>Semaine 33</c:v>
                </c:pt>
                <c:pt idx="19">
                  <c:v>Semaine 34</c:v>
                </c:pt>
                <c:pt idx="20">
                  <c:v>Semaine 35</c:v>
                </c:pt>
                <c:pt idx="21">
                  <c:v>Semaine 36</c:v>
                </c:pt>
                <c:pt idx="22">
                  <c:v>Semaine 37</c:v>
                </c:pt>
                <c:pt idx="23">
                  <c:v>Semaine 38</c:v>
                </c:pt>
                <c:pt idx="24">
                  <c:v>Semaine 39</c:v>
                </c:pt>
                <c:pt idx="25">
                  <c:v>Semaine 40</c:v>
                </c:pt>
                <c:pt idx="26">
                  <c:v>Semaine 41</c:v>
                </c:pt>
                <c:pt idx="27">
                  <c:v>Semaine 42</c:v>
                </c:pt>
                <c:pt idx="28">
                  <c:v>Semaine 43</c:v>
                </c:pt>
                <c:pt idx="29">
                  <c:v>Semaine 44</c:v>
                </c:pt>
                <c:pt idx="30">
                  <c:v>Semaine 45</c:v>
                </c:pt>
              </c:strCache>
            </c:strRef>
          </c:cat>
          <c:val>
            <c:numRef>
              <c:f>'CA Estimé Auto Moto'!$R$27:$BC$27</c:f>
              <c:numCache>
                <c:formatCode>_("€"* #,##0.00_);_("€"* \(#,##0.00\);_("€"* "-"??_);_(@_)</c:formatCode>
                <c:ptCount val="31"/>
                <c:pt idx="0">
                  <c:v>91.2</c:v>
                </c:pt>
                <c:pt idx="1">
                  <c:v>206.72</c:v>
                </c:pt>
                <c:pt idx="2">
                  <c:v>352.64</c:v>
                </c:pt>
                <c:pt idx="3">
                  <c:v>474.24</c:v>
                </c:pt>
                <c:pt idx="4">
                  <c:v>638.4</c:v>
                </c:pt>
                <c:pt idx="5">
                  <c:v>766.07999999999993</c:v>
                </c:pt>
                <c:pt idx="6">
                  <c:v>839.04</c:v>
                </c:pt>
                <c:pt idx="7">
                  <c:v>954.56</c:v>
                </c:pt>
                <c:pt idx="8">
                  <c:v>1100.48</c:v>
                </c:pt>
                <c:pt idx="9">
                  <c:v>1270.72</c:v>
                </c:pt>
                <c:pt idx="10">
                  <c:v>1398.4</c:v>
                </c:pt>
                <c:pt idx="11">
                  <c:v>1550.4</c:v>
                </c:pt>
                <c:pt idx="12">
                  <c:v>1653.76</c:v>
                </c:pt>
                <c:pt idx="13">
                  <c:v>1842.24</c:v>
                </c:pt>
                <c:pt idx="14">
                  <c:v>1878.72</c:v>
                </c:pt>
                <c:pt idx="15">
                  <c:v>1945.6</c:v>
                </c:pt>
                <c:pt idx="16">
                  <c:v>2036.8</c:v>
                </c:pt>
                <c:pt idx="17">
                  <c:v>2152.3200000000002</c:v>
                </c:pt>
                <c:pt idx="18">
                  <c:v>2280</c:v>
                </c:pt>
                <c:pt idx="19">
                  <c:v>2365.12</c:v>
                </c:pt>
                <c:pt idx="20">
                  <c:v>2438.08</c:v>
                </c:pt>
                <c:pt idx="21">
                  <c:v>2559.6799999999998</c:v>
                </c:pt>
                <c:pt idx="22">
                  <c:v>2602.2399999999998</c:v>
                </c:pt>
                <c:pt idx="23">
                  <c:v>2754.24</c:v>
                </c:pt>
                <c:pt idx="24">
                  <c:v>2960.9599999999996</c:v>
                </c:pt>
                <c:pt idx="25">
                  <c:v>3094.7199999999993</c:v>
                </c:pt>
                <c:pt idx="26">
                  <c:v>3283.1999999999994</c:v>
                </c:pt>
                <c:pt idx="27">
                  <c:v>3483.8399999999992</c:v>
                </c:pt>
                <c:pt idx="28">
                  <c:v>3666.2399999999993</c:v>
                </c:pt>
                <c:pt idx="29">
                  <c:v>3786.6599999999994</c:v>
                </c:pt>
                <c:pt idx="30">
                  <c:v>3786.6599999999994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 Estimé Auto Moto'!$C$28:$Q$28</c:f>
              <c:strCache>
                <c:ptCount val="1"/>
                <c:pt idx="0">
                  <c:v> 10,35 €  Revenus Cumulés Abonnements 1 an  -   €   -   €   -   €   -   €   -   €   -   €   -   €   -   €   -   €   -   €   -   €   -   €   -   € </c:v>
                </c:pt>
              </c:strCache>
            </c:strRef>
          </c:tx>
          <c:marker>
            <c:symbol val="none"/>
          </c:marker>
          <c:cat>
            <c:strRef>
              <c:f>'CA Estimé Auto Moto'!$R$25:$BC$25</c:f>
              <c:strCache>
                <c:ptCount val="31"/>
                <c:pt idx="0">
                  <c:v>Semaine 15</c:v>
                </c:pt>
                <c:pt idx="1">
                  <c:v>Semaine 16</c:v>
                </c:pt>
                <c:pt idx="2">
                  <c:v>Semaine 17</c:v>
                </c:pt>
                <c:pt idx="3">
                  <c:v>Semaine 18</c:v>
                </c:pt>
                <c:pt idx="4">
                  <c:v>Semaine 19</c:v>
                </c:pt>
                <c:pt idx="5">
                  <c:v>Semaine 20</c:v>
                </c:pt>
                <c:pt idx="6">
                  <c:v>Semaine 21</c:v>
                </c:pt>
                <c:pt idx="7">
                  <c:v>Semaine 22</c:v>
                </c:pt>
                <c:pt idx="8">
                  <c:v>Semaine 23</c:v>
                </c:pt>
                <c:pt idx="9">
                  <c:v>Semaine 24</c:v>
                </c:pt>
                <c:pt idx="10">
                  <c:v>Semaine 25</c:v>
                </c:pt>
                <c:pt idx="11">
                  <c:v>Semaine 26</c:v>
                </c:pt>
                <c:pt idx="12">
                  <c:v>Semaine 27</c:v>
                </c:pt>
                <c:pt idx="13">
                  <c:v>Semaine 28</c:v>
                </c:pt>
                <c:pt idx="14">
                  <c:v>Semaine 29</c:v>
                </c:pt>
                <c:pt idx="15">
                  <c:v>Semaine 30</c:v>
                </c:pt>
                <c:pt idx="16">
                  <c:v>Semaine 31</c:v>
                </c:pt>
                <c:pt idx="17">
                  <c:v>Semaine 32</c:v>
                </c:pt>
                <c:pt idx="18">
                  <c:v>Semaine 33</c:v>
                </c:pt>
                <c:pt idx="19">
                  <c:v>Semaine 34</c:v>
                </c:pt>
                <c:pt idx="20">
                  <c:v>Semaine 35</c:v>
                </c:pt>
                <c:pt idx="21">
                  <c:v>Semaine 36</c:v>
                </c:pt>
                <c:pt idx="22">
                  <c:v>Semaine 37</c:v>
                </c:pt>
                <c:pt idx="23">
                  <c:v>Semaine 38</c:v>
                </c:pt>
                <c:pt idx="24">
                  <c:v>Semaine 39</c:v>
                </c:pt>
                <c:pt idx="25">
                  <c:v>Semaine 40</c:v>
                </c:pt>
                <c:pt idx="26">
                  <c:v>Semaine 41</c:v>
                </c:pt>
                <c:pt idx="27">
                  <c:v>Semaine 42</c:v>
                </c:pt>
                <c:pt idx="28">
                  <c:v>Semaine 43</c:v>
                </c:pt>
                <c:pt idx="29">
                  <c:v>Semaine 44</c:v>
                </c:pt>
                <c:pt idx="30">
                  <c:v>Semaine 45</c:v>
                </c:pt>
              </c:strCache>
            </c:strRef>
          </c:cat>
          <c:val>
            <c:numRef>
              <c:f>'CA Estimé Auto Moto'!$R$28:$BC$28</c:f>
              <c:numCache>
                <c:formatCode>_("€"* #,##0.00_);_("€"* \(#,##0.00\);_("€"* "-"??_);_(@_)</c:formatCode>
                <c:ptCount val="31"/>
                <c:pt idx="0">
                  <c:v>175.95</c:v>
                </c:pt>
                <c:pt idx="1">
                  <c:v>507.15</c:v>
                </c:pt>
                <c:pt idx="2">
                  <c:v>1076.4000000000001</c:v>
                </c:pt>
                <c:pt idx="3">
                  <c:v>1531.8000000000002</c:v>
                </c:pt>
                <c:pt idx="4">
                  <c:v>1925.1000000000001</c:v>
                </c:pt>
                <c:pt idx="5">
                  <c:v>2266.65</c:v>
                </c:pt>
                <c:pt idx="6">
                  <c:v>2556.4500000000003</c:v>
                </c:pt>
                <c:pt idx="7">
                  <c:v>2960.1000000000004</c:v>
                </c:pt>
                <c:pt idx="8">
                  <c:v>3208.5000000000005</c:v>
                </c:pt>
                <c:pt idx="9">
                  <c:v>3612.1500000000005</c:v>
                </c:pt>
                <c:pt idx="10">
                  <c:v>3933.0000000000005</c:v>
                </c:pt>
                <c:pt idx="11">
                  <c:v>4191.75</c:v>
                </c:pt>
                <c:pt idx="12">
                  <c:v>4378.05</c:v>
                </c:pt>
                <c:pt idx="13">
                  <c:v>4616.1000000000004</c:v>
                </c:pt>
                <c:pt idx="14">
                  <c:v>4781.7000000000007</c:v>
                </c:pt>
                <c:pt idx="15">
                  <c:v>4957.6500000000005</c:v>
                </c:pt>
                <c:pt idx="16">
                  <c:v>5123.2500000000009</c:v>
                </c:pt>
                <c:pt idx="17">
                  <c:v>5288.8500000000013</c:v>
                </c:pt>
                <c:pt idx="18">
                  <c:v>5537.2500000000009</c:v>
                </c:pt>
                <c:pt idx="19">
                  <c:v>5671.8000000000011</c:v>
                </c:pt>
                <c:pt idx="20">
                  <c:v>5868.4500000000007</c:v>
                </c:pt>
                <c:pt idx="21">
                  <c:v>6034.0500000000011</c:v>
                </c:pt>
                <c:pt idx="22">
                  <c:v>6210.0000000000009</c:v>
                </c:pt>
                <c:pt idx="23">
                  <c:v>6665.4000000000005</c:v>
                </c:pt>
                <c:pt idx="24">
                  <c:v>7203.6</c:v>
                </c:pt>
                <c:pt idx="25">
                  <c:v>7576.2000000000007</c:v>
                </c:pt>
                <c:pt idx="26">
                  <c:v>7752.1500000000005</c:v>
                </c:pt>
                <c:pt idx="27">
                  <c:v>8093.7000000000007</c:v>
                </c:pt>
                <c:pt idx="28">
                  <c:v>8321.4000000000015</c:v>
                </c:pt>
                <c:pt idx="29">
                  <c:v>8367.6400000000012</c:v>
                </c:pt>
                <c:pt idx="30">
                  <c:v>8367.6400000000012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 Estimé Auto Moto'!$C$29:$Q$29</c:f>
              <c:strCache>
                <c:ptCount val="1"/>
                <c:pt idx="0">
                  <c:v> 10,35 €  Revenus Cumulés Abonnements  -   €   -   €   -   €   -   €   -   €   -   €   -   €   -   €   -   €   -   €   -   €   -   €   -   € </c:v>
                </c:pt>
              </c:strCache>
            </c:strRef>
          </c:tx>
          <c:marker>
            <c:symbol val="none"/>
          </c:marker>
          <c:cat>
            <c:strRef>
              <c:f>'CA Estimé Auto Moto'!$R$25:$BC$25</c:f>
              <c:strCache>
                <c:ptCount val="31"/>
                <c:pt idx="0">
                  <c:v>Semaine 15</c:v>
                </c:pt>
                <c:pt idx="1">
                  <c:v>Semaine 16</c:v>
                </c:pt>
                <c:pt idx="2">
                  <c:v>Semaine 17</c:v>
                </c:pt>
                <c:pt idx="3">
                  <c:v>Semaine 18</c:v>
                </c:pt>
                <c:pt idx="4">
                  <c:v>Semaine 19</c:v>
                </c:pt>
                <c:pt idx="5">
                  <c:v>Semaine 20</c:v>
                </c:pt>
                <c:pt idx="6">
                  <c:v>Semaine 21</c:v>
                </c:pt>
                <c:pt idx="7">
                  <c:v>Semaine 22</c:v>
                </c:pt>
                <c:pt idx="8">
                  <c:v>Semaine 23</c:v>
                </c:pt>
                <c:pt idx="9">
                  <c:v>Semaine 24</c:v>
                </c:pt>
                <c:pt idx="10">
                  <c:v>Semaine 25</c:v>
                </c:pt>
                <c:pt idx="11">
                  <c:v>Semaine 26</c:v>
                </c:pt>
                <c:pt idx="12">
                  <c:v>Semaine 27</c:v>
                </c:pt>
                <c:pt idx="13">
                  <c:v>Semaine 28</c:v>
                </c:pt>
                <c:pt idx="14">
                  <c:v>Semaine 29</c:v>
                </c:pt>
                <c:pt idx="15">
                  <c:v>Semaine 30</c:v>
                </c:pt>
                <c:pt idx="16">
                  <c:v>Semaine 31</c:v>
                </c:pt>
                <c:pt idx="17">
                  <c:v>Semaine 32</c:v>
                </c:pt>
                <c:pt idx="18">
                  <c:v>Semaine 33</c:v>
                </c:pt>
                <c:pt idx="19">
                  <c:v>Semaine 34</c:v>
                </c:pt>
                <c:pt idx="20">
                  <c:v>Semaine 35</c:v>
                </c:pt>
                <c:pt idx="21">
                  <c:v>Semaine 36</c:v>
                </c:pt>
                <c:pt idx="22">
                  <c:v>Semaine 37</c:v>
                </c:pt>
                <c:pt idx="23">
                  <c:v>Semaine 38</c:v>
                </c:pt>
                <c:pt idx="24">
                  <c:v>Semaine 39</c:v>
                </c:pt>
                <c:pt idx="25">
                  <c:v>Semaine 40</c:v>
                </c:pt>
                <c:pt idx="26">
                  <c:v>Semaine 41</c:v>
                </c:pt>
                <c:pt idx="27">
                  <c:v>Semaine 42</c:v>
                </c:pt>
                <c:pt idx="28">
                  <c:v>Semaine 43</c:v>
                </c:pt>
                <c:pt idx="29">
                  <c:v>Semaine 44</c:v>
                </c:pt>
                <c:pt idx="30">
                  <c:v>Semaine 45</c:v>
                </c:pt>
              </c:strCache>
            </c:strRef>
          </c:cat>
          <c:val>
            <c:numRef>
              <c:f>'CA Estimé Auto Moto'!$R$29:$BC$29</c:f>
              <c:numCache>
                <c:formatCode>_("€"* #,##0.00_);_("€"* \(#,##0.00\);_("€"* "-"??_);_(@_)</c:formatCode>
                <c:ptCount val="31"/>
                <c:pt idx="0">
                  <c:v>267.14999999999998</c:v>
                </c:pt>
                <c:pt idx="1">
                  <c:v>713.87</c:v>
                </c:pt>
                <c:pt idx="2">
                  <c:v>1429.04</c:v>
                </c:pt>
                <c:pt idx="3">
                  <c:v>2006.0400000000002</c:v>
                </c:pt>
                <c:pt idx="4">
                  <c:v>2563.5</c:v>
                </c:pt>
                <c:pt idx="5">
                  <c:v>3032.73</c:v>
                </c:pt>
                <c:pt idx="6">
                  <c:v>3395.4900000000002</c:v>
                </c:pt>
                <c:pt idx="7">
                  <c:v>3914.6600000000003</c:v>
                </c:pt>
                <c:pt idx="8">
                  <c:v>4308.9800000000005</c:v>
                </c:pt>
                <c:pt idx="9">
                  <c:v>4882.8700000000008</c:v>
                </c:pt>
                <c:pt idx="10">
                  <c:v>5331.4000000000005</c:v>
                </c:pt>
                <c:pt idx="11">
                  <c:v>5742.15</c:v>
                </c:pt>
                <c:pt idx="12">
                  <c:v>6031.81</c:v>
                </c:pt>
                <c:pt idx="13">
                  <c:v>6458.34</c:v>
                </c:pt>
                <c:pt idx="14">
                  <c:v>6660.42</c:v>
                </c:pt>
                <c:pt idx="15">
                  <c:v>6903.25</c:v>
                </c:pt>
                <c:pt idx="16">
                  <c:v>7160.05</c:v>
                </c:pt>
                <c:pt idx="17">
                  <c:v>7441.17</c:v>
                </c:pt>
                <c:pt idx="18">
                  <c:v>7817.25</c:v>
                </c:pt>
                <c:pt idx="19">
                  <c:v>8036.92</c:v>
                </c:pt>
                <c:pt idx="20">
                  <c:v>8306.5300000000007</c:v>
                </c:pt>
                <c:pt idx="21">
                  <c:v>8593.7300000000014</c:v>
                </c:pt>
                <c:pt idx="22">
                  <c:v>8812.2400000000016</c:v>
                </c:pt>
                <c:pt idx="23">
                  <c:v>9419.6400000000012</c:v>
                </c:pt>
                <c:pt idx="24">
                  <c:v>10164.560000000001</c:v>
                </c:pt>
                <c:pt idx="25">
                  <c:v>10670.920000000002</c:v>
                </c:pt>
                <c:pt idx="26">
                  <c:v>11035.350000000002</c:v>
                </c:pt>
                <c:pt idx="27">
                  <c:v>11577.540000000003</c:v>
                </c:pt>
                <c:pt idx="28">
                  <c:v>11987.640000000003</c:v>
                </c:pt>
                <c:pt idx="29">
                  <c:v>12154.300000000003</c:v>
                </c:pt>
                <c:pt idx="30">
                  <c:v>12154.300000000003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'CA Estimé Auto Moto'!$C$30:$Q$30</c:f>
              <c:strCache>
                <c:ptCount val="1"/>
                <c:pt idx="0">
                  <c:v> 10,35 €  Total revenus Cumulés  -   €   -   €   -   €   -   €   -   €   -   €   -   €   -   €   -   €   -   €   -   €   -   €   -   € </c:v>
                </c:pt>
              </c:strCache>
            </c:strRef>
          </c:tx>
          <c:marker>
            <c:symbol val="none"/>
          </c:marker>
          <c:cat>
            <c:strRef>
              <c:f>'CA Estimé Auto Moto'!$R$25:$BC$25</c:f>
              <c:strCache>
                <c:ptCount val="31"/>
                <c:pt idx="0">
                  <c:v>Semaine 15</c:v>
                </c:pt>
                <c:pt idx="1">
                  <c:v>Semaine 16</c:v>
                </c:pt>
                <c:pt idx="2">
                  <c:v>Semaine 17</c:v>
                </c:pt>
                <c:pt idx="3">
                  <c:v>Semaine 18</c:v>
                </c:pt>
                <c:pt idx="4">
                  <c:v>Semaine 19</c:v>
                </c:pt>
                <c:pt idx="5">
                  <c:v>Semaine 20</c:v>
                </c:pt>
                <c:pt idx="6">
                  <c:v>Semaine 21</c:v>
                </c:pt>
                <c:pt idx="7">
                  <c:v>Semaine 22</c:v>
                </c:pt>
                <c:pt idx="8">
                  <c:v>Semaine 23</c:v>
                </c:pt>
                <c:pt idx="9">
                  <c:v>Semaine 24</c:v>
                </c:pt>
                <c:pt idx="10">
                  <c:v>Semaine 25</c:v>
                </c:pt>
                <c:pt idx="11">
                  <c:v>Semaine 26</c:v>
                </c:pt>
                <c:pt idx="12">
                  <c:v>Semaine 27</c:v>
                </c:pt>
                <c:pt idx="13">
                  <c:v>Semaine 28</c:v>
                </c:pt>
                <c:pt idx="14">
                  <c:v>Semaine 29</c:v>
                </c:pt>
                <c:pt idx="15">
                  <c:v>Semaine 30</c:v>
                </c:pt>
                <c:pt idx="16">
                  <c:v>Semaine 31</c:v>
                </c:pt>
                <c:pt idx="17">
                  <c:v>Semaine 32</c:v>
                </c:pt>
                <c:pt idx="18">
                  <c:v>Semaine 33</c:v>
                </c:pt>
                <c:pt idx="19">
                  <c:v>Semaine 34</c:v>
                </c:pt>
                <c:pt idx="20">
                  <c:v>Semaine 35</c:v>
                </c:pt>
                <c:pt idx="21">
                  <c:v>Semaine 36</c:v>
                </c:pt>
                <c:pt idx="22">
                  <c:v>Semaine 37</c:v>
                </c:pt>
                <c:pt idx="23">
                  <c:v>Semaine 38</c:v>
                </c:pt>
                <c:pt idx="24">
                  <c:v>Semaine 39</c:v>
                </c:pt>
                <c:pt idx="25">
                  <c:v>Semaine 40</c:v>
                </c:pt>
                <c:pt idx="26">
                  <c:v>Semaine 41</c:v>
                </c:pt>
                <c:pt idx="27">
                  <c:v>Semaine 42</c:v>
                </c:pt>
                <c:pt idx="28">
                  <c:v>Semaine 43</c:v>
                </c:pt>
                <c:pt idx="29">
                  <c:v>Semaine 44</c:v>
                </c:pt>
                <c:pt idx="30">
                  <c:v>Semaine 45</c:v>
                </c:pt>
              </c:strCache>
            </c:strRef>
          </c:cat>
          <c:val>
            <c:numRef>
              <c:f>'CA Estimé Auto Moto'!$R$30:$BC$30</c:f>
              <c:numCache>
                <c:formatCode>_("€"* #,##0.00_);_("€"* \(#,##0.00\);_("€"* "-"??_);_(@_)</c:formatCode>
                <c:ptCount val="31"/>
                <c:pt idx="0">
                  <c:v>441.15</c:v>
                </c:pt>
                <c:pt idx="1">
                  <c:v>1247.4699999999998</c:v>
                </c:pt>
                <c:pt idx="2">
                  <c:v>2471.59</c:v>
                </c:pt>
                <c:pt idx="3">
                  <c:v>3427.04</c:v>
                </c:pt>
                <c:pt idx="4">
                  <c:v>4394.8500000000004</c:v>
                </c:pt>
                <c:pt idx="5">
                  <c:v>5226.58</c:v>
                </c:pt>
                <c:pt idx="6">
                  <c:v>5892.39</c:v>
                </c:pt>
                <c:pt idx="7">
                  <c:v>6727.66</c:v>
                </c:pt>
                <c:pt idx="8">
                  <c:v>7425.03</c:v>
                </c:pt>
                <c:pt idx="9">
                  <c:v>8464.3700000000008</c:v>
                </c:pt>
                <c:pt idx="10">
                  <c:v>9200</c:v>
                </c:pt>
                <c:pt idx="11">
                  <c:v>9861.5999999999985</c:v>
                </c:pt>
                <c:pt idx="12">
                  <c:v>10376.01</c:v>
                </c:pt>
                <c:pt idx="13">
                  <c:v>11033.09</c:v>
                </c:pt>
                <c:pt idx="14">
                  <c:v>11432.369999999999</c:v>
                </c:pt>
                <c:pt idx="15">
                  <c:v>11814.4</c:v>
                </c:pt>
                <c:pt idx="16">
                  <c:v>12239.4</c:v>
                </c:pt>
                <c:pt idx="17">
                  <c:v>12697.419999999998</c:v>
                </c:pt>
                <c:pt idx="18">
                  <c:v>13508.5</c:v>
                </c:pt>
                <c:pt idx="19">
                  <c:v>13939.869999999999</c:v>
                </c:pt>
                <c:pt idx="20">
                  <c:v>14408.13</c:v>
                </c:pt>
                <c:pt idx="21">
                  <c:v>14867.880000000001</c:v>
                </c:pt>
                <c:pt idx="22">
                  <c:v>15270.54</c:v>
                </c:pt>
                <c:pt idx="23">
                  <c:v>16234.64</c:v>
                </c:pt>
                <c:pt idx="24">
                  <c:v>17774.16</c:v>
                </c:pt>
                <c:pt idx="25">
                  <c:v>18851.82</c:v>
                </c:pt>
                <c:pt idx="26">
                  <c:v>19625.150000000001</c:v>
                </c:pt>
                <c:pt idx="27">
                  <c:v>20716.89</c:v>
                </c:pt>
                <c:pt idx="28">
                  <c:v>21515.590000000004</c:v>
                </c:pt>
                <c:pt idx="29">
                  <c:v>22071.54</c:v>
                </c:pt>
                <c:pt idx="30">
                  <c:v>22071.54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6423296"/>
        <c:axId val="136424832"/>
      </c:lineChart>
      <c:catAx>
        <c:axId val="136423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6424832"/>
        <c:crosses val="autoZero"/>
        <c:auto val="1"/>
        <c:lblAlgn val="ctr"/>
        <c:lblOffset val="100"/>
        <c:noMultiLvlLbl val="0"/>
      </c:catAx>
      <c:valAx>
        <c:axId val="136424832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136423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'CA Estimé Be Mag'!$O$53</c:f>
              <c:strCache>
                <c:ptCount val="1"/>
                <c:pt idx="0">
                  <c:v>Revenus cumulés Achats à l'acte</c:v>
                </c:pt>
              </c:strCache>
            </c:strRef>
          </c:tx>
          <c:marker>
            <c:symbol val="none"/>
          </c:marker>
          <c:cat>
            <c:strRef>
              <c:f>'CA Estimé Be Mag'!$P$52:$AW$52</c:f>
              <c:strCache>
                <c:ptCount val="34"/>
                <c:pt idx="0">
                  <c:v>Semaine 12</c:v>
                </c:pt>
                <c:pt idx="1">
                  <c:v>Semaine 13</c:v>
                </c:pt>
                <c:pt idx="2">
                  <c:v>Semaine 14</c:v>
                </c:pt>
                <c:pt idx="3">
                  <c:v>Semaine 15</c:v>
                </c:pt>
                <c:pt idx="4">
                  <c:v>Semaine 16</c:v>
                </c:pt>
                <c:pt idx="5">
                  <c:v>Semaine 17</c:v>
                </c:pt>
                <c:pt idx="6">
                  <c:v>Semaine 18</c:v>
                </c:pt>
                <c:pt idx="7">
                  <c:v>Semaine 19</c:v>
                </c:pt>
                <c:pt idx="8">
                  <c:v>Semaine 20</c:v>
                </c:pt>
                <c:pt idx="9">
                  <c:v>Semaine 21</c:v>
                </c:pt>
                <c:pt idx="10">
                  <c:v>Semaine 22</c:v>
                </c:pt>
                <c:pt idx="11">
                  <c:v>Semaine 23</c:v>
                </c:pt>
                <c:pt idx="12">
                  <c:v>Semaine 24</c:v>
                </c:pt>
                <c:pt idx="13">
                  <c:v>Semaine 25</c:v>
                </c:pt>
                <c:pt idx="14">
                  <c:v>Semaine 26</c:v>
                </c:pt>
                <c:pt idx="15">
                  <c:v>Semaine 27</c:v>
                </c:pt>
                <c:pt idx="16">
                  <c:v>Semaine 28</c:v>
                </c:pt>
                <c:pt idx="17">
                  <c:v>Semaine 29</c:v>
                </c:pt>
                <c:pt idx="18">
                  <c:v>Semaine 30</c:v>
                </c:pt>
                <c:pt idx="19">
                  <c:v>Semaine 31</c:v>
                </c:pt>
                <c:pt idx="20">
                  <c:v>Semaine 32</c:v>
                </c:pt>
                <c:pt idx="21">
                  <c:v>Semaine 33</c:v>
                </c:pt>
                <c:pt idx="22">
                  <c:v>Semaine 34</c:v>
                </c:pt>
                <c:pt idx="23">
                  <c:v>Semaine 35</c:v>
                </c:pt>
                <c:pt idx="24">
                  <c:v>Semaine 36</c:v>
                </c:pt>
                <c:pt idx="25">
                  <c:v>Semaine 37</c:v>
                </c:pt>
                <c:pt idx="26">
                  <c:v>Semaine 38</c:v>
                </c:pt>
                <c:pt idx="27">
                  <c:v>Semaine 39</c:v>
                </c:pt>
                <c:pt idx="28">
                  <c:v>Semaine 40</c:v>
                </c:pt>
                <c:pt idx="29">
                  <c:v>Semaine 41</c:v>
                </c:pt>
                <c:pt idx="30">
                  <c:v>Semaine 42</c:v>
                </c:pt>
                <c:pt idx="31">
                  <c:v>Semaine 43</c:v>
                </c:pt>
                <c:pt idx="32">
                  <c:v>Semaine 44</c:v>
                </c:pt>
                <c:pt idx="33">
                  <c:v>Semaine 45</c:v>
                </c:pt>
              </c:strCache>
            </c:strRef>
          </c:cat>
          <c:val>
            <c:numRef>
              <c:f>'CA Estimé Be Mag'!$P$53:$AW$53</c:f>
              <c:numCache>
                <c:formatCode>_("€"* #,##0.00_);_("€"* \(#,##0.00\);_("€"* "-"??_);_(@_)</c:formatCode>
                <c:ptCount val="34"/>
                <c:pt idx="0">
                  <c:v>134.88</c:v>
                </c:pt>
                <c:pt idx="1">
                  <c:v>305.27999999999997</c:v>
                </c:pt>
                <c:pt idx="2">
                  <c:v>508.31999999999994</c:v>
                </c:pt>
                <c:pt idx="3">
                  <c:v>752.63999999999987</c:v>
                </c:pt>
                <c:pt idx="4">
                  <c:v>959.51999999999987</c:v>
                </c:pt>
                <c:pt idx="5">
                  <c:v>1184.1599999999999</c:v>
                </c:pt>
                <c:pt idx="6">
                  <c:v>1387.6799999999998</c:v>
                </c:pt>
                <c:pt idx="7">
                  <c:v>1565.7599999999998</c:v>
                </c:pt>
                <c:pt idx="8">
                  <c:v>1760.1599999999999</c:v>
                </c:pt>
                <c:pt idx="9">
                  <c:v>1937.7599999999998</c:v>
                </c:pt>
                <c:pt idx="10">
                  <c:v>2159.9999999999995</c:v>
                </c:pt>
                <c:pt idx="11">
                  <c:v>2406.2399999999993</c:v>
                </c:pt>
                <c:pt idx="12">
                  <c:v>2630.8799999999992</c:v>
                </c:pt>
                <c:pt idx="13">
                  <c:v>2835.8399999999992</c:v>
                </c:pt>
                <c:pt idx="14">
                  <c:v>3060.9599999999991</c:v>
                </c:pt>
                <c:pt idx="15">
                  <c:v>3280.3199999999993</c:v>
                </c:pt>
                <c:pt idx="16">
                  <c:v>3495.3599999999992</c:v>
                </c:pt>
                <c:pt idx="17">
                  <c:v>3735.3599999999992</c:v>
                </c:pt>
                <c:pt idx="18">
                  <c:v>4003.1999999999994</c:v>
                </c:pt>
                <c:pt idx="19">
                  <c:v>4257.119999999999</c:v>
                </c:pt>
                <c:pt idx="20">
                  <c:v>4512.9599999999991</c:v>
                </c:pt>
                <c:pt idx="21">
                  <c:v>4775.0399999999991</c:v>
                </c:pt>
                <c:pt idx="22">
                  <c:v>5024.1599999999989</c:v>
                </c:pt>
                <c:pt idx="23">
                  <c:v>5253.5999999999985</c:v>
                </c:pt>
                <c:pt idx="24">
                  <c:v>5393.2799999999988</c:v>
                </c:pt>
                <c:pt idx="25">
                  <c:v>5486.3999999999987</c:v>
                </c:pt>
                <c:pt idx="26">
                  <c:v>5564.1599999999989</c:v>
                </c:pt>
                <c:pt idx="27">
                  <c:v>5638.5599999999986</c:v>
                </c:pt>
                <c:pt idx="28">
                  <c:v>5903.0399999999981</c:v>
                </c:pt>
                <c:pt idx="29">
                  <c:v>6101.7599999999984</c:v>
                </c:pt>
                <c:pt idx="30">
                  <c:v>6222.7199999999984</c:v>
                </c:pt>
                <c:pt idx="31">
                  <c:v>6319.199999999998</c:v>
                </c:pt>
                <c:pt idx="32">
                  <c:v>6589.739999999998</c:v>
                </c:pt>
                <c:pt idx="33">
                  <c:v>6589.739999999998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 Estimé Be Mag'!$O$54</c:f>
              <c:strCache>
                <c:ptCount val="1"/>
                <c:pt idx="0">
                  <c:v>Revenus Cumulés Abonnements 1 mois</c:v>
                </c:pt>
              </c:strCache>
            </c:strRef>
          </c:tx>
          <c:marker>
            <c:symbol val="none"/>
          </c:marker>
          <c:cat>
            <c:strRef>
              <c:f>'CA Estimé Be Mag'!$P$52:$AW$52</c:f>
              <c:strCache>
                <c:ptCount val="34"/>
                <c:pt idx="0">
                  <c:v>Semaine 12</c:v>
                </c:pt>
                <c:pt idx="1">
                  <c:v>Semaine 13</c:v>
                </c:pt>
                <c:pt idx="2">
                  <c:v>Semaine 14</c:v>
                </c:pt>
                <c:pt idx="3">
                  <c:v>Semaine 15</c:v>
                </c:pt>
                <c:pt idx="4">
                  <c:v>Semaine 16</c:v>
                </c:pt>
                <c:pt idx="5">
                  <c:v>Semaine 17</c:v>
                </c:pt>
                <c:pt idx="6">
                  <c:v>Semaine 18</c:v>
                </c:pt>
                <c:pt idx="7">
                  <c:v>Semaine 19</c:v>
                </c:pt>
                <c:pt idx="8">
                  <c:v>Semaine 20</c:v>
                </c:pt>
                <c:pt idx="9">
                  <c:v>Semaine 21</c:v>
                </c:pt>
                <c:pt idx="10">
                  <c:v>Semaine 22</c:v>
                </c:pt>
                <c:pt idx="11">
                  <c:v>Semaine 23</c:v>
                </c:pt>
                <c:pt idx="12">
                  <c:v>Semaine 24</c:v>
                </c:pt>
                <c:pt idx="13">
                  <c:v>Semaine 25</c:v>
                </c:pt>
                <c:pt idx="14">
                  <c:v>Semaine 26</c:v>
                </c:pt>
                <c:pt idx="15">
                  <c:v>Semaine 27</c:v>
                </c:pt>
                <c:pt idx="16">
                  <c:v>Semaine 28</c:v>
                </c:pt>
                <c:pt idx="17">
                  <c:v>Semaine 29</c:v>
                </c:pt>
                <c:pt idx="18">
                  <c:v>Semaine 30</c:v>
                </c:pt>
                <c:pt idx="19">
                  <c:v>Semaine 31</c:v>
                </c:pt>
                <c:pt idx="20">
                  <c:v>Semaine 32</c:v>
                </c:pt>
                <c:pt idx="21">
                  <c:v>Semaine 33</c:v>
                </c:pt>
                <c:pt idx="22">
                  <c:v>Semaine 34</c:v>
                </c:pt>
                <c:pt idx="23">
                  <c:v>Semaine 35</c:v>
                </c:pt>
                <c:pt idx="24">
                  <c:v>Semaine 36</c:v>
                </c:pt>
                <c:pt idx="25">
                  <c:v>Semaine 37</c:v>
                </c:pt>
                <c:pt idx="26">
                  <c:v>Semaine 38</c:v>
                </c:pt>
                <c:pt idx="27">
                  <c:v>Semaine 39</c:v>
                </c:pt>
                <c:pt idx="28">
                  <c:v>Semaine 40</c:v>
                </c:pt>
                <c:pt idx="29">
                  <c:v>Semaine 41</c:v>
                </c:pt>
                <c:pt idx="30">
                  <c:v>Semaine 42</c:v>
                </c:pt>
                <c:pt idx="31">
                  <c:v>Semaine 43</c:v>
                </c:pt>
                <c:pt idx="32">
                  <c:v>Semaine 44</c:v>
                </c:pt>
                <c:pt idx="33">
                  <c:v>Semaine 45</c:v>
                </c:pt>
              </c:strCache>
            </c:strRef>
          </c:cat>
          <c:val>
            <c:numRef>
              <c:f>'CA Estimé Be Mag'!$P$54:$AW$54</c:f>
              <c:numCache>
                <c:formatCode>_("€"* #,##0.00_);_("€"* \(#,##0.00\);_("€"* "-"??_);_(@_)</c:formatCode>
                <c:ptCount val="34"/>
                <c:pt idx="0">
                  <c:v>38.22</c:v>
                </c:pt>
                <c:pt idx="1">
                  <c:v>100.1</c:v>
                </c:pt>
                <c:pt idx="2">
                  <c:v>149.24</c:v>
                </c:pt>
                <c:pt idx="3">
                  <c:v>212.94</c:v>
                </c:pt>
                <c:pt idx="4">
                  <c:v>269.36</c:v>
                </c:pt>
                <c:pt idx="5">
                  <c:v>318.5</c:v>
                </c:pt>
                <c:pt idx="6">
                  <c:v>407.68</c:v>
                </c:pt>
                <c:pt idx="7">
                  <c:v>491.4</c:v>
                </c:pt>
                <c:pt idx="8">
                  <c:v>578.76</c:v>
                </c:pt>
                <c:pt idx="9">
                  <c:v>647.91999999999996</c:v>
                </c:pt>
                <c:pt idx="10">
                  <c:v>757.12</c:v>
                </c:pt>
                <c:pt idx="11">
                  <c:v>893.62</c:v>
                </c:pt>
                <c:pt idx="12">
                  <c:v>997.36</c:v>
                </c:pt>
                <c:pt idx="13">
                  <c:v>1106.56</c:v>
                </c:pt>
                <c:pt idx="14">
                  <c:v>1199.3799999999999</c:v>
                </c:pt>
                <c:pt idx="15">
                  <c:v>1368.6399999999999</c:v>
                </c:pt>
                <c:pt idx="16">
                  <c:v>1526.9799999999998</c:v>
                </c:pt>
                <c:pt idx="17">
                  <c:v>1645.2799999999997</c:v>
                </c:pt>
                <c:pt idx="18">
                  <c:v>1772.6799999999998</c:v>
                </c:pt>
                <c:pt idx="19">
                  <c:v>1938.2999999999997</c:v>
                </c:pt>
                <c:pt idx="20">
                  <c:v>2151.2399999999998</c:v>
                </c:pt>
                <c:pt idx="21">
                  <c:v>2311.3999999999996</c:v>
                </c:pt>
                <c:pt idx="22">
                  <c:v>2449.7199999999998</c:v>
                </c:pt>
                <c:pt idx="23">
                  <c:v>2575.2999999999997</c:v>
                </c:pt>
                <c:pt idx="24">
                  <c:v>2724.54</c:v>
                </c:pt>
                <c:pt idx="25">
                  <c:v>2895.62</c:v>
                </c:pt>
                <c:pt idx="26">
                  <c:v>2999.3599999999997</c:v>
                </c:pt>
                <c:pt idx="27">
                  <c:v>3139.4999999999995</c:v>
                </c:pt>
                <c:pt idx="28">
                  <c:v>3275.9999999999995</c:v>
                </c:pt>
                <c:pt idx="29">
                  <c:v>3419.7799999999997</c:v>
                </c:pt>
                <c:pt idx="30">
                  <c:v>3501.68</c:v>
                </c:pt>
                <c:pt idx="31">
                  <c:v>3601.7799999999997</c:v>
                </c:pt>
                <c:pt idx="32">
                  <c:v>3631.7799999999997</c:v>
                </c:pt>
                <c:pt idx="33">
                  <c:v>3631.7799999999997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 Estimé Be Mag'!$O$55</c:f>
              <c:strCache>
                <c:ptCount val="1"/>
                <c:pt idx="0">
                  <c:v>Revenus Cumulés Abonnements 6 mois</c:v>
                </c:pt>
              </c:strCache>
            </c:strRef>
          </c:tx>
          <c:marker>
            <c:symbol val="none"/>
          </c:marker>
          <c:cat>
            <c:strRef>
              <c:f>'CA Estimé Be Mag'!$P$52:$AW$52</c:f>
              <c:strCache>
                <c:ptCount val="34"/>
                <c:pt idx="0">
                  <c:v>Semaine 12</c:v>
                </c:pt>
                <c:pt idx="1">
                  <c:v>Semaine 13</c:v>
                </c:pt>
                <c:pt idx="2">
                  <c:v>Semaine 14</c:v>
                </c:pt>
                <c:pt idx="3">
                  <c:v>Semaine 15</c:v>
                </c:pt>
                <c:pt idx="4">
                  <c:v>Semaine 16</c:v>
                </c:pt>
                <c:pt idx="5">
                  <c:v>Semaine 17</c:v>
                </c:pt>
                <c:pt idx="6">
                  <c:v>Semaine 18</c:v>
                </c:pt>
                <c:pt idx="7">
                  <c:v>Semaine 19</c:v>
                </c:pt>
                <c:pt idx="8">
                  <c:v>Semaine 20</c:v>
                </c:pt>
                <c:pt idx="9">
                  <c:v>Semaine 21</c:v>
                </c:pt>
                <c:pt idx="10">
                  <c:v>Semaine 22</c:v>
                </c:pt>
                <c:pt idx="11">
                  <c:v>Semaine 23</c:v>
                </c:pt>
                <c:pt idx="12">
                  <c:v>Semaine 24</c:v>
                </c:pt>
                <c:pt idx="13">
                  <c:v>Semaine 25</c:v>
                </c:pt>
                <c:pt idx="14">
                  <c:v>Semaine 26</c:v>
                </c:pt>
                <c:pt idx="15">
                  <c:v>Semaine 27</c:v>
                </c:pt>
                <c:pt idx="16">
                  <c:v>Semaine 28</c:v>
                </c:pt>
                <c:pt idx="17">
                  <c:v>Semaine 29</c:v>
                </c:pt>
                <c:pt idx="18">
                  <c:v>Semaine 30</c:v>
                </c:pt>
                <c:pt idx="19">
                  <c:v>Semaine 31</c:v>
                </c:pt>
                <c:pt idx="20">
                  <c:v>Semaine 32</c:v>
                </c:pt>
                <c:pt idx="21">
                  <c:v>Semaine 33</c:v>
                </c:pt>
                <c:pt idx="22">
                  <c:v>Semaine 34</c:v>
                </c:pt>
                <c:pt idx="23">
                  <c:v>Semaine 35</c:v>
                </c:pt>
                <c:pt idx="24">
                  <c:v>Semaine 36</c:v>
                </c:pt>
                <c:pt idx="25">
                  <c:v>Semaine 37</c:v>
                </c:pt>
                <c:pt idx="26">
                  <c:v>Semaine 38</c:v>
                </c:pt>
                <c:pt idx="27">
                  <c:v>Semaine 39</c:v>
                </c:pt>
                <c:pt idx="28">
                  <c:v>Semaine 40</c:v>
                </c:pt>
                <c:pt idx="29">
                  <c:v>Semaine 41</c:v>
                </c:pt>
                <c:pt idx="30">
                  <c:v>Semaine 42</c:v>
                </c:pt>
                <c:pt idx="31">
                  <c:v>Semaine 43</c:v>
                </c:pt>
                <c:pt idx="32">
                  <c:v>Semaine 44</c:v>
                </c:pt>
                <c:pt idx="33">
                  <c:v>Semaine 45</c:v>
                </c:pt>
              </c:strCache>
            </c:strRef>
          </c:cat>
          <c:val>
            <c:numRef>
              <c:f>'CA Estimé Be Mag'!$P$55:$AW$55</c:f>
              <c:numCache>
                <c:formatCode>_("€"* #,##0.00_);_("€"* \(#,##0.00\);_("€"* "-"??_);_(@_)</c:formatCode>
                <c:ptCount val="34"/>
                <c:pt idx="0">
                  <c:v>77.84</c:v>
                </c:pt>
                <c:pt idx="1">
                  <c:v>194.60000000000002</c:v>
                </c:pt>
                <c:pt idx="2">
                  <c:v>330.82000000000005</c:v>
                </c:pt>
                <c:pt idx="3">
                  <c:v>437.85</c:v>
                </c:pt>
                <c:pt idx="4">
                  <c:v>505.96000000000004</c:v>
                </c:pt>
                <c:pt idx="5">
                  <c:v>574.07000000000005</c:v>
                </c:pt>
                <c:pt idx="6">
                  <c:v>690.83</c:v>
                </c:pt>
                <c:pt idx="7">
                  <c:v>807.59</c:v>
                </c:pt>
                <c:pt idx="8">
                  <c:v>895.16000000000008</c:v>
                </c:pt>
                <c:pt idx="9">
                  <c:v>963.2700000000001</c:v>
                </c:pt>
                <c:pt idx="10">
                  <c:v>1041.1100000000001</c:v>
                </c:pt>
                <c:pt idx="11">
                  <c:v>1128.68</c:v>
                </c:pt>
                <c:pt idx="12">
                  <c:v>1255.17</c:v>
                </c:pt>
                <c:pt idx="13">
                  <c:v>1255.17</c:v>
                </c:pt>
                <c:pt idx="14">
                  <c:v>1255.17</c:v>
                </c:pt>
                <c:pt idx="15">
                  <c:v>1255.17</c:v>
                </c:pt>
                <c:pt idx="16">
                  <c:v>1255.17</c:v>
                </c:pt>
                <c:pt idx="17">
                  <c:v>1255.17</c:v>
                </c:pt>
                <c:pt idx="18">
                  <c:v>1255.17</c:v>
                </c:pt>
                <c:pt idx="19">
                  <c:v>1255.17</c:v>
                </c:pt>
                <c:pt idx="20">
                  <c:v>1255.17</c:v>
                </c:pt>
                <c:pt idx="21">
                  <c:v>1255.17</c:v>
                </c:pt>
                <c:pt idx="22">
                  <c:v>1255.17</c:v>
                </c:pt>
                <c:pt idx="23">
                  <c:v>1255.17</c:v>
                </c:pt>
                <c:pt idx="24">
                  <c:v>1255.17</c:v>
                </c:pt>
                <c:pt idx="25">
                  <c:v>1255.17</c:v>
                </c:pt>
                <c:pt idx="26">
                  <c:v>1255.17</c:v>
                </c:pt>
                <c:pt idx="27">
                  <c:v>1255.17</c:v>
                </c:pt>
                <c:pt idx="28">
                  <c:v>1255.17</c:v>
                </c:pt>
                <c:pt idx="29">
                  <c:v>1255.17</c:v>
                </c:pt>
                <c:pt idx="30">
                  <c:v>1255.17</c:v>
                </c:pt>
                <c:pt idx="31">
                  <c:v>1255.17</c:v>
                </c:pt>
                <c:pt idx="32">
                  <c:v>1255.17</c:v>
                </c:pt>
                <c:pt idx="33">
                  <c:v>1255.17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 Estimé Be Mag'!$O$56</c:f>
              <c:strCache>
                <c:ptCount val="1"/>
                <c:pt idx="0">
                  <c:v>Revenus Cumulés Abonnements 1 an</c:v>
                </c:pt>
              </c:strCache>
            </c:strRef>
          </c:tx>
          <c:marker>
            <c:symbol val="none"/>
          </c:marker>
          <c:cat>
            <c:strRef>
              <c:f>'CA Estimé Be Mag'!$P$52:$AW$52</c:f>
              <c:strCache>
                <c:ptCount val="34"/>
                <c:pt idx="0">
                  <c:v>Semaine 12</c:v>
                </c:pt>
                <c:pt idx="1">
                  <c:v>Semaine 13</c:v>
                </c:pt>
                <c:pt idx="2">
                  <c:v>Semaine 14</c:v>
                </c:pt>
                <c:pt idx="3">
                  <c:v>Semaine 15</c:v>
                </c:pt>
                <c:pt idx="4">
                  <c:v>Semaine 16</c:v>
                </c:pt>
                <c:pt idx="5">
                  <c:v>Semaine 17</c:v>
                </c:pt>
                <c:pt idx="6">
                  <c:v>Semaine 18</c:v>
                </c:pt>
                <c:pt idx="7">
                  <c:v>Semaine 19</c:v>
                </c:pt>
                <c:pt idx="8">
                  <c:v>Semaine 20</c:v>
                </c:pt>
                <c:pt idx="9">
                  <c:v>Semaine 21</c:v>
                </c:pt>
                <c:pt idx="10">
                  <c:v>Semaine 22</c:v>
                </c:pt>
                <c:pt idx="11">
                  <c:v>Semaine 23</c:v>
                </c:pt>
                <c:pt idx="12">
                  <c:v>Semaine 24</c:v>
                </c:pt>
                <c:pt idx="13">
                  <c:v>Semaine 25</c:v>
                </c:pt>
                <c:pt idx="14">
                  <c:v>Semaine 26</c:v>
                </c:pt>
                <c:pt idx="15">
                  <c:v>Semaine 27</c:v>
                </c:pt>
                <c:pt idx="16">
                  <c:v>Semaine 28</c:v>
                </c:pt>
                <c:pt idx="17">
                  <c:v>Semaine 29</c:v>
                </c:pt>
                <c:pt idx="18">
                  <c:v>Semaine 30</c:v>
                </c:pt>
                <c:pt idx="19">
                  <c:v>Semaine 31</c:v>
                </c:pt>
                <c:pt idx="20">
                  <c:v>Semaine 32</c:v>
                </c:pt>
                <c:pt idx="21">
                  <c:v>Semaine 33</c:v>
                </c:pt>
                <c:pt idx="22">
                  <c:v>Semaine 34</c:v>
                </c:pt>
                <c:pt idx="23">
                  <c:v>Semaine 35</c:v>
                </c:pt>
                <c:pt idx="24">
                  <c:v>Semaine 36</c:v>
                </c:pt>
                <c:pt idx="25">
                  <c:v>Semaine 37</c:v>
                </c:pt>
                <c:pt idx="26">
                  <c:v>Semaine 38</c:v>
                </c:pt>
                <c:pt idx="27">
                  <c:v>Semaine 39</c:v>
                </c:pt>
                <c:pt idx="28">
                  <c:v>Semaine 40</c:v>
                </c:pt>
                <c:pt idx="29">
                  <c:v>Semaine 41</c:v>
                </c:pt>
                <c:pt idx="30">
                  <c:v>Semaine 42</c:v>
                </c:pt>
                <c:pt idx="31">
                  <c:v>Semaine 43</c:v>
                </c:pt>
                <c:pt idx="32">
                  <c:v>Semaine 44</c:v>
                </c:pt>
                <c:pt idx="33">
                  <c:v>Semaine 45</c:v>
                </c:pt>
              </c:strCache>
            </c:strRef>
          </c:cat>
          <c:val>
            <c:numRef>
              <c:f>'CA Estimé Be Mag'!$P$56:$AW$56</c:f>
              <c:numCache>
                <c:formatCode>_("€"* #,##0.00_);_("€"* \(#,##0.00\);_("€"* "-"??_);_(@_)</c:formatCode>
                <c:ptCount val="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11.25</c:v>
                </c:pt>
                <c:pt idx="31">
                  <c:v>22.5</c:v>
                </c:pt>
                <c:pt idx="32">
                  <c:v>48.06</c:v>
                </c:pt>
                <c:pt idx="33">
                  <c:v>48.06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'CA Estimé Be Mag'!$O$57</c:f>
              <c:strCache>
                <c:ptCount val="1"/>
                <c:pt idx="0">
                  <c:v>Revenus Cumulés Abonnements</c:v>
                </c:pt>
              </c:strCache>
            </c:strRef>
          </c:tx>
          <c:marker>
            <c:symbol val="none"/>
          </c:marker>
          <c:cat>
            <c:strRef>
              <c:f>'CA Estimé Be Mag'!$P$52:$AW$52</c:f>
              <c:strCache>
                <c:ptCount val="34"/>
                <c:pt idx="0">
                  <c:v>Semaine 12</c:v>
                </c:pt>
                <c:pt idx="1">
                  <c:v>Semaine 13</c:v>
                </c:pt>
                <c:pt idx="2">
                  <c:v>Semaine 14</c:v>
                </c:pt>
                <c:pt idx="3">
                  <c:v>Semaine 15</c:v>
                </c:pt>
                <c:pt idx="4">
                  <c:v>Semaine 16</c:v>
                </c:pt>
                <c:pt idx="5">
                  <c:v>Semaine 17</c:v>
                </c:pt>
                <c:pt idx="6">
                  <c:v>Semaine 18</c:v>
                </c:pt>
                <c:pt idx="7">
                  <c:v>Semaine 19</c:v>
                </c:pt>
                <c:pt idx="8">
                  <c:v>Semaine 20</c:v>
                </c:pt>
                <c:pt idx="9">
                  <c:v>Semaine 21</c:v>
                </c:pt>
                <c:pt idx="10">
                  <c:v>Semaine 22</c:v>
                </c:pt>
                <c:pt idx="11">
                  <c:v>Semaine 23</c:v>
                </c:pt>
                <c:pt idx="12">
                  <c:v>Semaine 24</c:v>
                </c:pt>
                <c:pt idx="13">
                  <c:v>Semaine 25</c:v>
                </c:pt>
                <c:pt idx="14">
                  <c:v>Semaine 26</c:v>
                </c:pt>
                <c:pt idx="15">
                  <c:v>Semaine 27</c:v>
                </c:pt>
                <c:pt idx="16">
                  <c:v>Semaine 28</c:v>
                </c:pt>
                <c:pt idx="17">
                  <c:v>Semaine 29</c:v>
                </c:pt>
                <c:pt idx="18">
                  <c:v>Semaine 30</c:v>
                </c:pt>
                <c:pt idx="19">
                  <c:v>Semaine 31</c:v>
                </c:pt>
                <c:pt idx="20">
                  <c:v>Semaine 32</c:v>
                </c:pt>
                <c:pt idx="21">
                  <c:v>Semaine 33</c:v>
                </c:pt>
                <c:pt idx="22">
                  <c:v>Semaine 34</c:v>
                </c:pt>
                <c:pt idx="23">
                  <c:v>Semaine 35</c:v>
                </c:pt>
                <c:pt idx="24">
                  <c:v>Semaine 36</c:v>
                </c:pt>
                <c:pt idx="25">
                  <c:v>Semaine 37</c:v>
                </c:pt>
                <c:pt idx="26">
                  <c:v>Semaine 38</c:v>
                </c:pt>
                <c:pt idx="27">
                  <c:v>Semaine 39</c:v>
                </c:pt>
                <c:pt idx="28">
                  <c:v>Semaine 40</c:v>
                </c:pt>
                <c:pt idx="29">
                  <c:v>Semaine 41</c:v>
                </c:pt>
                <c:pt idx="30">
                  <c:v>Semaine 42</c:v>
                </c:pt>
                <c:pt idx="31">
                  <c:v>Semaine 43</c:v>
                </c:pt>
                <c:pt idx="32">
                  <c:v>Semaine 44</c:v>
                </c:pt>
                <c:pt idx="33">
                  <c:v>Semaine 45</c:v>
                </c:pt>
              </c:strCache>
            </c:strRef>
          </c:cat>
          <c:val>
            <c:numRef>
              <c:f>'CA Estimé Be Mag'!$P$57:$AW$57</c:f>
              <c:numCache>
                <c:formatCode>_("€"* #,##0.00_);_("€"* \(#,##0.00\);_("€"* "-"??_);_(@_)</c:formatCode>
                <c:ptCount val="34"/>
                <c:pt idx="0">
                  <c:v>116.06</c:v>
                </c:pt>
                <c:pt idx="1">
                  <c:v>294.70000000000005</c:v>
                </c:pt>
                <c:pt idx="2">
                  <c:v>480.06000000000006</c:v>
                </c:pt>
                <c:pt idx="3">
                  <c:v>650.79</c:v>
                </c:pt>
                <c:pt idx="4">
                  <c:v>775.32</c:v>
                </c:pt>
                <c:pt idx="5">
                  <c:v>892.57</c:v>
                </c:pt>
                <c:pt idx="6">
                  <c:v>1098.51</c:v>
                </c:pt>
                <c:pt idx="7">
                  <c:v>1298.99</c:v>
                </c:pt>
                <c:pt idx="8">
                  <c:v>1473.92</c:v>
                </c:pt>
                <c:pt idx="9">
                  <c:v>1611.19</c:v>
                </c:pt>
                <c:pt idx="10">
                  <c:v>1798.23</c:v>
                </c:pt>
                <c:pt idx="11">
                  <c:v>2022.3000000000002</c:v>
                </c:pt>
                <c:pt idx="12">
                  <c:v>2252.5300000000002</c:v>
                </c:pt>
                <c:pt idx="13">
                  <c:v>2361.73</c:v>
                </c:pt>
                <c:pt idx="14">
                  <c:v>2454.5500000000002</c:v>
                </c:pt>
                <c:pt idx="15">
                  <c:v>2623.81</c:v>
                </c:pt>
                <c:pt idx="16">
                  <c:v>2782.1499999999996</c:v>
                </c:pt>
                <c:pt idx="17">
                  <c:v>2900.45</c:v>
                </c:pt>
                <c:pt idx="18">
                  <c:v>3027.85</c:v>
                </c:pt>
                <c:pt idx="19">
                  <c:v>3193.47</c:v>
                </c:pt>
                <c:pt idx="20">
                  <c:v>3406.41</c:v>
                </c:pt>
                <c:pt idx="21">
                  <c:v>3566.5699999999997</c:v>
                </c:pt>
                <c:pt idx="22">
                  <c:v>3704.89</c:v>
                </c:pt>
                <c:pt idx="23">
                  <c:v>3830.47</c:v>
                </c:pt>
                <c:pt idx="24">
                  <c:v>3979.71</c:v>
                </c:pt>
                <c:pt idx="25">
                  <c:v>4150.79</c:v>
                </c:pt>
                <c:pt idx="26">
                  <c:v>4254.53</c:v>
                </c:pt>
                <c:pt idx="27">
                  <c:v>4394.67</c:v>
                </c:pt>
                <c:pt idx="28">
                  <c:v>4531.17</c:v>
                </c:pt>
                <c:pt idx="29">
                  <c:v>4674.95</c:v>
                </c:pt>
                <c:pt idx="30">
                  <c:v>4768.1000000000004</c:v>
                </c:pt>
                <c:pt idx="31">
                  <c:v>4879.45</c:v>
                </c:pt>
                <c:pt idx="32">
                  <c:v>4935.01</c:v>
                </c:pt>
                <c:pt idx="33">
                  <c:v>4935.01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'CA Estimé Be Mag'!$O$58</c:f>
              <c:strCache>
                <c:ptCount val="1"/>
                <c:pt idx="0">
                  <c:v>Total revenus Cumulés</c:v>
                </c:pt>
              </c:strCache>
            </c:strRef>
          </c:tx>
          <c:marker>
            <c:symbol val="none"/>
          </c:marker>
          <c:cat>
            <c:strRef>
              <c:f>'CA Estimé Be Mag'!$P$52:$AW$52</c:f>
              <c:strCache>
                <c:ptCount val="34"/>
                <c:pt idx="0">
                  <c:v>Semaine 12</c:v>
                </c:pt>
                <c:pt idx="1">
                  <c:v>Semaine 13</c:v>
                </c:pt>
                <c:pt idx="2">
                  <c:v>Semaine 14</c:v>
                </c:pt>
                <c:pt idx="3">
                  <c:v>Semaine 15</c:v>
                </c:pt>
                <c:pt idx="4">
                  <c:v>Semaine 16</c:v>
                </c:pt>
                <c:pt idx="5">
                  <c:v>Semaine 17</c:v>
                </c:pt>
                <c:pt idx="6">
                  <c:v>Semaine 18</c:v>
                </c:pt>
                <c:pt idx="7">
                  <c:v>Semaine 19</c:v>
                </c:pt>
                <c:pt idx="8">
                  <c:v>Semaine 20</c:v>
                </c:pt>
                <c:pt idx="9">
                  <c:v>Semaine 21</c:v>
                </c:pt>
                <c:pt idx="10">
                  <c:v>Semaine 22</c:v>
                </c:pt>
                <c:pt idx="11">
                  <c:v>Semaine 23</c:v>
                </c:pt>
                <c:pt idx="12">
                  <c:v>Semaine 24</c:v>
                </c:pt>
                <c:pt idx="13">
                  <c:v>Semaine 25</c:v>
                </c:pt>
                <c:pt idx="14">
                  <c:v>Semaine 26</c:v>
                </c:pt>
                <c:pt idx="15">
                  <c:v>Semaine 27</c:v>
                </c:pt>
                <c:pt idx="16">
                  <c:v>Semaine 28</c:v>
                </c:pt>
                <c:pt idx="17">
                  <c:v>Semaine 29</c:v>
                </c:pt>
                <c:pt idx="18">
                  <c:v>Semaine 30</c:v>
                </c:pt>
                <c:pt idx="19">
                  <c:v>Semaine 31</c:v>
                </c:pt>
                <c:pt idx="20">
                  <c:v>Semaine 32</c:v>
                </c:pt>
                <c:pt idx="21">
                  <c:v>Semaine 33</c:v>
                </c:pt>
                <c:pt idx="22">
                  <c:v>Semaine 34</c:v>
                </c:pt>
                <c:pt idx="23">
                  <c:v>Semaine 35</c:v>
                </c:pt>
                <c:pt idx="24">
                  <c:v>Semaine 36</c:v>
                </c:pt>
                <c:pt idx="25">
                  <c:v>Semaine 37</c:v>
                </c:pt>
                <c:pt idx="26">
                  <c:v>Semaine 38</c:v>
                </c:pt>
                <c:pt idx="27">
                  <c:v>Semaine 39</c:v>
                </c:pt>
                <c:pt idx="28">
                  <c:v>Semaine 40</c:v>
                </c:pt>
                <c:pt idx="29">
                  <c:v>Semaine 41</c:v>
                </c:pt>
                <c:pt idx="30">
                  <c:v>Semaine 42</c:v>
                </c:pt>
                <c:pt idx="31">
                  <c:v>Semaine 43</c:v>
                </c:pt>
                <c:pt idx="32">
                  <c:v>Semaine 44</c:v>
                </c:pt>
                <c:pt idx="33">
                  <c:v>Semaine 45</c:v>
                </c:pt>
              </c:strCache>
            </c:strRef>
          </c:cat>
          <c:val>
            <c:numRef>
              <c:f>'CA Estimé Be Mag'!$P$58:$AW$58</c:f>
              <c:numCache>
                <c:formatCode>_("€"* #,##0.00_);_("€"* \(#,##0.00\);_("€"* "-"??_);_(@_)</c:formatCode>
                <c:ptCount val="34"/>
                <c:pt idx="0">
                  <c:v>250.94</c:v>
                </c:pt>
                <c:pt idx="1">
                  <c:v>599.98</c:v>
                </c:pt>
                <c:pt idx="2">
                  <c:v>988.38</c:v>
                </c:pt>
                <c:pt idx="3">
                  <c:v>1403.4299999999998</c:v>
                </c:pt>
                <c:pt idx="4">
                  <c:v>1734.84</c:v>
                </c:pt>
                <c:pt idx="5">
                  <c:v>2076.73</c:v>
                </c:pt>
                <c:pt idx="6">
                  <c:v>2486.1899999999996</c:v>
                </c:pt>
                <c:pt idx="7">
                  <c:v>2864.75</c:v>
                </c:pt>
                <c:pt idx="8">
                  <c:v>3234.08</c:v>
                </c:pt>
                <c:pt idx="9">
                  <c:v>3548.95</c:v>
                </c:pt>
                <c:pt idx="10">
                  <c:v>3958.2299999999996</c:v>
                </c:pt>
                <c:pt idx="11">
                  <c:v>4428.5399999999991</c:v>
                </c:pt>
                <c:pt idx="12">
                  <c:v>4883.41</c:v>
                </c:pt>
                <c:pt idx="13">
                  <c:v>5197.57</c:v>
                </c:pt>
                <c:pt idx="14">
                  <c:v>5515.5099999999993</c:v>
                </c:pt>
                <c:pt idx="15">
                  <c:v>5904.1299999999992</c:v>
                </c:pt>
                <c:pt idx="16">
                  <c:v>6277.5099999999984</c:v>
                </c:pt>
                <c:pt idx="17">
                  <c:v>6635.8099999999995</c:v>
                </c:pt>
                <c:pt idx="18">
                  <c:v>7031.0499999999993</c:v>
                </c:pt>
                <c:pt idx="19">
                  <c:v>7450.5899999999983</c:v>
                </c:pt>
                <c:pt idx="20">
                  <c:v>7919.369999999999</c:v>
                </c:pt>
                <c:pt idx="21">
                  <c:v>8341.6099999999988</c:v>
                </c:pt>
                <c:pt idx="22">
                  <c:v>8729.0499999999993</c:v>
                </c:pt>
                <c:pt idx="23">
                  <c:v>9084.0699999999979</c:v>
                </c:pt>
                <c:pt idx="24">
                  <c:v>9372.989999999998</c:v>
                </c:pt>
                <c:pt idx="25">
                  <c:v>9637.1899999999987</c:v>
                </c:pt>
                <c:pt idx="26">
                  <c:v>9818.6899999999987</c:v>
                </c:pt>
                <c:pt idx="27">
                  <c:v>10033.23</c:v>
                </c:pt>
                <c:pt idx="28">
                  <c:v>10434.209999999999</c:v>
                </c:pt>
                <c:pt idx="29">
                  <c:v>10776.71</c:v>
                </c:pt>
                <c:pt idx="30">
                  <c:v>10990.82</c:v>
                </c:pt>
                <c:pt idx="31">
                  <c:v>11198.649999999998</c:v>
                </c:pt>
                <c:pt idx="32">
                  <c:v>11524.749999999998</c:v>
                </c:pt>
                <c:pt idx="33">
                  <c:v>11524.749999999998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8657152"/>
        <c:axId val="138663040"/>
      </c:lineChart>
      <c:catAx>
        <c:axId val="138657152"/>
        <c:scaling>
          <c:orientation val="minMax"/>
        </c:scaling>
        <c:delete val="0"/>
        <c:axPos val="b"/>
        <c:majorTickMark val="out"/>
        <c:minorTickMark val="none"/>
        <c:tickLblPos val="nextTo"/>
        <c:crossAx val="138663040"/>
        <c:crosses val="autoZero"/>
        <c:auto val="1"/>
        <c:lblAlgn val="ctr"/>
        <c:lblOffset val="100"/>
        <c:noMultiLvlLbl val="0"/>
      </c:catAx>
      <c:valAx>
        <c:axId val="138663040"/>
        <c:scaling>
          <c:orientation val="minMax"/>
        </c:scaling>
        <c:delete val="0"/>
        <c:axPos val="l"/>
        <c:majorGridlines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1386571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209549</xdr:colOff>
      <xdr:row>24</xdr:row>
      <xdr:rowOff>19049</xdr:rowOff>
    </xdr:from>
    <xdr:to>
      <xdr:col>24</xdr:col>
      <xdr:colOff>342900</xdr:colOff>
      <xdr:row>43</xdr:row>
      <xdr:rowOff>180974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34</xdr:row>
      <xdr:rowOff>95249</xdr:rowOff>
    </xdr:from>
    <xdr:to>
      <xdr:col>25</xdr:col>
      <xdr:colOff>400050</xdr:colOff>
      <xdr:row>63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38100</xdr:colOff>
      <xdr:row>61</xdr:row>
      <xdr:rowOff>9525</xdr:rowOff>
    </xdr:from>
    <xdr:to>
      <xdr:col>29</xdr:col>
      <xdr:colOff>9525</xdr:colOff>
      <xdr:row>82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exandre.BILLAUD/Bureau/Stats%20crois&#233;es%20Newsstand/Achats%20inapp%202012%20s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"/>
      <sheetName val="Total Quantités"/>
      <sheetName val="Total CA Estimé"/>
      <sheetName val="Revenus"/>
      <sheetName val="Art &amp; Décoration"/>
      <sheetName val="CA Estimé Art &amp; Décoration"/>
      <sheetName val="Auto Moto"/>
      <sheetName val="CA Estimé Auto Moto"/>
      <sheetName val="Be"/>
      <sheetName val="CA Estimé Be"/>
      <sheetName val="Be Mag"/>
      <sheetName val="CA Estimé Be Mag"/>
      <sheetName val="Campagne Déco"/>
      <sheetName val="Ca Estimé Campagne Déco"/>
      <sheetName val="Disney Girl"/>
      <sheetName val="Ca Estimé Disney Girl"/>
      <sheetName val="ELLE Mag"/>
      <sheetName val="Ca Estimé ELLE Mag"/>
      <sheetName val="Elle Astro"/>
      <sheetName val="CA Estimé Elle Astro"/>
      <sheetName val="Elle à Table"/>
      <sheetName val="CA Estimé Elle à Table"/>
      <sheetName val="ELLE à Table Mag"/>
      <sheetName val="CA Estimé ELLE à Table Mag"/>
      <sheetName val="ELLE Déco"/>
      <sheetName val="CA Estimé ELLE Déco"/>
      <sheetName val="France Dimanche"/>
      <sheetName val="CA Estimé France Dimanche"/>
      <sheetName val="Ici Paris"/>
      <sheetName val="CA Estimé Ici Paris"/>
      <sheetName val="Infobébés"/>
      <sheetName val="CA Estimé Infobébés "/>
      <sheetName val="JDD"/>
      <sheetName val="CA Estimé JDD"/>
      <sheetName val="Le Journal de la Maison"/>
      <sheetName val="CA Estimé Le Journal de la Mais"/>
      <sheetName val="Le Journal de Mickey"/>
      <sheetName val="CA Estimé le Journal de Mickey"/>
      <sheetName val="Maison et Travaux"/>
      <sheetName val="CA Estimé Maison et Travaux"/>
      <sheetName val="Mickey Parade"/>
      <sheetName val="Ca Estimé Mickey Parade"/>
      <sheetName val="Mon Jardin Ma Maison"/>
      <sheetName val="CA Estimé Mon Jardin Ma Maison"/>
      <sheetName val="Parents Mag"/>
      <sheetName val="CA Estimé Parents Mag"/>
      <sheetName val="Parents"/>
      <sheetName val="CA Estimé Parents"/>
      <sheetName val="Paris Match"/>
      <sheetName val="CA Estimé Paris Match"/>
      <sheetName val="Picsou Mag"/>
      <sheetName val="CA Estimé Picsou Mag"/>
      <sheetName val="Première Mag"/>
      <sheetName val="CA Estimé Première Mag"/>
      <sheetName val="Psychologies Mag"/>
      <sheetName val="CA Estimé Psychologies Mag"/>
      <sheetName val="Psychologies"/>
      <sheetName val="CA Estimé Psychologies"/>
      <sheetName val="Public"/>
      <sheetName val="CA Estimé Public"/>
      <sheetName val="Public Mag"/>
      <sheetName val="CA Estimé Public Mag"/>
      <sheetName val="Super Picsou Géant"/>
      <sheetName val="Ca Estimé Super Picsou Géant"/>
      <sheetName val="Télé 7 Jours Mag"/>
      <sheetName val="CA Estimé Télé 7 Jours Mag"/>
      <sheetName val="Télé 7 Hitori"/>
      <sheetName val="CA Estimé Télé 7 Hitori"/>
      <sheetName val="Télé 7 Kakuro"/>
      <sheetName val="CA Estimé Télé 7 Kakuro"/>
      <sheetName val="Télé 7 Sudoku"/>
      <sheetName val="CA Estimé Télé 7 Sudoku"/>
      <sheetName val="Total"/>
      <sheetName val="Graphs Totaux"/>
      <sheetName val="Graphs Détails"/>
      <sheetName val="Abos Art &amp; Décoration"/>
      <sheetName val="Abos Auto Moto"/>
      <sheetName val="Abos Be Mag"/>
      <sheetName val="Abos Campagne Déco"/>
      <sheetName val="Abos ELLE à Table Mag"/>
      <sheetName val="Abos ELLE Déco"/>
      <sheetName val="Abos France Dimanche"/>
      <sheetName val="Abos Ici Paris"/>
      <sheetName val="Abos Infobébés"/>
      <sheetName val="Abos JDD"/>
      <sheetName val="Abos Le Journal de la Maison"/>
      <sheetName val="Abos Le Journal de Mickey"/>
      <sheetName val="Abos Maison et Travaux"/>
      <sheetName val="Abos Mon Jardin Ma Maison"/>
      <sheetName val="Abos Parents Mag"/>
      <sheetName val="Abos Paris Match"/>
      <sheetName val="Abos Première"/>
      <sheetName val="Abos Public Mag"/>
      <sheetName val="Abos Psychologies Mag"/>
      <sheetName val="Abos Télé 7 Jour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0">
          <cell r="Q10">
            <v>1</v>
          </cell>
        </row>
      </sheetData>
      <sheetData sheetId="5"/>
      <sheetData sheetId="6">
        <row r="3">
          <cell r="Q3">
            <v>10</v>
          </cell>
        </row>
      </sheetData>
      <sheetData sheetId="7"/>
      <sheetData sheetId="8"/>
      <sheetData sheetId="9"/>
      <sheetData sheetId="10">
        <row r="35">
          <cell r="N35">
            <v>21</v>
          </cell>
        </row>
      </sheetData>
      <sheetData sheetId="11"/>
      <sheetData sheetId="12">
        <row r="8">
          <cell r="R8">
            <v>3</v>
          </cell>
        </row>
      </sheetData>
      <sheetData sheetId="13"/>
      <sheetData sheetId="14">
        <row r="5">
          <cell r="C5">
            <v>3</v>
          </cell>
        </row>
      </sheetData>
      <sheetData sheetId="15"/>
      <sheetData sheetId="16">
        <row r="35">
          <cell r="V35">
            <v>19</v>
          </cell>
        </row>
      </sheetData>
      <sheetData sheetId="17"/>
      <sheetData sheetId="18"/>
      <sheetData sheetId="19"/>
      <sheetData sheetId="20"/>
      <sheetData sheetId="21"/>
      <sheetData sheetId="22">
        <row r="8">
          <cell r="R8">
            <v>4</v>
          </cell>
        </row>
      </sheetData>
      <sheetData sheetId="23"/>
      <sheetData sheetId="24">
        <row r="10">
          <cell r="Q10">
            <v>0</v>
          </cell>
        </row>
      </sheetData>
      <sheetData sheetId="25"/>
      <sheetData sheetId="26">
        <row r="37">
          <cell r="R37">
            <v>1</v>
          </cell>
        </row>
      </sheetData>
      <sheetData sheetId="27"/>
      <sheetData sheetId="28">
        <row r="39">
          <cell r="R39">
            <v>4</v>
          </cell>
        </row>
      </sheetData>
      <sheetData sheetId="29"/>
      <sheetData sheetId="30">
        <row r="10">
          <cell r="Q10">
            <v>0</v>
          </cell>
        </row>
      </sheetData>
      <sheetData sheetId="31"/>
      <sheetData sheetId="32">
        <row r="41">
          <cell r="N41">
            <v>91</v>
          </cell>
        </row>
      </sheetData>
      <sheetData sheetId="33"/>
      <sheetData sheetId="34">
        <row r="10">
          <cell r="Q10">
            <v>0</v>
          </cell>
        </row>
      </sheetData>
      <sheetData sheetId="35"/>
      <sheetData sheetId="36">
        <row r="38">
          <cell r="Q38">
            <v>0</v>
          </cell>
        </row>
      </sheetData>
      <sheetData sheetId="37"/>
      <sheetData sheetId="38">
        <row r="9">
          <cell r="Q9">
            <v>0</v>
          </cell>
        </row>
      </sheetData>
      <sheetData sheetId="39"/>
      <sheetData sheetId="40">
        <row r="6">
          <cell r="C6">
            <v>1</v>
          </cell>
        </row>
      </sheetData>
      <sheetData sheetId="41"/>
      <sheetData sheetId="42">
        <row r="11">
          <cell r="Q11">
            <v>0</v>
          </cell>
        </row>
      </sheetData>
      <sheetData sheetId="43"/>
      <sheetData sheetId="44">
        <row r="12">
          <cell r="Q12">
            <v>0</v>
          </cell>
        </row>
      </sheetData>
      <sheetData sheetId="45"/>
      <sheetData sheetId="46"/>
      <sheetData sheetId="47"/>
      <sheetData sheetId="48">
        <row r="123">
          <cell r="R123">
            <v>26</v>
          </cell>
        </row>
      </sheetData>
      <sheetData sheetId="49"/>
      <sheetData sheetId="50"/>
      <sheetData sheetId="51"/>
      <sheetData sheetId="52">
        <row r="10">
          <cell r="R10">
            <v>12</v>
          </cell>
        </row>
      </sheetData>
      <sheetData sheetId="53"/>
      <sheetData sheetId="54">
        <row r="10">
          <cell r="R10">
            <v>13</v>
          </cell>
        </row>
      </sheetData>
      <sheetData sheetId="55"/>
      <sheetData sheetId="56"/>
      <sheetData sheetId="57"/>
      <sheetData sheetId="58"/>
      <sheetData sheetId="59"/>
      <sheetData sheetId="60">
        <row r="39">
          <cell r="R39">
            <v>42</v>
          </cell>
        </row>
      </sheetData>
      <sheetData sheetId="61"/>
      <sheetData sheetId="62">
        <row r="5">
          <cell r="D5">
            <v>5</v>
          </cell>
        </row>
      </sheetData>
      <sheetData sheetId="63"/>
      <sheetData sheetId="64">
        <row r="36">
          <cell r="R36">
            <v>4</v>
          </cell>
        </row>
      </sheetData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2"/>
  <sheetViews>
    <sheetView zoomScale="70" zoomScaleNormal="70" workbookViewId="0"/>
  </sheetViews>
  <sheetFormatPr baseColWidth="10" defaultRowHeight="15" x14ac:dyDescent="0.25"/>
  <cols>
    <col min="1" max="1" width="15.7109375" bestFit="1" customWidth="1"/>
    <col min="2" max="2" width="35.28515625" customWidth="1"/>
    <col min="3" max="16" width="0" hidden="1" customWidth="1"/>
    <col min="40" max="47" width="11.42578125" customWidth="1"/>
    <col min="48" max="54" width="11.42578125" hidden="1" customWidth="1"/>
  </cols>
  <sheetData>
    <row r="1" spans="1:55" ht="15.75" thickBot="1" x14ac:dyDescent="0.3">
      <c r="A1" s="10" t="s">
        <v>25</v>
      </c>
      <c r="B1" s="11" t="s">
        <v>29</v>
      </c>
      <c r="C1" s="12" t="s">
        <v>30</v>
      </c>
      <c r="D1" s="13" t="s">
        <v>31</v>
      </c>
      <c r="E1" s="13" t="s">
        <v>32</v>
      </c>
      <c r="F1" s="13" t="s">
        <v>33</v>
      </c>
      <c r="G1" s="13" t="s">
        <v>34</v>
      </c>
      <c r="H1" s="13" t="s">
        <v>35</v>
      </c>
      <c r="I1" s="13" t="s">
        <v>36</v>
      </c>
      <c r="J1" s="13" t="s">
        <v>37</v>
      </c>
      <c r="K1" s="13" t="s">
        <v>38</v>
      </c>
      <c r="L1" s="13" t="s">
        <v>39</v>
      </c>
      <c r="M1" s="13" t="s">
        <v>40</v>
      </c>
      <c r="N1" s="13" t="s">
        <v>0</v>
      </c>
      <c r="O1" s="13" t="s">
        <v>1</v>
      </c>
      <c r="P1" s="13" t="s">
        <v>2</v>
      </c>
      <c r="Q1" s="13" t="s">
        <v>3</v>
      </c>
      <c r="R1" s="13" t="s">
        <v>4</v>
      </c>
      <c r="S1" s="13" t="s">
        <v>5</v>
      </c>
      <c r="T1" s="13" t="s">
        <v>6</v>
      </c>
      <c r="U1" s="13" t="s">
        <v>7</v>
      </c>
      <c r="V1" s="13" t="s">
        <v>8</v>
      </c>
      <c r="W1" s="13" t="s">
        <v>9</v>
      </c>
      <c r="X1" s="13" t="s">
        <v>10</v>
      </c>
      <c r="Y1" s="13" t="s">
        <v>11</v>
      </c>
      <c r="Z1" s="13" t="s">
        <v>12</v>
      </c>
      <c r="AA1" s="13" t="s">
        <v>13</v>
      </c>
      <c r="AB1" s="13" t="s">
        <v>14</v>
      </c>
      <c r="AC1" s="13" t="s">
        <v>15</v>
      </c>
      <c r="AD1" s="13" t="s">
        <v>16</v>
      </c>
      <c r="AE1" s="13" t="s">
        <v>17</v>
      </c>
      <c r="AF1" s="13" t="s">
        <v>18</v>
      </c>
      <c r="AG1" s="13" t="s">
        <v>19</v>
      </c>
      <c r="AH1" s="13" t="s">
        <v>20</v>
      </c>
      <c r="AI1" s="13" t="s">
        <v>21</v>
      </c>
      <c r="AJ1" s="13" t="s">
        <v>22</v>
      </c>
      <c r="AK1" s="13" t="s">
        <v>23</v>
      </c>
      <c r="AL1" s="13" t="s">
        <v>24</v>
      </c>
      <c r="AM1" s="13" t="s">
        <v>112</v>
      </c>
      <c r="AN1" s="13" t="s">
        <v>113</v>
      </c>
      <c r="AO1" s="13" t="s">
        <v>114</v>
      </c>
      <c r="AP1" s="13" t="s">
        <v>115</v>
      </c>
      <c r="AQ1" s="13" t="s">
        <v>116</v>
      </c>
      <c r="AR1" s="13" t="s">
        <v>117</v>
      </c>
      <c r="AS1" s="13" t="s">
        <v>118</v>
      </c>
      <c r="AT1" s="13" t="s">
        <v>119</v>
      </c>
      <c r="AU1" s="13" t="s">
        <v>120</v>
      </c>
      <c r="AV1" s="13" t="s">
        <v>121</v>
      </c>
      <c r="AW1" s="13" t="s">
        <v>122</v>
      </c>
      <c r="AX1" s="13" t="s">
        <v>123</v>
      </c>
      <c r="AY1" s="13" t="s">
        <v>124</v>
      </c>
      <c r="AZ1" s="13" t="s">
        <v>125</v>
      </c>
      <c r="BA1" s="13" t="s">
        <v>126</v>
      </c>
      <c r="BB1" s="13" t="s">
        <v>127</v>
      </c>
      <c r="BC1" s="14" t="s">
        <v>26</v>
      </c>
    </row>
    <row r="2" spans="1:55" ht="15.75" thickBot="1" x14ac:dyDescent="0.3">
      <c r="A2" s="10"/>
      <c r="B2" s="1"/>
      <c r="C2" s="12" t="s">
        <v>41</v>
      </c>
      <c r="D2" s="12" t="s">
        <v>41</v>
      </c>
      <c r="E2" s="12" t="s">
        <v>41</v>
      </c>
      <c r="F2" s="12" t="s">
        <v>41</v>
      </c>
      <c r="G2" s="12" t="s">
        <v>41</v>
      </c>
      <c r="H2" s="12" t="s">
        <v>41</v>
      </c>
      <c r="I2" s="12" t="s">
        <v>41</v>
      </c>
      <c r="J2" s="12" t="s">
        <v>41</v>
      </c>
      <c r="K2" s="12" t="s">
        <v>41</v>
      </c>
      <c r="L2" s="12" t="s">
        <v>41</v>
      </c>
      <c r="M2" s="12" t="s">
        <v>41</v>
      </c>
      <c r="N2" s="12" t="s">
        <v>41</v>
      </c>
      <c r="O2" s="12" t="s">
        <v>41</v>
      </c>
      <c r="P2" s="12" t="s">
        <v>41</v>
      </c>
      <c r="Q2" s="12" t="s">
        <v>41</v>
      </c>
      <c r="R2" s="12" t="s">
        <v>41</v>
      </c>
      <c r="S2" s="12" t="s">
        <v>41</v>
      </c>
      <c r="T2" s="12" t="s">
        <v>41</v>
      </c>
      <c r="U2" s="12" t="s">
        <v>41</v>
      </c>
      <c r="V2" s="12" t="s">
        <v>41</v>
      </c>
      <c r="W2" s="12" t="s">
        <v>41</v>
      </c>
      <c r="X2" s="12" t="s">
        <v>41</v>
      </c>
      <c r="Y2" s="12" t="s">
        <v>41</v>
      </c>
      <c r="Z2" s="12" t="s">
        <v>41</v>
      </c>
      <c r="AA2" s="12" t="s">
        <v>41</v>
      </c>
      <c r="AB2" s="12" t="s">
        <v>41</v>
      </c>
      <c r="AC2" s="12" t="s">
        <v>41</v>
      </c>
      <c r="AD2" s="12" t="s">
        <v>41</v>
      </c>
      <c r="AE2" s="12" t="s">
        <v>41</v>
      </c>
      <c r="AF2" s="12" t="s">
        <v>41</v>
      </c>
      <c r="AG2" s="12" t="s">
        <v>41</v>
      </c>
      <c r="AH2" s="12" t="s">
        <v>41</v>
      </c>
      <c r="AI2" s="12" t="s">
        <v>41</v>
      </c>
      <c r="AJ2" s="12" t="s">
        <v>41</v>
      </c>
      <c r="AK2" s="12" t="s">
        <v>41</v>
      </c>
      <c r="AL2" s="12" t="s">
        <v>41</v>
      </c>
      <c r="AM2" s="12" t="s">
        <v>41</v>
      </c>
      <c r="AN2" s="12" t="s">
        <v>41</v>
      </c>
      <c r="AO2" s="12" t="s">
        <v>41</v>
      </c>
      <c r="AP2" s="12" t="s">
        <v>41</v>
      </c>
      <c r="AQ2" s="12" t="s">
        <v>41</v>
      </c>
      <c r="AR2" s="12" t="s">
        <v>41</v>
      </c>
      <c r="AS2" s="12" t="s">
        <v>41</v>
      </c>
      <c r="AT2" s="12" t="s">
        <v>41</v>
      </c>
      <c r="AU2" s="12" t="s">
        <v>41</v>
      </c>
      <c r="AV2" s="12" t="s">
        <v>41</v>
      </c>
      <c r="AW2" s="12" t="s">
        <v>41</v>
      </c>
      <c r="AX2" s="12" t="s">
        <v>41</v>
      </c>
      <c r="AY2" s="12" t="s">
        <v>41</v>
      </c>
      <c r="AZ2" s="12" t="s">
        <v>41</v>
      </c>
      <c r="BA2" s="12" t="s">
        <v>41</v>
      </c>
      <c r="BB2" s="12" t="s">
        <v>41</v>
      </c>
      <c r="BC2" s="15"/>
    </row>
    <row r="3" spans="1:55" x14ac:dyDescent="0.25">
      <c r="A3" s="10"/>
      <c r="B3" s="2" t="s">
        <v>42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>
        <v>14</v>
      </c>
      <c r="S3">
        <v>17</v>
      </c>
      <c r="T3">
        <v>25</v>
      </c>
      <c r="U3">
        <v>13</v>
      </c>
      <c r="V3">
        <v>15</v>
      </c>
      <c r="W3">
        <v>13</v>
      </c>
      <c r="X3">
        <v>5</v>
      </c>
      <c r="Y3">
        <v>6</v>
      </c>
      <c r="Z3">
        <v>10</v>
      </c>
      <c r="AA3">
        <v>10</v>
      </c>
      <c r="AB3">
        <v>17</v>
      </c>
      <c r="AC3">
        <v>6</v>
      </c>
      <c r="AD3">
        <v>12</v>
      </c>
      <c r="AE3">
        <v>6</v>
      </c>
      <c r="AF3">
        <v>7</v>
      </c>
      <c r="AG3">
        <v>14</v>
      </c>
      <c r="AH3">
        <v>13</v>
      </c>
      <c r="AI3">
        <v>5</v>
      </c>
      <c r="AJ3">
        <v>6</v>
      </c>
      <c r="AK3">
        <v>3</v>
      </c>
      <c r="AL3">
        <v>5</v>
      </c>
      <c r="AM3">
        <v>4</v>
      </c>
      <c r="AN3">
        <v>7</v>
      </c>
      <c r="AO3">
        <v>10</v>
      </c>
      <c r="AP3" s="62">
        <v>3</v>
      </c>
      <c r="AQ3" s="72">
        <v>5</v>
      </c>
      <c r="AR3" s="74">
        <v>4</v>
      </c>
      <c r="AS3" s="5">
        <v>2</v>
      </c>
      <c r="AT3" s="5">
        <v>2</v>
      </c>
      <c r="BC3" s="17">
        <f t="shared" ref="BC3:BC10" si="0">SUM(Q3:BB3)</f>
        <v>259</v>
      </c>
    </row>
    <row r="4" spans="1:55" x14ac:dyDescent="0.25">
      <c r="A4" s="10"/>
      <c r="B4" s="3" t="s">
        <v>43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>
        <v>7</v>
      </c>
      <c r="S4">
        <v>5</v>
      </c>
      <c r="T4">
        <v>15</v>
      </c>
      <c r="U4">
        <v>9</v>
      </c>
      <c r="V4">
        <v>10</v>
      </c>
      <c r="W4">
        <v>10</v>
      </c>
      <c r="X4">
        <v>5</v>
      </c>
      <c r="Y4">
        <v>5</v>
      </c>
      <c r="Z4">
        <v>8</v>
      </c>
      <c r="AA4">
        <v>7</v>
      </c>
      <c r="AB4">
        <v>4</v>
      </c>
      <c r="AC4">
        <v>5</v>
      </c>
      <c r="AD4">
        <v>7</v>
      </c>
      <c r="AE4">
        <v>9</v>
      </c>
      <c r="AF4">
        <v>10</v>
      </c>
      <c r="AH4">
        <v>8</v>
      </c>
      <c r="AI4">
        <v>3</v>
      </c>
      <c r="AJ4">
        <v>8</v>
      </c>
      <c r="AK4">
        <v>3</v>
      </c>
      <c r="AL4">
        <v>2</v>
      </c>
      <c r="AM4">
        <v>1</v>
      </c>
      <c r="AN4">
        <v>3</v>
      </c>
      <c r="AO4">
        <v>3</v>
      </c>
      <c r="AP4" s="62">
        <v>2</v>
      </c>
      <c r="AQ4" s="72">
        <v>4</v>
      </c>
      <c r="AR4" s="74"/>
      <c r="AS4" s="5">
        <v>1</v>
      </c>
      <c r="AT4" s="5">
        <v>5</v>
      </c>
      <c r="BC4" s="17">
        <f t="shared" si="0"/>
        <v>159</v>
      </c>
    </row>
    <row r="5" spans="1:55" x14ac:dyDescent="0.25">
      <c r="A5" s="10"/>
      <c r="B5" s="3" t="s">
        <v>44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>
        <v>9</v>
      </c>
      <c r="S5">
        <v>15</v>
      </c>
      <c r="T5">
        <v>8</v>
      </c>
      <c r="U5">
        <v>8</v>
      </c>
      <c r="V5">
        <v>15</v>
      </c>
      <c r="W5">
        <v>8</v>
      </c>
      <c r="X5">
        <v>4</v>
      </c>
      <c r="Y5">
        <v>12</v>
      </c>
      <c r="Z5">
        <v>12</v>
      </c>
      <c r="AA5">
        <v>14</v>
      </c>
      <c r="AB5">
        <v>10</v>
      </c>
      <c r="AC5">
        <v>10</v>
      </c>
      <c r="AD5">
        <v>5</v>
      </c>
      <c r="AE5">
        <v>9</v>
      </c>
      <c r="AF5">
        <v>12</v>
      </c>
      <c r="AG5">
        <v>1</v>
      </c>
      <c r="AH5">
        <v>12</v>
      </c>
      <c r="AI5">
        <v>4</v>
      </c>
      <c r="AJ5">
        <v>4</v>
      </c>
      <c r="AK5">
        <v>7</v>
      </c>
      <c r="AL5">
        <v>5</v>
      </c>
      <c r="AM5">
        <v>2</v>
      </c>
      <c r="AN5">
        <v>4</v>
      </c>
      <c r="AO5">
        <v>6</v>
      </c>
      <c r="AP5" s="62">
        <v>1</v>
      </c>
      <c r="AQ5" s="72">
        <v>2</v>
      </c>
      <c r="AR5" s="74">
        <v>4</v>
      </c>
      <c r="AS5" s="5">
        <v>2</v>
      </c>
      <c r="AT5" s="5">
        <v>3</v>
      </c>
      <c r="BC5" s="17">
        <f t="shared" si="0"/>
        <v>208</v>
      </c>
    </row>
    <row r="6" spans="1:55" x14ac:dyDescent="0.25">
      <c r="A6" s="10"/>
      <c r="B6" s="3" t="s">
        <v>45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>
        <v>43</v>
      </c>
      <c r="S6">
        <v>60</v>
      </c>
      <c r="T6">
        <v>14</v>
      </c>
      <c r="U6">
        <v>11</v>
      </c>
      <c r="V6">
        <v>18</v>
      </c>
      <c r="W6">
        <v>8</v>
      </c>
      <c r="X6">
        <v>10</v>
      </c>
      <c r="Y6">
        <v>10</v>
      </c>
      <c r="Z6">
        <v>19</v>
      </c>
      <c r="AA6">
        <v>9</v>
      </c>
      <c r="AB6">
        <v>18</v>
      </c>
      <c r="AC6">
        <v>13</v>
      </c>
      <c r="AD6">
        <v>11</v>
      </c>
      <c r="AE6">
        <v>11</v>
      </c>
      <c r="AF6">
        <v>12</v>
      </c>
      <c r="AG6">
        <v>16</v>
      </c>
      <c r="AH6">
        <v>7</v>
      </c>
      <c r="AI6">
        <v>8</v>
      </c>
      <c r="AJ6">
        <v>7</v>
      </c>
      <c r="AK6">
        <v>10</v>
      </c>
      <c r="AL6">
        <v>6</v>
      </c>
      <c r="AM6">
        <v>7</v>
      </c>
      <c r="AN6">
        <v>8</v>
      </c>
      <c r="AO6">
        <v>4</v>
      </c>
      <c r="AP6" s="62">
        <v>4</v>
      </c>
      <c r="AQ6" s="72">
        <v>7</v>
      </c>
      <c r="AR6" s="75">
        <v>2</v>
      </c>
      <c r="AS6" s="5">
        <v>4</v>
      </c>
      <c r="AT6" s="5">
        <v>2</v>
      </c>
      <c r="BC6" s="17">
        <f t="shared" si="0"/>
        <v>359</v>
      </c>
    </row>
    <row r="7" spans="1:55" x14ac:dyDescent="0.25">
      <c r="A7" s="10"/>
      <c r="B7" s="3" t="s">
        <v>46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V7">
        <v>72</v>
      </c>
      <c r="W7">
        <v>65</v>
      </c>
      <c r="X7">
        <v>50</v>
      </c>
      <c r="Y7">
        <v>52</v>
      </c>
      <c r="Z7">
        <v>43</v>
      </c>
      <c r="AA7">
        <v>52</v>
      </c>
      <c r="AB7">
        <v>23</v>
      </c>
      <c r="AC7">
        <v>16</v>
      </c>
      <c r="AD7">
        <v>12</v>
      </c>
      <c r="AE7">
        <v>17</v>
      </c>
      <c r="AF7">
        <v>17</v>
      </c>
      <c r="AG7">
        <v>7</v>
      </c>
      <c r="AH7">
        <v>18</v>
      </c>
      <c r="AI7">
        <v>9</v>
      </c>
      <c r="AJ7">
        <v>5</v>
      </c>
      <c r="AK7">
        <v>10</v>
      </c>
      <c r="AL7">
        <v>7</v>
      </c>
      <c r="AM7">
        <v>4</v>
      </c>
      <c r="AN7">
        <v>7</v>
      </c>
      <c r="AO7">
        <v>2</v>
      </c>
      <c r="AP7" s="62">
        <v>6</v>
      </c>
      <c r="AQ7" s="72">
        <v>5</v>
      </c>
      <c r="AR7" s="75">
        <v>2</v>
      </c>
      <c r="AS7" s="5">
        <v>1</v>
      </c>
      <c r="AT7" s="5">
        <v>5</v>
      </c>
      <c r="BC7" s="17">
        <f t="shared" si="0"/>
        <v>507</v>
      </c>
    </row>
    <row r="8" spans="1:55" x14ac:dyDescent="0.25">
      <c r="A8" s="10"/>
      <c r="B8" s="3" t="s">
        <v>47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AB8">
        <v>73</v>
      </c>
      <c r="AC8">
        <v>46</v>
      </c>
      <c r="AD8">
        <v>59</v>
      </c>
      <c r="AE8">
        <v>30</v>
      </c>
      <c r="AF8">
        <v>37</v>
      </c>
      <c r="AG8">
        <v>32</v>
      </c>
      <c r="AH8">
        <v>44</v>
      </c>
      <c r="AI8">
        <v>10</v>
      </c>
      <c r="AJ8">
        <v>5</v>
      </c>
      <c r="AK8">
        <v>5</v>
      </c>
      <c r="AL8">
        <v>8</v>
      </c>
      <c r="AM8">
        <v>7</v>
      </c>
      <c r="AN8">
        <v>5</v>
      </c>
      <c r="AO8">
        <v>6</v>
      </c>
      <c r="AP8" s="62">
        <v>2</v>
      </c>
      <c r="AQ8" s="72">
        <v>4</v>
      </c>
      <c r="AR8" s="75"/>
      <c r="AS8" s="5">
        <v>1</v>
      </c>
      <c r="AT8" s="5">
        <v>3</v>
      </c>
      <c r="BC8" s="17">
        <f t="shared" si="0"/>
        <v>377</v>
      </c>
    </row>
    <row r="9" spans="1:55" x14ac:dyDescent="0.25">
      <c r="A9" s="10"/>
      <c r="B9" s="3" t="s">
        <v>48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AI9">
        <v>95</v>
      </c>
      <c r="AJ9">
        <v>56</v>
      </c>
      <c r="AK9">
        <v>56</v>
      </c>
      <c r="AL9">
        <v>51</v>
      </c>
      <c r="AM9">
        <v>29</v>
      </c>
      <c r="AN9">
        <v>52</v>
      </c>
      <c r="AO9">
        <v>31</v>
      </c>
      <c r="AP9" s="62">
        <v>10</v>
      </c>
      <c r="AQ9" s="72">
        <v>17</v>
      </c>
      <c r="AR9" s="75">
        <v>7</v>
      </c>
      <c r="AS9" s="5">
        <v>6</v>
      </c>
      <c r="AT9" s="5">
        <v>7</v>
      </c>
      <c r="BC9" s="17">
        <f t="shared" si="0"/>
        <v>417</v>
      </c>
    </row>
    <row r="10" spans="1:55" x14ac:dyDescent="0.25">
      <c r="A10" s="10"/>
      <c r="B10" s="3" t="s">
        <v>128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AO10">
        <v>66</v>
      </c>
      <c r="AP10" s="62">
        <v>88</v>
      </c>
      <c r="AQ10" s="72">
        <v>62</v>
      </c>
      <c r="AR10" s="75">
        <v>48</v>
      </c>
      <c r="AS10" s="5">
        <v>36</v>
      </c>
      <c r="AT10" s="5">
        <v>28</v>
      </c>
      <c r="BC10" s="17">
        <f t="shared" si="0"/>
        <v>328</v>
      </c>
    </row>
    <row r="11" spans="1:55" ht="15.75" thickBot="1" x14ac:dyDescent="0.3">
      <c r="A11" s="10"/>
      <c r="B11" s="18" t="s">
        <v>49</v>
      </c>
      <c r="C11" s="16"/>
      <c r="D11" s="5"/>
      <c r="E11" s="5"/>
      <c r="F11" s="5"/>
      <c r="G11" s="5"/>
      <c r="H11" s="5"/>
      <c r="I11" s="5"/>
      <c r="J11" s="5"/>
      <c r="K11" s="5"/>
      <c r="Q11">
        <v>1</v>
      </c>
      <c r="R11">
        <v>20</v>
      </c>
      <c r="S11">
        <v>16</v>
      </c>
      <c r="T11">
        <v>52</v>
      </c>
      <c r="U11">
        <v>38</v>
      </c>
      <c r="V11">
        <v>27</v>
      </c>
      <c r="W11">
        <v>21</v>
      </c>
      <c r="X11">
        <v>13</v>
      </c>
      <c r="Y11">
        <v>13</v>
      </c>
      <c r="Z11">
        <v>21</v>
      </c>
      <c r="AA11">
        <v>11</v>
      </c>
      <c r="AB11">
        <v>15</v>
      </c>
      <c r="AC11">
        <v>12</v>
      </c>
      <c r="AD11">
        <v>15</v>
      </c>
      <c r="AE11">
        <v>19</v>
      </c>
      <c r="AF11">
        <v>18</v>
      </c>
      <c r="AG11">
        <v>12</v>
      </c>
      <c r="AH11">
        <v>13</v>
      </c>
      <c r="AI11">
        <v>18</v>
      </c>
      <c r="AJ11">
        <v>18</v>
      </c>
      <c r="AK11">
        <v>8</v>
      </c>
      <c r="AL11">
        <v>16</v>
      </c>
      <c r="AM11">
        <v>13</v>
      </c>
      <c r="AN11">
        <v>15</v>
      </c>
      <c r="AO11">
        <v>21</v>
      </c>
      <c r="AP11" s="63">
        <v>17</v>
      </c>
      <c r="AQ11">
        <v>19</v>
      </c>
      <c r="AR11" s="76">
        <v>14</v>
      </c>
      <c r="AS11" s="40">
        <v>12</v>
      </c>
      <c r="AT11" s="40">
        <v>7</v>
      </c>
      <c r="BC11" s="17">
        <f>SUM(Q11:BB11)</f>
        <v>515</v>
      </c>
    </row>
    <row r="12" spans="1:55" ht="15.75" thickBot="1" x14ac:dyDescent="0.3">
      <c r="A12" s="19"/>
      <c r="B12" s="15" t="s">
        <v>26</v>
      </c>
      <c r="C12" s="20">
        <f t="shared" ref="C12:Q12" si="1">SUM(C11:C11)</f>
        <v>0</v>
      </c>
      <c r="D12" s="20">
        <f t="shared" si="1"/>
        <v>0</v>
      </c>
      <c r="E12" s="20">
        <f t="shared" si="1"/>
        <v>0</v>
      </c>
      <c r="F12" s="20">
        <f t="shared" si="1"/>
        <v>0</v>
      </c>
      <c r="G12" s="20">
        <f t="shared" si="1"/>
        <v>0</v>
      </c>
      <c r="H12" s="20">
        <f t="shared" si="1"/>
        <v>0</v>
      </c>
      <c r="I12" s="20">
        <f t="shared" si="1"/>
        <v>0</v>
      </c>
      <c r="J12" s="20">
        <f t="shared" si="1"/>
        <v>0</v>
      </c>
      <c r="K12" s="20">
        <f t="shared" si="1"/>
        <v>0</v>
      </c>
      <c r="L12" s="20">
        <f t="shared" si="1"/>
        <v>0</v>
      </c>
      <c r="M12" s="20">
        <f t="shared" si="1"/>
        <v>0</v>
      </c>
      <c r="N12" s="20">
        <f t="shared" si="1"/>
        <v>0</v>
      </c>
      <c r="O12" s="20">
        <f t="shared" si="1"/>
        <v>0</v>
      </c>
      <c r="P12" s="20">
        <f t="shared" si="1"/>
        <v>0</v>
      </c>
      <c r="Q12" s="20">
        <f t="shared" si="1"/>
        <v>1</v>
      </c>
      <c r="R12" s="20">
        <f t="shared" ref="R12:AL12" si="2">SUM(R3:R11)</f>
        <v>93</v>
      </c>
      <c r="S12" s="20">
        <f t="shared" si="2"/>
        <v>113</v>
      </c>
      <c r="T12" s="20">
        <f t="shared" si="2"/>
        <v>114</v>
      </c>
      <c r="U12" s="20">
        <f t="shared" si="2"/>
        <v>79</v>
      </c>
      <c r="V12" s="20">
        <f t="shared" si="2"/>
        <v>157</v>
      </c>
      <c r="W12" s="20">
        <f t="shared" si="2"/>
        <v>125</v>
      </c>
      <c r="X12" s="20">
        <f t="shared" si="2"/>
        <v>87</v>
      </c>
      <c r="Y12" s="20">
        <f t="shared" si="2"/>
        <v>98</v>
      </c>
      <c r="Z12" s="20">
        <f t="shared" si="2"/>
        <v>113</v>
      </c>
      <c r="AA12" s="20">
        <f t="shared" si="2"/>
        <v>103</v>
      </c>
      <c r="AB12" s="20">
        <f t="shared" si="2"/>
        <v>160</v>
      </c>
      <c r="AC12" s="20">
        <f t="shared" si="2"/>
        <v>108</v>
      </c>
      <c r="AD12" s="20">
        <f t="shared" si="2"/>
        <v>121</v>
      </c>
      <c r="AE12" s="20">
        <f t="shared" si="2"/>
        <v>101</v>
      </c>
      <c r="AF12" s="20">
        <f t="shared" si="2"/>
        <v>113</v>
      </c>
      <c r="AG12" s="20">
        <f t="shared" si="2"/>
        <v>82</v>
      </c>
      <c r="AH12" s="20">
        <f t="shared" si="2"/>
        <v>115</v>
      </c>
      <c r="AI12" s="20">
        <f t="shared" si="2"/>
        <v>152</v>
      </c>
      <c r="AJ12" s="20">
        <f t="shared" si="2"/>
        <v>109</v>
      </c>
      <c r="AK12" s="20">
        <f t="shared" si="2"/>
        <v>102</v>
      </c>
      <c r="AL12" s="20">
        <f t="shared" si="2"/>
        <v>100</v>
      </c>
      <c r="AM12" s="20">
        <f>SUM(AM3:AM11)</f>
        <v>67</v>
      </c>
      <c r="AN12" s="20">
        <f>SUM(AN3:AN11)</f>
        <v>101</v>
      </c>
      <c r="AO12" s="20">
        <f>SUM(AO3:AO11)</f>
        <v>149</v>
      </c>
      <c r="AP12" s="20">
        <f t="shared" ref="AP12:BB12" si="3">SUM(AP3:AP11)</f>
        <v>133</v>
      </c>
      <c r="AQ12" s="20">
        <f t="shared" si="3"/>
        <v>125</v>
      </c>
      <c r="AR12" s="20">
        <f t="shared" si="3"/>
        <v>81</v>
      </c>
      <c r="AS12" s="20">
        <f t="shared" si="3"/>
        <v>65</v>
      </c>
      <c r="AT12" s="20">
        <f t="shared" si="3"/>
        <v>62</v>
      </c>
      <c r="AU12" s="20">
        <f t="shared" si="3"/>
        <v>0</v>
      </c>
      <c r="AV12" s="20">
        <f t="shared" si="3"/>
        <v>0</v>
      </c>
      <c r="AW12" s="20">
        <f t="shared" si="3"/>
        <v>0</v>
      </c>
      <c r="AX12" s="20">
        <f t="shared" si="3"/>
        <v>0</v>
      </c>
      <c r="AY12" s="20">
        <f t="shared" si="3"/>
        <v>0</v>
      </c>
      <c r="AZ12" s="20">
        <f t="shared" si="3"/>
        <v>0</v>
      </c>
      <c r="BA12" s="20">
        <f t="shared" si="3"/>
        <v>0</v>
      </c>
      <c r="BB12" s="20">
        <f t="shared" si="3"/>
        <v>0</v>
      </c>
      <c r="BC12" s="14">
        <f>SUM(BC3:BC11)</f>
        <v>3129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BE23"/>
  <sheetViews>
    <sheetView workbookViewId="0"/>
  </sheetViews>
  <sheetFormatPr baseColWidth="10" defaultRowHeight="15" x14ac:dyDescent="0.25"/>
  <cols>
    <col min="2" max="2" width="38.7109375" customWidth="1"/>
    <col min="3" max="3" width="32.140625" hidden="1" customWidth="1"/>
    <col min="4" max="4" width="40.28515625" style="87" bestFit="1" customWidth="1"/>
    <col min="5" max="18" width="11.42578125" hidden="1" customWidth="1"/>
    <col min="42" max="42" width="15.28515625" customWidth="1"/>
    <col min="43" max="43" width="13.5703125" customWidth="1"/>
    <col min="44" max="44" width="12.5703125" customWidth="1"/>
    <col min="45" max="45" width="13.140625" customWidth="1"/>
    <col min="46" max="46" width="11.85546875" customWidth="1"/>
    <col min="47" max="49" width="11.85546875" bestFit="1" customWidth="1"/>
    <col min="50" max="56" width="11.42578125" hidden="1" customWidth="1"/>
    <col min="57" max="57" width="12.42578125" customWidth="1"/>
  </cols>
  <sheetData>
    <row r="1" spans="1:57" ht="30.75" thickBot="1" x14ac:dyDescent="0.3">
      <c r="A1" s="21" t="s">
        <v>25</v>
      </c>
      <c r="B1" s="22" t="s">
        <v>29</v>
      </c>
      <c r="C1" s="22" t="s">
        <v>50</v>
      </c>
      <c r="D1" s="22" t="s">
        <v>135</v>
      </c>
      <c r="E1" s="23" t="s">
        <v>30</v>
      </c>
      <c r="F1" s="24" t="s">
        <v>31</v>
      </c>
      <c r="G1" s="24" t="s">
        <v>32</v>
      </c>
      <c r="H1" s="24" t="s">
        <v>33</v>
      </c>
      <c r="I1" s="24" t="s">
        <v>34</v>
      </c>
      <c r="J1" s="24" t="s">
        <v>35</v>
      </c>
      <c r="K1" s="24" t="s">
        <v>36</v>
      </c>
      <c r="L1" s="24" t="s">
        <v>37</v>
      </c>
      <c r="M1" s="24" t="s">
        <v>38</v>
      </c>
      <c r="N1" s="24" t="s">
        <v>39</v>
      </c>
      <c r="O1" s="24" t="s">
        <v>40</v>
      </c>
      <c r="P1" s="24" t="s">
        <v>0</v>
      </c>
      <c r="Q1" s="24" t="s">
        <v>1</v>
      </c>
      <c r="R1" s="24" t="s">
        <v>2</v>
      </c>
      <c r="S1" s="24" t="s">
        <v>3</v>
      </c>
      <c r="T1" s="24" t="s">
        <v>4</v>
      </c>
      <c r="U1" s="24" t="s">
        <v>5</v>
      </c>
      <c r="V1" s="24" t="s">
        <v>6</v>
      </c>
      <c r="W1" s="24" t="s">
        <v>7</v>
      </c>
      <c r="X1" s="24" t="s">
        <v>8</v>
      </c>
      <c r="Y1" s="24" t="s">
        <v>9</v>
      </c>
      <c r="Z1" s="24" t="s">
        <v>10</v>
      </c>
      <c r="AA1" s="24" t="s">
        <v>11</v>
      </c>
      <c r="AB1" s="24" t="s">
        <v>12</v>
      </c>
      <c r="AC1" s="24" t="s">
        <v>13</v>
      </c>
      <c r="AD1" s="24" t="s">
        <v>14</v>
      </c>
      <c r="AE1" s="24" t="s">
        <v>15</v>
      </c>
      <c r="AF1" s="24" t="s">
        <v>16</v>
      </c>
      <c r="AG1" s="24" t="s">
        <v>17</v>
      </c>
      <c r="AH1" s="24" t="s">
        <v>18</v>
      </c>
      <c r="AI1" s="24" t="s">
        <v>19</v>
      </c>
      <c r="AJ1" s="24" t="s">
        <v>20</v>
      </c>
      <c r="AK1" s="24" t="s">
        <v>21</v>
      </c>
      <c r="AL1" s="24" t="s">
        <v>22</v>
      </c>
      <c r="AM1" s="24" t="s">
        <v>23</v>
      </c>
      <c r="AN1" s="24" t="s">
        <v>24</v>
      </c>
      <c r="AO1" s="24" t="s">
        <v>112</v>
      </c>
      <c r="AP1" s="24" t="s">
        <v>113</v>
      </c>
      <c r="AQ1" s="24" t="s">
        <v>114</v>
      </c>
      <c r="AR1" s="24" t="s">
        <v>115</v>
      </c>
      <c r="AS1" s="24" t="s">
        <v>116</v>
      </c>
      <c r="AT1" s="24" t="s">
        <v>117</v>
      </c>
      <c r="AU1" s="24" t="s">
        <v>118</v>
      </c>
      <c r="AV1" s="24" t="s">
        <v>119</v>
      </c>
      <c r="AW1" s="24" t="s">
        <v>120</v>
      </c>
      <c r="AX1" s="24" t="s">
        <v>121</v>
      </c>
      <c r="AY1" s="24" t="s">
        <v>122</v>
      </c>
      <c r="AZ1" s="24" t="s">
        <v>123</v>
      </c>
      <c r="BA1" s="24" t="s">
        <v>124</v>
      </c>
      <c r="BB1" s="24" t="s">
        <v>125</v>
      </c>
      <c r="BC1" s="24" t="s">
        <v>126</v>
      </c>
      <c r="BD1" s="24" t="s">
        <v>127</v>
      </c>
      <c r="BE1" s="25" t="s">
        <v>26</v>
      </c>
    </row>
    <row r="2" spans="1:57" ht="15.75" thickBot="1" x14ac:dyDescent="0.3">
      <c r="A2" s="10"/>
      <c r="B2" s="1"/>
      <c r="C2" s="1"/>
      <c r="D2" s="1"/>
      <c r="E2" s="12" t="s">
        <v>51</v>
      </c>
      <c r="F2" s="12" t="s">
        <v>51</v>
      </c>
      <c r="G2" s="12" t="s">
        <v>51</v>
      </c>
      <c r="H2" s="12" t="s">
        <v>51</v>
      </c>
      <c r="I2" s="12" t="s">
        <v>51</v>
      </c>
      <c r="J2" s="12" t="s">
        <v>51</v>
      </c>
      <c r="K2" s="12" t="s">
        <v>51</v>
      </c>
      <c r="L2" s="12" t="s">
        <v>51</v>
      </c>
      <c r="M2" s="12" t="s">
        <v>51</v>
      </c>
      <c r="N2" s="12" t="s">
        <v>51</v>
      </c>
      <c r="O2" s="12" t="s">
        <v>51</v>
      </c>
      <c r="P2" s="12" t="s">
        <v>51</v>
      </c>
      <c r="Q2" s="12" t="s">
        <v>51</v>
      </c>
      <c r="R2" s="12" t="s">
        <v>51</v>
      </c>
      <c r="S2" s="12" t="s">
        <v>51</v>
      </c>
      <c r="T2" s="12" t="s">
        <v>51</v>
      </c>
      <c r="U2" s="12" t="s">
        <v>51</v>
      </c>
      <c r="V2" s="12" t="s">
        <v>51</v>
      </c>
      <c r="W2" s="12" t="s">
        <v>51</v>
      </c>
      <c r="X2" s="12" t="s">
        <v>51</v>
      </c>
      <c r="Y2" s="12" t="s">
        <v>51</v>
      </c>
      <c r="Z2" s="12" t="s">
        <v>51</v>
      </c>
      <c r="AA2" s="12" t="s">
        <v>51</v>
      </c>
      <c r="AB2" s="12" t="s">
        <v>51</v>
      </c>
      <c r="AC2" s="12" t="s">
        <v>51</v>
      </c>
      <c r="AD2" s="12" t="s">
        <v>51</v>
      </c>
      <c r="AE2" s="12" t="s">
        <v>51</v>
      </c>
      <c r="AF2" s="12" t="s">
        <v>51</v>
      </c>
      <c r="AG2" s="12" t="s">
        <v>51</v>
      </c>
      <c r="AH2" s="12" t="s">
        <v>51</v>
      </c>
      <c r="AI2" s="12" t="s">
        <v>51</v>
      </c>
      <c r="AJ2" s="12" t="s">
        <v>51</v>
      </c>
      <c r="AK2" s="12" t="s">
        <v>51</v>
      </c>
      <c r="AL2" s="12" t="s">
        <v>51</v>
      </c>
      <c r="AM2" s="12" t="s">
        <v>51</v>
      </c>
      <c r="AN2" s="12" t="s">
        <v>51</v>
      </c>
      <c r="AO2" s="12" t="s">
        <v>51</v>
      </c>
      <c r="AP2" s="12" t="s">
        <v>51</v>
      </c>
      <c r="AQ2" s="12" t="s">
        <v>51</v>
      </c>
      <c r="AR2" s="12" t="s">
        <v>51</v>
      </c>
      <c r="AS2" s="12" t="s">
        <v>51</v>
      </c>
      <c r="AT2" s="12" t="s">
        <v>51</v>
      </c>
      <c r="AU2" s="12" t="s">
        <v>51</v>
      </c>
      <c r="AV2" s="12" t="s">
        <v>51</v>
      </c>
      <c r="AW2" s="12" t="s">
        <v>51</v>
      </c>
      <c r="AX2" s="12" t="s">
        <v>51</v>
      </c>
      <c r="AY2" s="12" t="s">
        <v>51</v>
      </c>
      <c r="AZ2" s="12" t="s">
        <v>51</v>
      </c>
      <c r="BA2" s="12" t="s">
        <v>51</v>
      </c>
      <c r="BB2" s="12" t="s">
        <v>51</v>
      </c>
      <c r="BC2" s="12" t="s">
        <v>51</v>
      </c>
      <c r="BD2" s="12" t="s">
        <v>51</v>
      </c>
      <c r="BE2" s="15"/>
    </row>
    <row r="3" spans="1:57" x14ac:dyDescent="0.25">
      <c r="A3" s="10"/>
      <c r="B3" s="2" t="s">
        <v>42</v>
      </c>
      <c r="C3" s="26">
        <v>2.4300000000000002</v>
      </c>
      <c r="D3" s="26">
        <v>2.73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27">
        <f>$C3*'Art &amp; Décoration'!Q3</f>
        <v>0</v>
      </c>
      <c r="T3" s="27">
        <f>$C3*'Art &amp; Décoration'!R3</f>
        <v>34.020000000000003</v>
      </c>
      <c r="U3" s="27">
        <f>$C3*'Art &amp; Décoration'!S3</f>
        <v>41.31</v>
      </c>
      <c r="V3" s="27">
        <f>$C3*'Art &amp; Décoration'!T3</f>
        <v>60.750000000000007</v>
      </c>
      <c r="W3" s="27">
        <f>$C3*'Art &amp; Décoration'!U3</f>
        <v>31.590000000000003</v>
      </c>
      <c r="X3" s="27">
        <f>$C3*'Art &amp; Décoration'!V3</f>
        <v>36.450000000000003</v>
      </c>
      <c r="Y3" s="27">
        <f>$C3*'Art &amp; Décoration'!W3</f>
        <v>31.590000000000003</v>
      </c>
      <c r="Z3" s="27">
        <f>$C3*'Art &amp; Décoration'!X3</f>
        <v>12.15</v>
      </c>
      <c r="AA3" s="27">
        <f>$C3*'Art &amp; Décoration'!Y3</f>
        <v>14.580000000000002</v>
      </c>
      <c r="AB3" s="27">
        <f>$C3*'Art &amp; Décoration'!Z3</f>
        <v>24.3</v>
      </c>
      <c r="AC3" s="27">
        <f>$C3*'Art &amp; Décoration'!AA3</f>
        <v>24.3</v>
      </c>
      <c r="AD3" s="27">
        <f>$C3*'Art &amp; Décoration'!AB3</f>
        <v>41.31</v>
      </c>
      <c r="AE3" s="27">
        <f>$C3*'Art &amp; Décoration'!AC3</f>
        <v>14.580000000000002</v>
      </c>
      <c r="AF3" s="27">
        <f>$C3*'Art &amp; Décoration'!AD3</f>
        <v>29.160000000000004</v>
      </c>
      <c r="AG3" s="27">
        <f>$C3*'Art &amp; Décoration'!AE3</f>
        <v>14.580000000000002</v>
      </c>
      <c r="AH3" s="27">
        <f>$C3*'Art &amp; Décoration'!AF3</f>
        <v>17.010000000000002</v>
      </c>
      <c r="AI3" s="27">
        <f>$C3*'Art &amp; Décoration'!AG3</f>
        <v>34.020000000000003</v>
      </c>
      <c r="AJ3" s="27">
        <f>$C3*'Art &amp; Décoration'!AH3</f>
        <v>31.590000000000003</v>
      </c>
      <c r="AK3" s="27">
        <f>$C3*'Art &amp; Décoration'!AI3</f>
        <v>12.15</v>
      </c>
      <c r="AL3" s="27">
        <f>$C3*'Art &amp; Décoration'!AJ3</f>
        <v>14.580000000000002</v>
      </c>
      <c r="AM3" s="27">
        <f>$C3*'Art &amp; Décoration'!AK3</f>
        <v>7.2900000000000009</v>
      </c>
      <c r="AN3" s="27">
        <f>$C3*'Art &amp; Décoration'!AL3</f>
        <v>12.15</v>
      </c>
      <c r="AO3" s="27">
        <f>$C3*'Art &amp; Décoration'!AM3</f>
        <v>9.7200000000000006</v>
      </c>
      <c r="AP3" s="27">
        <f>$C3*'Art &amp; Décoration'!AN3</f>
        <v>17.010000000000002</v>
      </c>
      <c r="AQ3" s="27">
        <f>$C3*'Art &amp; Décoration'!AO3</f>
        <v>24.3</v>
      </c>
      <c r="AR3" s="27">
        <f>$C3*'Art &amp; Décoration'!AP3</f>
        <v>7.2900000000000009</v>
      </c>
      <c r="AS3" s="27">
        <f>$C3*'Art &amp; Décoration'!AQ3</f>
        <v>12.15</v>
      </c>
      <c r="AT3" s="27">
        <f>$C3*'Art &amp; Décoration'!AR3</f>
        <v>9.7200000000000006</v>
      </c>
      <c r="AU3" s="27">
        <f>$C3*'Art &amp; Décoration'!AS3</f>
        <v>4.8600000000000003</v>
      </c>
      <c r="AV3" s="27">
        <f>$D3*'Art &amp; Décoration'!AT3</f>
        <v>5.46</v>
      </c>
      <c r="AW3" s="27">
        <f>$D3*'Art &amp; Décoration'!AU3</f>
        <v>0</v>
      </c>
      <c r="AX3" s="27">
        <f>$C3*'Art &amp; Décoration'!AV3</f>
        <v>0</v>
      </c>
      <c r="AY3" s="27">
        <f>$C3*'Art &amp; Décoration'!AW3</f>
        <v>0</v>
      </c>
      <c r="AZ3" s="27">
        <f>$C3*'Art &amp; Décoration'!AX3</f>
        <v>0</v>
      </c>
      <c r="BA3" s="27">
        <f>$C3*'Art &amp; Décoration'!AY3</f>
        <v>0</v>
      </c>
      <c r="BB3" s="27">
        <f>$C3*'Art &amp; Décoration'!AZ3</f>
        <v>0</v>
      </c>
      <c r="BC3" s="27">
        <f>$C3*'Art &amp; Décoration'!BA3</f>
        <v>0</v>
      </c>
      <c r="BD3" s="27">
        <f>$C3*'Art &amp; Décoration'!BB3</f>
        <v>0</v>
      </c>
      <c r="BE3" s="28">
        <f>SUM(S3:BD3)</f>
        <v>629.96999999999991</v>
      </c>
    </row>
    <row r="4" spans="1:57" x14ac:dyDescent="0.25">
      <c r="A4" s="10"/>
      <c r="B4" s="3" t="s">
        <v>43</v>
      </c>
      <c r="C4" s="26">
        <v>2.4300000000000002</v>
      </c>
      <c r="D4" s="26">
        <v>2.73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27">
        <f>$C4*'Art &amp; Décoration'!Q4</f>
        <v>0</v>
      </c>
      <c r="T4" s="27">
        <f>$C4*'Art &amp; Décoration'!R4</f>
        <v>17.010000000000002</v>
      </c>
      <c r="U4" s="27">
        <f>$C4*'Art &amp; Décoration'!S4</f>
        <v>12.15</v>
      </c>
      <c r="V4" s="27">
        <f>$C4*'Art &amp; Décoration'!T4</f>
        <v>36.450000000000003</v>
      </c>
      <c r="W4" s="27">
        <f>$C4*'Art &amp; Décoration'!U4</f>
        <v>21.87</v>
      </c>
      <c r="X4" s="27">
        <f>$C4*'Art &amp; Décoration'!V4</f>
        <v>24.3</v>
      </c>
      <c r="Y4" s="27">
        <f>$C4*'Art &amp; Décoration'!W4</f>
        <v>24.3</v>
      </c>
      <c r="Z4" s="27">
        <f>$C4*'Art &amp; Décoration'!X4</f>
        <v>12.15</v>
      </c>
      <c r="AA4" s="27">
        <f>$C4*'Art &amp; Décoration'!Y4</f>
        <v>12.15</v>
      </c>
      <c r="AB4" s="27">
        <f>$C4*'Art &amp; Décoration'!Z4</f>
        <v>19.440000000000001</v>
      </c>
      <c r="AC4" s="27">
        <f>$C4*'Art &amp; Décoration'!AA4</f>
        <v>17.010000000000002</v>
      </c>
      <c r="AD4" s="27">
        <f>$C4*'Art &amp; Décoration'!AB4</f>
        <v>9.7200000000000006</v>
      </c>
      <c r="AE4" s="27">
        <f>$C4*'Art &amp; Décoration'!AC4</f>
        <v>12.15</v>
      </c>
      <c r="AF4" s="27">
        <f>$C4*'Art &amp; Décoration'!AD4</f>
        <v>17.010000000000002</v>
      </c>
      <c r="AG4" s="27">
        <f>$C4*'Art &amp; Décoration'!AE4</f>
        <v>21.87</v>
      </c>
      <c r="AH4" s="27">
        <f>$C4*'Art &amp; Décoration'!AF4</f>
        <v>24.3</v>
      </c>
      <c r="AI4" s="27">
        <f>$C4*'Art &amp; Décoration'!AG4</f>
        <v>0</v>
      </c>
      <c r="AJ4" s="27">
        <f>$C4*'Art &amp; Décoration'!AH4</f>
        <v>19.440000000000001</v>
      </c>
      <c r="AK4" s="27">
        <f>$C4*'Art &amp; Décoration'!AI4</f>
        <v>7.2900000000000009</v>
      </c>
      <c r="AL4" s="27">
        <f>$C4*'Art &amp; Décoration'!AJ4</f>
        <v>19.440000000000001</v>
      </c>
      <c r="AM4" s="27">
        <f>$C4*'Art &amp; Décoration'!AK4</f>
        <v>7.2900000000000009</v>
      </c>
      <c r="AN4" s="27">
        <f>$C4*'Art &amp; Décoration'!AL4</f>
        <v>4.8600000000000003</v>
      </c>
      <c r="AO4" s="27">
        <f>$C4*'Art &amp; Décoration'!AM4</f>
        <v>2.4300000000000002</v>
      </c>
      <c r="AP4" s="27">
        <f>$C4*'Art &amp; Décoration'!AN4</f>
        <v>7.2900000000000009</v>
      </c>
      <c r="AQ4" s="27">
        <f>$C4*'Art &amp; Décoration'!AO4</f>
        <v>7.2900000000000009</v>
      </c>
      <c r="AR4" s="27">
        <f>$C4*'Art &amp; Décoration'!AP4</f>
        <v>4.8600000000000003</v>
      </c>
      <c r="AS4" s="27">
        <f>$C4*'Art &amp; Décoration'!AQ4</f>
        <v>9.7200000000000006</v>
      </c>
      <c r="AT4" s="27">
        <f>$C4*'Art &amp; Décoration'!AR4</f>
        <v>0</v>
      </c>
      <c r="AU4" s="27">
        <f>$C4*'Art &amp; Décoration'!AS4</f>
        <v>2.4300000000000002</v>
      </c>
      <c r="AV4" s="27">
        <f>$D4*'Art &amp; Décoration'!AT4</f>
        <v>13.65</v>
      </c>
      <c r="AW4" s="27">
        <f>$D4*'Art &amp; Décoration'!AU4</f>
        <v>0</v>
      </c>
      <c r="AX4" s="27">
        <f>$C4*'Art &amp; Décoration'!AV4</f>
        <v>0</v>
      </c>
      <c r="AY4" s="27">
        <f>$C4*'Art &amp; Décoration'!AW4</f>
        <v>0</v>
      </c>
      <c r="AZ4" s="27">
        <f>$C4*'Art &amp; Décoration'!AX4</f>
        <v>0</v>
      </c>
      <c r="BA4" s="27">
        <f>$C4*'Art &amp; Décoration'!AY4</f>
        <v>0</v>
      </c>
      <c r="BB4" s="27">
        <f>$C4*'Art &amp; Décoration'!AZ4</f>
        <v>0</v>
      </c>
      <c r="BC4" s="27">
        <f>$C4*'Art &amp; Décoration'!BA4</f>
        <v>0</v>
      </c>
      <c r="BD4" s="27">
        <f>$C4*'Art &amp; Décoration'!BB4</f>
        <v>0</v>
      </c>
      <c r="BE4" s="28">
        <f t="shared" ref="BE4:BE11" si="0">SUM(S4:BD4)</f>
        <v>387.87000000000012</v>
      </c>
    </row>
    <row r="5" spans="1:57" x14ac:dyDescent="0.25">
      <c r="A5" s="10"/>
      <c r="B5" s="3" t="s">
        <v>44</v>
      </c>
      <c r="C5" s="26">
        <v>2.4300000000000002</v>
      </c>
      <c r="D5" s="26">
        <v>2.73</v>
      </c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27">
        <f>$C5*'Art &amp; Décoration'!Q5</f>
        <v>0</v>
      </c>
      <c r="T5" s="27">
        <f>$C5*'Art &amp; Décoration'!R5</f>
        <v>21.87</v>
      </c>
      <c r="U5" s="27">
        <f>$C5*'Art &amp; Décoration'!S5</f>
        <v>36.450000000000003</v>
      </c>
      <c r="V5" s="27">
        <f>$C5*'Art &amp; Décoration'!T5</f>
        <v>19.440000000000001</v>
      </c>
      <c r="W5" s="27">
        <f>$C5*'Art &amp; Décoration'!U5</f>
        <v>19.440000000000001</v>
      </c>
      <c r="X5" s="27">
        <f>$C5*'Art &amp; Décoration'!V5</f>
        <v>36.450000000000003</v>
      </c>
      <c r="Y5" s="27">
        <f>$C5*'Art &amp; Décoration'!W5</f>
        <v>19.440000000000001</v>
      </c>
      <c r="Z5" s="27">
        <f>$C5*'Art &amp; Décoration'!X5</f>
        <v>9.7200000000000006</v>
      </c>
      <c r="AA5" s="27">
        <f>$C5*'Art &amp; Décoration'!Y5</f>
        <v>29.160000000000004</v>
      </c>
      <c r="AB5" s="27">
        <f>$C5*'Art &amp; Décoration'!Z5</f>
        <v>29.160000000000004</v>
      </c>
      <c r="AC5" s="27">
        <f>$C5*'Art &amp; Décoration'!AA5</f>
        <v>34.020000000000003</v>
      </c>
      <c r="AD5" s="27">
        <f>$C5*'Art &amp; Décoration'!AB5</f>
        <v>24.3</v>
      </c>
      <c r="AE5" s="27">
        <f>$C5*'Art &amp; Décoration'!AC5</f>
        <v>24.3</v>
      </c>
      <c r="AF5" s="27">
        <f>$C5*'Art &amp; Décoration'!AD5</f>
        <v>12.15</v>
      </c>
      <c r="AG5" s="27">
        <f>$C5*'Art &amp; Décoration'!AE5</f>
        <v>21.87</v>
      </c>
      <c r="AH5" s="27">
        <f>$C5*'Art &amp; Décoration'!AF5</f>
        <v>29.160000000000004</v>
      </c>
      <c r="AI5" s="27">
        <f>$C5*'Art &amp; Décoration'!AG5</f>
        <v>2.4300000000000002</v>
      </c>
      <c r="AJ5" s="27">
        <f>$C5*'Art &amp; Décoration'!AH5</f>
        <v>29.160000000000004</v>
      </c>
      <c r="AK5" s="27">
        <f>$C5*'Art &amp; Décoration'!AI5</f>
        <v>9.7200000000000006</v>
      </c>
      <c r="AL5" s="27">
        <f>$C5*'Art &amp; Décoration'!AJ5</f>
        <v>9.7200000000000006</v>
      </c>
      <c r="AM5" s="27">
        <f>$C5*'Art &amp; Décoration'!AK5</f>
        <v>17.010000000000002</v>
      </c>
      <c r="AN5" s="27">
        <f>$C5*'Art &amp; Décoration'!AL5</f>
        <v>12.15</v>
      </c>
      <c r="AO5" s="27">
        <f>$C5*'Art &amp; Décoration'!AM5</f>
        <v>4.8600000000000003</v>
      </c>
      <c r="AP5" s="27">
        <f>$C5*'Art &amp; Décoration'!AN5</f>
        <v>9.7200000000000006</v>
      </c>
      <c r="AQ5" s="27">
        <f>$C5*'Art &amp; Décoration'!AO5</f>
        <v>14.580000000000002</v>
      </c>
      <c r="AR5" s="27">
        <f>$C5*'Art &amp; Décoration'!AP5</f>
        <v>2.4300000000000002</v>
      </c>
      <c r="AS5" s="27">
        <f>$C5*'Art &amp; Décoration'!AQ5</f>
        <v>4.8600000000000003</v>
      </c>
      <c r="AT5" s="27">
        <f>$C5*'Art &amp; Décoration'!AR5</f>
        <v>9.7200000000000006</v>
      </c>
      <c r="AU5" s="27">
        <f>$C5*'Art &amp; Décoration'!AS5</f>
        <v>4.8600000000000003</v>
      </c>
      <c r="AV5" s="27">
        <f>$D5*'Art &amp; Décoration'!AT5</f>
        <v>8.19</v>
      </c>
      <c r="AW5" s="27">
        <f>$D5*'Art &amp; Décoration'!AU5</f>
        <v>0</v>
      </c>
      <c r="AX5" s="27">
        <f>$C5*'Art &amp; Décoration'!AV5</f>
        <v>0</v>
      </c>
      <c r="AY5" s="27">
        <f>$C5*'Art &amp; Décoration'!AW5</f>
        <v>0</v>
      </c>
      <c r="AZ5" s="27">
        <f>$C5*'Art &amp; Décoration'!AX5</f>
        <v>0</v>
      </c>
      <c r="BA5" s="27">
        <f>$C5*'Art &amp; Décoration'!AY5</f>
        <v>0</v>
      </c>
      <c r="BB5" s="27">
        <f>$C5*'Art &amp; Décoration'!AZ5</f>
        <v>0</v>
      </c>
      <c r="BC5" s="27">
        <f>$C5*'Art &amp; Décoration'!BA5</f>
        <v>0</v>
      </c>
      <c r="BD5" s="27">
        <f>$C5*'Art &amp; Décoration'!BB5</f>
        <v>0</v>
      </c>
      <c r="BE5" s="28">
        <f t="shared" si="0"/>
        <v>506.34000000000015</v>
      </c>
    </row>
    <row r="6" spans="1:57" x14ac:dyDescent="0.25">
      <c r="A6" s="10"/>
      <c r="B6" s="3" t="s">
        <v>45</v>
      </c>
      <c r="C6" s="26">
        <v>2.4300000000000002</v>
      </c>
      <c r="D6" s="26">
        <v>2.73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27">
        <f>$C6*'Art &amp; Décoration'!Q6</f>
        <v>0</v>
      </c>
      <c r="T6" s="27">
        <f>$C6*'Art &amp; Décoration'!R6</f>
        <v>104.49000000000001</v>
      </c>
      <c r="U6" s="27">
        <f>$C6*'Art &amp; Décoration'!S6</f>
        <v>145.80000000000001</v>
      </c>
      <c r="V6" s="27">
        <f>$C6*'Art &amp; Décoration'!T6</f>
        <v>34.020000000000003</v>
      </c>
      <c r="W6" s="27">
        <f>$C6*'Art &amp; Décoration'!U6</f>
        <v>26.73</v>
      </c>
      <c r="X6" s="27">
        <f>$C6*'Art &amp; Décoration'!V6</f>
        <v>43.74</v>
      </c>
      <c r="Y6" s="27">
        <f>$C6*'Art &amp; Décoration'!W6</f>
        <v>19.440000000000001</v>
      </c>
      <c r="Z6" s="27">
        <f>$C6*'Art &amp; Décoration'!X6</f>
        <v>24.3</v>
      </c>
      <c r="AA6" s="27">
        <f>$C6*'Art &amp; Décoration'!Y6</f>
        <v>24.3</v>
      </c>
      <c r="AB6" s="27">
        <f>$C6*'Art &amp; Décoration'!Z6</f>
        <v>46.17</v>
      </c>
      <c r="AC6" s="27">
        <f>$C6*'Art &amp; Décoration'!AA6</f>
        <v>21.87</v>
      </c>
      <c r="AD6" s="27">
        <f>$C6*'Art &amp; Décoration'!AB6</f>
        <v>43.74</v>
      </c>
      <c r="AE6" s="27">
        <f>$C6*'Art &amp; Décoration'!AC6</f>
        <v>31.590000000000003</v>
      </c>
      <c r="AF6" s="27">
        <f>$C6*'Art &amp; Décoration'!AD6</f>
        <v>26.73</v>
      </c>
      <c r="AG6" s="27">
        <f>$C6*'Art &amp; Décoration'!AE6</f>
        <v>26.73</v>
      </c>
      <c r="AH6" s="27">
        <f>$C6*'Art &amp; Décoration'!AF6</f>
        <v>29.160000000000004</v>
      </c>
      <c r="AI6" s="27">
        <f>$C6*'Art &amp; Décoration'!AG6</f>
        <v>38.880000000000003</v>
      </c>
      <c r="AJ6" s="27">
        <f>$C6*'Art &amp; Décoration'!AH6</f>
        <v>17.010000000000002</v>
      </c>
      <c r="AK6" s="27">
        <f>$C6*'Art &amp; Décoration'!AI6</f>
        <v>19.440000000000001</v>
      </c>
      <c r="AL6" s="27">
        <f>$C6*'Art &amp; Décoration'!AJ6</f>
        <v>17.010000000000002</v>
      </c>
      <c r="AM6" s="27">
        <f>$C6*'Art &amp; Décoration'!AK6</f>
        <v>24.3</v>
      </c>
      <c r="AN6" s="27">
        <f>$C6*'Art &amp; Décoration'!AL6</f>
        <v>14.580000000000002</v>
      </c>
      <c r="AO6" s="27">
        <f>$C6*'Art &amp; Décoration'!AM6</f>
        <v>17.010000000000002</v>
      </c>
      <c r="AP6" s="27">
        <f>$C6*'Art &amp; Décoration'!AN6</f>
        <v>19.440000000000001</v>
      </c>
      <c r="AQ6" s="27">
        <f>$C6*'Art &amp; Décoration'!AO6</f>
        <v>9.7200000000000006</v>
      </c>
      <c r="AR6" s="27">
        <f>$C6*'Art &amp; Décoration'!AP6</f>
        <v>9.7200000000000006</v>
      </c>
      <c r="AS6" s="27">
        <f>$C6*'Art &amp; Décoration'!AQ6</f>
        <v>17.010000000000002</v>
      </c>
      <c r="AT6" s="27">
        <f>$C6*'Art &amp; Décoration'!AR6</f>
        <v>4.8600000000000003</v>
      </c>
      <c r="AU6" s="27">
        <f>$C6*'Art &amp; Décoration'!AS6</f>
        <v>9.7200000000000006</v>
      </c>
      <c r="AV6" s="27">
        <f>$D6*'Art &amp; Décoration'!AT6</f>
        <v>5.46</v>
      </c>
      <c r="AW6" s="27">
        <f>$D6*'Art &amp; Décoration'!AU6</f>
        <v>0</v>
      </c>
      <c r="AX6" s="27">
        <f>$C6*'Art &amp; Décoration'!AV6</f>
        <v>0</v>
      </c>
      <c r="AY6" s="27">
        <f>$C6*'Art &amp; Décoration'!AW6</f>
        <v>0</v>
      </c>
      <c r="AZ6" s="27">
        <f>$C6*'Art &amp; Décoration'!AX6</f>
        <v>0</v>
      </c>
      <c r="BA6" s="27">
        <f>$C6*'Art &amp; Décoration'!AY6</f>
        <v>0</v>
      </c>
      <c r="BB6" s="27">
        <f>$C6*'Art &amp; Décoration'!AZ6</f>
        <v>0</v>
      </c>
      <c r="BC6" s="27">
        <f>$C6*'Art &amp; Décoration'!BA6</f>
        <v>0</v>
      </c>
      <c r="BD6" s="27">
        <f>$C6*'Art &amp; Décoration'!BB6</f>
        <v>0</v>
      </c>
      <c r="BE6" s="28">
        <f t="shared" si="0"/>
        <v>872.97000000000025</v>
      </c>
    </row>
    <row r="7" spans="1:57" x14ac:dyDescent="0.25">
      <c r="A7" s="10"/>
      <c r="B7" s="3" t="s">
        <v>46</v>
      </c>
      <c r="C7" s="26">
        <v>2.4300000000000002</v>
      </c>
      <c r="D7" s="26">
        <v>2.73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27">
        <f>$C7*'Art &amp; Décoration'!Q7</f>
        <v>0</v>
      </c>
      <c r="T7" s="27">
        <f>$C7*'Art &amp; Décoration'!R7</f>
        <v>0</v>
      </c>
      <c r="U7" s="27">
        <f>$C7*'Art &amp; Décoration'!S7</f>
        <v>0</v>
      </c>
      <c r="V7" s="27">
        <f>$C7*'Art &amp; Décoration'!T7</f>
        <v>0</v>
      </c>
      <c r="W7" s="27">
        <f>$C7*'Art &amp; Décoration'!U7</f>
        <v>0</v>
      </c>
      <c r="X7" s="27">
        <f>$C7*'Art &amp; Décoration'!V7</f>
        <v>174.96</v>
      </c>
      <c r="Y7" s="27">
        <f>$C7*'Art &amp; Décoration'!W7</f>
        <v>157.95000000000002</v>
      </c>
      <c r="Z7" s="27">
        <f>$C7*'Art &amp; Décoration'!X7</f>
        <v>121.50000000000001</v>
      </c>
      <c r="AA7" s="27">
        <f>$C7*'Art &amp; Décoration'!Y7</f>
        <v>126.36000000000001</v>
      </c>
      <c r="AB7" s="27">
        <f>$C7*'Art &amp; Décoration'!Z7</f>
        <v>104.49000000000001</v>
      </c>
      <c r="AC7" s="27">
        <f>$C7*'Art &amp; Décoration'!AA7</f>
        <v>126.36000000000001</v>
      </c>
      <c r="AD7" s="27">
        <f>$C7*'Art &amp; Décoration'!AB7</f>
        <v>55.89</v>
      </c>
      <c r="AE7" s="27">
        <f>$C7*'Art &amp; Décoration'!AC7</f>
        <v>38.880000000000003</v>
      </c>
      <c r="AF7" s="27">
        <f>$C7*'Art &amp; Décoration'!AD7</f>
        <v>29.160000000000004</v>
      </c>
      <c r="AG7" s="27">
        <f>$C7*'Art &amp; Décoration'!AE7</f>
        <v>41.31</v>
      </c>
      <c r="AH7" s="27">
        <f>$C7*'Art &amp; Décoration'!AF7</f>
        <v>41.31</v>
      </c>
      <c r="AI7" s="27">
        <f>$C7*'Art &amp; Décoration'!AG7</f>
        <v>17.010000000000002</v>
      </c>
      <c r="AJ7" s="27">
        <f>$C7*'Art &amp; Décoration'!AH7</f>
        <v>43.74</v>
      </c>
      <c r="AK7" s="27">
        <f>$C7*'Art &amp; Décoration'!AI7</f>
        <v>21.87</v>
      </c>
      <c r="AL7" s="27">
        <f>$C7*'Art &amp; Décoration'!AJ7</f>
        <v>12.15</v>
      </c>
      <c r="AM7" s="27">
        <f>$C7*'Art &amp; Décoration'!AK7</f>
        <v>24.3</v>
      </c>
      <c r="AN7" s="27">
        <f>$C7*'Art &amp; Décoration'!AL7</f>
        <v>17.010000000000002</v>
      </c>
      <c r="AO7" s="27">
        <f>$C7*'Art &amp; Décoration'!AM7</f>
        <v>9.7200000000000006</v>
      </c>
      <c r="AP7" s="27">
        <f>$C7*'Art &amp; Décoration'!AN7</f>
        <v>17.010000000000002</v>
      </c>
      <c r="AQ7" s="27">
        <f>$C7*'Art &amp; Décoration'!AO7</f>
        <v>4.8600000000000003</v>
      </c>
      <c r="AR7" s="27">
        <f>$C7*'Art &amp; Décoration'!AP7</f>
        <v>14.580000000000002</v>
      </c>
      <c r="AS7" s="27">
        <f>$C7*'Art &amp; Décoration'!AQ7</f>
        <v>12.15</v>
      </c>
      <c r="AT7" s="27">
        <f>$C7*'Art &amp; Décoration'!AR7</f>
        <v>4.8600000000000003</v>
      </c>
      <c r="AU7" s="27">
        <f>$C7*'Art &amp; Décoration'!AS7</f>
        <v>2.4300000000000002</v>
      </c>
      <c r="AV7" s="27">
        <f>$D7*'Art &amp; Décoration'!AT7</f>
        <v>13.65</v>
      </c>
      <c r="AW7" s="27">
        <f>$D7*'Art &amp; Décoration'!AU7</f>
        <v>0</v>
      </c>
      <c r="AX7" s="27">
        <f>$C7*'Art &amp; Décoration'!AV7</f>
        <v>0</v>
      </c>
      <c r="AY7" s="27">
        <f>$C7*'Art &amp; Décoration'!AW7</f>
        <v>0</v>
      </c>
      <c r="AZ7" s="27">
        <f>$C7*'Art &amp; Décoration'!AX7</f>
        <v>0</v>
      </c>
      <c r="BA7" s="27">
        <f>$C7*'Art &amp; Décoration'!AY7</f>
        <v>0</v>
      </c>
      <c r="BB7" s="27">
        <f>$C7*'Art &amp; Décoration'!AZ7</f>
        <v>0</v>
      </c>
      <c r="BC7" s="27">
        <f>$C7*'Art &amp; Décoration'!BA7</f>
        <v>0</v>
      </c>
      <c r="BD7" s="27">
        <f>$C7*'Art &amp; Décoration'!BB7</f>
        <v>0</v>
      </c>
      <c r="BE7" s="28">
        <f t="shared" si="0"/>
        <v>1233.5099999999998</v>
      </c>
    </row>
    <row r="8" spans="1:57" x14ac:dyDescent="0.25">
      <c r="A8" s="10"/>
      <c r="B8" s="3" t="s">
        <v>47</v>
      </c>
      <c r="C8" s="26">
        <v>2.4300000000000002</v>
      </c>
      <c r="D8" s="26">
        <v>2.73</v>
      </c>
      <c r="E8" s="26">
        <v>2.4300000000000002</v>
      </c>
      <c r="F8" s="26">
        <v>2.4300000000000002</v>
      </c>
      <c r="G8" s="26">
        <v>2.4300000000000002</v>
      </c>
      <c r="H8" s="26">
        <v>2.4300000000000002</v>
      </c>
      <c r="I8" s="26">
        <v>2.4300000000000002</v>
      </c>
      <c r="J8" s="26">
        <v>2.4300000000000002</v>
      </c>
      <c r="K8" s="26">
        <v>2.4300000000000002</v>
      </c>
      <c r="L8" s="26">
        <v>2.4300000000000002</v>
      </c>
      <c r="M8" s="26">
        <v>2.4300000000000002</v>
      </c>
      <c r="N8" s="26">
        <v>2.4300000000000002</v>
      </c>
      <c r="O8" s="26">
        <v>2.4300000000000002</v>
      </c>
      <c r="P8" s="26">
        <v>2.4300000000000002</v>
      </c>
      <c r="Q8" s="26">
        <v>2.4300000000000002</v>
      </c>
      <c r="R8" s="26">
        <v>2.4300000000000002</v>
      </c>
      <c r="S8" s="27">
        <f>$C8*'Art &amp; Décoration'!Q8</f>
        <v>0</v>
      </c>
      <c r="T8" s="27">
        <f>$C8*'Art &amp; Décoration'!R8</f>
        <v>0</v>
      </c>
      <c r="U8" s="27">
        <f>$C8*'Art &amp; Décoration'!S8</f>
        <v>0</v>
      </c>
      <c r="V8" s="27">
        <f>$C8*'Art &amp; Décoration'!T8</f>
        <v>0</v>
      </c>
      <c r="W8" s="27">
        <f>$C8*'Art &amp; Décoration'!U8</f>
        <v>0</v>
      </c>
      <c r="X8" s="27">
        <f>$C8*'Art &amp; Décoration'!V8</f>
        <v>0</v>
      </c>
      <c r="Y8" s="27">
        <f>$C8*'Art &amp; Décoration'!W8</f>
        <v>0</v>
      </c>
      <c r="Z8" s="27">
        <f>$C8*'Art &amp; Décoration'!X8</f>
        <v>0</v>
      </c>
      <c r="AA8" s="27">
        <f>$C8*'Art &amp; Décoration'!Y8</f>
        <v>0</v>
      </c>
      <c r="AB8" s="27">
        <f>$C8*'Art &amp; Décoration'!Z8</f>
        <v>0</v>
      </c>
      <c r="AC8" s="27">
        <f>$C8*'Art &amp; Décoration'!AA8</f>
        <v>0</v>
      </c>
      <c r="AD8" s="27">
        <f>$C8*'Art &amp; Décoration'!AB8</f>
        <v>177.39000000000001</v>
      </c>
      <c r="AE8" s="27">
        <f>$C8*'Art &amp; Décoration'!AC8</f>
        <v>111.78</v>
      </c>
      <c r="AF8" s="27">
        <f>$C8*'Art &amp; Décoration'!AD8</f>
        <v>143.37</v>
      </c>
      <c r="AG8" s="27">
        <f>$C8*'Art &amp; Décoration'!AE8</f>
        <v>72.900000000000006</v>
      </c>
      <c r="AH8" s="27">
        <f>$C8*'Art &amp; Décoration'!AF8</f>
        <v>89.910000000000011</v>
      </c>
      <c r="AI8" s="27">
        <f>$C8*'Art &amp; Décoration'!AG8</f>
        <v>77.760000000000005</v>
      </c>
      <c r="AJ8" s="27">
        <f>$C8*'Art &amp; Décoration'!AH8</f>
        <v>106.92</v>
      </c>
      <c r="AK8" s="27">
        <f>$C8*'Art &amp; Décoration'!AI8</f>
        <v>24.3</v>
      </c>
      <c r="AL8" s="27">
        <f>$C8*'Art &amp; Décoration'!AJ8</f>
        <v>12.15</v>
      </c>
      <c r="AM8" s="27">
        <f>$C8*'Art &amp; Décoration'!AK8</f>
        <v>12.15</v>
      </c>
      <c r="AN8" s="27">
        <f>$C8*'Art &amp; Décoration'!AL8</f>
        <v>19.440000000000001</v>
      </c>
      <c r="AO8" s="27">
        <f>$C8*'Art &amp; Décoration'!AM8</f>
        <v>17.010000000000002</v>
      </c>
      <c r="AP8" s="27">
        <f>$C8*'Art &amp; Décoration'!AN8</f>
        <v>12.15</v>
      </c>
      <c r="AQ8" s="27">
        <f>$C8*'Art &amp; Décoration'!AO8</f>
        <v>14.580000000000002</v>
      </c>
      <c r="AR8" s="27">
        <f>$C8*'Art &amp; Décoration'!AP8</f>
        <v>4.8600000000000003</v>
      </c>
      <c r="AS8" s="27">
        <f>$C8*'Art &amp; Décoration'!AQ8</f>
        <v>9.7200000000000006</v>
      </c>
      <c r="AT8" s="27">
        <f>$C8*'Art &amp; Décoration'!AR8</f>
        <v>0</v>
      </c>
      <c r="AU8" s="27">
        <f>$C8*'Art &amp; Décoration'!AS8</f>
        <v>2.4300000000000002</v>
      </c>
      <c r="AV8" s="27">
        <f>$D8*'Art &amp; Décoration'!AT8</f>
        <v>8.19</v>
      </c>
      <c r="AW8" s="27">
        <f>$D8*'Art &amp; Décoration'!AU8</f>
        <v>0</v>
      </c>
      <c r="AX8" s="27">
        <f>$C8*'Art &amp; Décoration'!AV8</f>
        <v>0</v>
      </c>
      <c r="AY8" s="27">
        <f>$C8*'Art &amp; Décoration'!AW8</f>
        <v>0</v>
      </c>
      <c r="AZ8" s="27">
        <f>$C8*'Art &amp; Décoration'!AX8</f>
        <v>0</v>
      </c>
      <c r="BA8" s="27">
        <f>$C8*'Art &amp; Décoration'!AY8</f>
        <v>0</v>
      </c>
      <c r="BB8" s="27">
        <f>$C8*'Art &amp; Décoration'!AZ8</f>
        <v>0</v>
      </c>
      <c r="BC8" s="27">
        <f>$C8*'Art &amp; Décoration'!BA8</f>
        <v>0</v>
      </c>
      <c r="BD8" s="27">
        <f>$C8*'Art &amp; Décoration'!BB8</f>
        <v>0</v>
      </c>
      <c r="BE8" s="28">
        <f t="shared" si="0"/>
        <v>917.01</v>
      </c>
    </row>
    <row r="9" spans="1:57" x14ac:dyDescent="0.25">
      <c r="A9" s="10"/>
      <c r="B9" s="3" t="s">
        <v>48</v>
      </c>
      <c r="C9" s="26">
        <v>2.4300000000000002</v>
      </c>
      <c r="D9" s="26">
        <v>2.73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27">
        <f>$C9*'Art &amp; Décoration'!Q9</f>
        <v>0</v>
      </c>
      <c r="T9" s="27">
        <f>$C9*'Art &amp; Décoration'!R9</f>
        <v>0</v>
      </c>
      <c r="U9" s="27">
        <f>$C9*'Art &amp; Décoration'!S9</f>
        <v>0</v>
      </c>
      <c r="V9" s="27">
        <f>$C9*'Art &amp; Décoration'!T9</f>
        <v>0</v>
      </c>
      <c r="W9" s="27">
        <f>$C9*'Art &amp; Décoration'!U9</f>
        <v>0</v>
      </c>
      <c r="X9" s="27">
        <f>$C9*'Art &amp; Décoration'!V9</f>
        <v>0</v>
      </c>
      <c r="Y9" s="27">
        <f>$C9*'Art &amp; Décoration'!W9</f>
        <v>0</v>
      </c>
      <c r="Z9" s="27">
        <f>$C9*'Art &amp; Décoration'!X9</f>
        <v>0</v>
      </c>
      <c r="AA9" s="27">
        <f>$C9*'Art &amp; Décoration'!Y9</f>
        <v>0</v>
      </c>
      <c r="AB9" s="27">
        <f>$C9*'Art &amp; Décoration'!Z9</f>
        <v>0</v>
      </c>
      <c r="AC9" s="27">
        <f>$C9*'Art &amp; Décoration'!AA9</f>
        <v>0</v>
      </c>
      <c r="AD9" s="27">
        <f>$C9*'Art &amp; Décoration'!AB9</f>
        <v>0</v>
      </c>
      <c r="AE9" s="27">
        <f>$C9*'Art &amp; Décoration'!AC9</f>
        <v>0</v>
      </c>
      <c r="AF9" s="27">
        <f>$C9*'Art &amp; Décoration'!AD9</f>
        <v>0</v>
      </c>
      <c r="AG9" s="27">
        <f>$C9*'Art &amp; Décoration'!AE9</f>
        <v>0</v>
      </c>
      <c r="AH9" s="27">
        <f>$C9*'Art &amp; Décoration'!AF9</f>
        <v>0</v>
      </c>
      <c r="AI9" s="27">
        <f>$C9*'Art &amp; Décoration'!AG9</f>
        <v>0</v>
      </c>
      <c r="AJ9" s="27">
        <f>$C9*'Art &amp; Décoration'!AH9</f>
        <v>0</v>
      </c>
      <c r="AK9" s="27">
        <f>$C9*'Art &amp; Décoration'!AI9</f>
        <v>230.85000000000002</v>
      </c>
      <c r="AL9" s="27">
        <f>$C9*'Art &amp; Décoration'!AJ9</f>
        <v>136.08000000000001</v>
      </c>
      <c r="AM9" s="27">
        <f>$C9*'Art &amp; Décoration'!AK9</f>
        <v>136.08000000000001</v>
      </c>
      <c r="AN9" s="27">
        <f>$C9*'Art &amp; Décoration'!AL9</f>
        <v>123.93</v>
      </c>
      <c r="AO9" s="27">
        <f>$C9*'Art &amp; Décoration'!AM9</f>
        <v>70.47</v>
      </c>
      <c r="AP9" s="27">
        <f>$C9*'Art &amp; Décoration'!AN9</f>
        <v>126.36000000000001</v>
      </c>
      <c r="AQ9" s="27">
        <f>$C9*'Art &amp; Décoration'!AO9</f>
        <v>75.33</v>
      </c>
      <c r="AR9" s="27">
        <f>$C9*'Art &amp; Décoration'!AP9</f>
        <v>24.3</v>
      </c>
      <c r="AS9" s="27">
        <f>$C9*'Art &amp; Décoration'!AQ9</f>
        <v>41.31</v>
      </c>
      <c r="AT9" s="27">
        <f>$C9*'Art &amp; Décoration'!AR9</f>
        <v>17.010000000000002</v>
      </c>
      <c r="AU9" s="27">
        <f>$C9*'Art &amp; Décoration'!AS9</f>
        <v>14.580000000000002</v>
      </c>
      <c r="AV9" s="27">
        <f>$D9*'Art &amp; Décoration'!AT9</f>
        <v>19.11</v>
      </c>
      <c r="AW9" s="27">
        <f>$D9*'Art &amp; Décoration'!AU9</f>
        <v>0</v>
      </c>
      <c r="AX9" s="27">
        <f>$C9*'Art &amp; Décoration'!AV9</f>
        <v>0</v>
      </c>
      <c r="AY9" s="27">
        <f>$C9*'Art &amp; Décoration'!AW9</f>
        <v>0</v>
      </c>
      <c r="AZ9" s="27">
        <f>$C9*'Art &amp; Décoration'!AX9</f>
        <v>0</v>
      </c>
      <c r="BA9" s="27">
        <f>$C9*'Art &amp; Décoration'!AY9</f>
        <v>0</v>
      </c>
      <c r="BB9" s="27">
        <f>$C9*'Art &amp; Décoration'!AZ9</f>
        <v>0</v>
      </c>
      <c r="BC9" s="27">
        <f>$C9*'Art &amp; Décoration'!BA9</f>
        <v>0</v>
      </c>
      <c r="BD9" s="27">
        <f>$C9*'Art &amp; Décoration'!BB9</f>
        <v>0</v>
      </c>
      <c r="BE9" s="28">
        <f t="shared" si="0"/>
        <v>1015.4100000000001</v>
      </c>
    </row>
    <row r="10" spans="1:57" x14ac:dyDescent="0.25">
      <c r="A10" s="10"/>
      <c r="B10" s="3" t="s">
        <v>128</v>
      </c>
      <c r="C10" s="26">
        <v>2.4300000000000002</v>
      </c>
      <c r="D10" s="26">
        <v>2.73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27">
        <f>$C10*'Art &amp; Décoration'!Q10</f>
        <v>0</v>
      </c>
      <c r="T10" s="27">
        <f>$C10*'Art &amp; Décoration'!R10</f>
        <v>0</v>
      </c>
      <c r="U10" s="27">
        <f>$C10*'Art &amp; Décoration'!S10</f>
        <v>0</v>
      </c>
      <c r="V10" s="27">
        <f>$C10*'Art &amp; Décoration'!T10</f>
        <v>0</v>
      </c>
      <c r="W10" s="27">
        <f>$C10*'Art &amp; Décoration'!U10</f>
        <v>0</v>
      </c>
      <c r="X10" s="27">
        <f>$C10*'Art &amp; Décoration'!V10</f>
        <v>0</v>
      </c>
      <c r="Y10" s="27">
        <f>$C10*'Art &amp; Décoration'!W10</f>
        <v>0</v>
      </c>
      <c r="Z10" s="27">
        <f>$C10*'Art &amp; Décoration'!X10</f>
        <v>0</v>
      </c>
      <c r="AA10" s="27">
        <f>$C10*'Art &amp; Décoration'!Y10</f>
        <v>0</v>
      </c>
      <c r="AB10" s="27">
        <f>$C10*'Art &amp; Décoration'!Z10</f>
        <v>0</v>
      </c>
      <c r="AC10" s="27">
        <f>$C10*'Art &amp; Décoration'!AA10</f>
        <v>0</v>
      </c>
      <c r="AD10" s="27">
        <f>$C10*'Art &amp; Décoration'!AB10</f>
        <v>0</v>
      </c>
      <c r="AE10" s="27">
        <f>$C10*'Art &amp; Décoration'!AC10</f>
        <v>0</v>
      </c>
      <c r="AF10" s="27">
        <f>$C10*'Art &amp; Décoration'!AD10</f>
        <v>0</v>
      </c>
      <c r="AG10" s="27">
        <f>$C10*'Art &amp; Décoration'!AE10</f>
        <v>0</v>
      </c>
      <c r="AH10" s="27">
        <f>$C10*'Art &amp; Décoration'!AF10</f>
        <v>0</v>
      </c>
      <c r="AI10" s="27">
        <f>$C10*'Art &amp; Décoration'!AG10</f>
        <v>0</v>
      </c>
      <c r="AJ10" s="27">
        <f>$C10*'Art &amp; Décoration'!AH10</f>
        <v>0</v>
      </c>
      <c r="AK10" s="27">
        <f>$C10*'Art &amp; Décoration'!AI10</f>
        <v>0</v>
      </c>
      <c r="AL10" s="27">
        <f>$C10*'Art &amp; Décoration'!AJ10</f>
        <v>0</v>
      </c>
      <c r="AM10" s="27">
        <f>$C10*'Art &amp; Décoration'!AK10</f>
        <v>0</v>
      </c>
      <c r="AN10" s="27">
        <f>$C10*'Art &amp; Décoration'!AL10</f>
        <v>0</v>
      </c>
      <c r="AO10" s="27">
        <f>$C10*'Art &amp; Décoration'!AM10</f>
        <v>0</v>
      </c>
      <c r="AP10" s="27">
        <f>$C10*'Art &amp; Décoration'!AN10</f>
        <v>0</v>
      </c>
      <c r="AQ10" s="27">
        <f>$C10*'Art &amp; Décoration'!AO10</f>
        <v>160.38000000000002</v>
      </c>
      <c r="AR10" s="27">
        <f>$C10*'Art &amp; Décoration'!AP10</f>
        <v>213.84</v>
      </c>
      <c r="AS10" s="27">
        <f>$C10*'Art &amp; Décoration'!AQ10</f>
        <v>150.66</v>
      </c>
      <c r="AT10" s="27">
        <f>$C10*'Art &amp; Décoration'!AR10</f>
        <v>116.64000000000001</v>
      </c>
      <c r="AU10" s="27">
        <f>$C10*'Art &amp; Décoration'!AS10</f>
        <v>87.48</v>
      </c>
      <c r="AV10" s="27">
        <f>$D10*'Art &amp; Décoration'!AT10</f>
        <v>76.44</v>
      </c>
      <c r="AW10" s="27">
        <f>$D10*'Art &amp; Décoration'!AU10</f>
        <v>0</v>
      </c>
      <c r="AX10" s="27">
        <f>$C10*'Art &amp; Décoration'!AV10</f>
        <v>0</v>
      </c>
      <c r="AY10" s="27">
        <f>$C10*'Art &amp; Décoration'!AW10</f>
        <v>0</v>
      </c>
      <c r="AZ10" s="27">
        <f>$C10*'Art &amp; Décoration'!AX10</f>
        <v>0</v>
      </c>
      <c r="BA10" s="27">
        <f>$C10*'Art &amp; Décoration'!AY10</f>
        <v>0</v>
      </c>
      <c r="BB10" s="27">
        <f>$C10*'Art &amp; Décoration'!AZ10</f>
        <v>0</v>
      </c>
      <c r="BC10" s="27">
        <f>$C10*'Art &amp; Décoration'!BA10</f>
        <v>0</v>
      </c>
      <c r="BD10" s="27">
        <f>$C10*'Art &amp; Décoration'!BB10</f>
        <v>0</v>
      </c>
      <c r="BE10" s="28">
        <f t="shared" si="0"/>
        <v>805.44</v>
      </c>
    </row>
    <row r="11" spans="1:57" ht="15.75" thickBot="1" x14ac:dyDescent="0.3">
      <c r="A11" s="10"/>
      <c r="B11" s="29" t="s">
        <v>52</v>
      </c>
      <c r="C11" s="26">
        <v>12.17</v>
      </c>
      <c r="D11" s="26">
        <v>13.39</v>
      </c>
      <c r="E11" s="27">
        <f>$C11*'Art &amp; Décoration'!C11</f>
        <v>0</v>
      </c>
      <c r="F11" s="27">
        <f>$C11*'Art &amp; Décoration'!D11</f>
        <v>0</v>
      </c>
      <c r="G11" s="27">
        <f>$C11*'Art &amp; Décoration'!E11</f>
        <v>0</v>
      </c>
      <c r="H11" s="27">
        <f>$C11*'Art &amp; Décoration'!F11</f>
        <v>0</v>
      </c>
      <c r="I11" s="27">
        <f>$C11*'Art &amp; Décoration'!G11</f>
        <v>0</v>
      </c>
      <c r="J11" s="27">
        <f>$C11*'Art &amp; Décoration'!H11</f>
        <v>0</v>
      </c>
      <c r="K11" s="27">
        <f>$C11*'Art &amp; Décoration'!I11</f>
        <v>0</v>
      </c>
      <c r="L11" s="27">
        <f>$C11*'Art &amp; Décoration'!J11</f>
        <v>0</v>
      </c>
      <c r="M11" s="27">
        <f>$C11*'Art &amp; Décoration'!K11</f>
        <v>0</v>
      </c>
      <c r="N11" s="27">
        <f>$C11*'Art &amp; Décoration'!L11</f>
        <v>0</v>
      </c>
      <c r="O11" s="27">
        <f>$C11*'Art &amp; Décoration'!M11</f>
        <v>0</v>
      </c>
      <c r="P11" s="27">
        <f>$C11*'Art &amp; Décoration'!N11</f>
        <v>0</v>
      </c>
      <c r="Q11" s="27">
        <f>$C11*'Art &amp; Décoration'!O11</f>
        <v>0</v>
      </c>
      <c r="R11" s="27">
        <f>$C11*'Art &amp; Décoration'!P11</f>
        <v>0</v>
      </c>
      <c r="S11" s="27">
        <f>$C11*'Art &amp; Décoration'!Q11</f>
        <v>12.17</v>
      </c>
      <c r="T11" s="27">
        <f>$C11*'Art &amp; Décoration'!R11</f>
        <v>243.4</v>
      </c>
      <c r="U11" s="27">
        <f>$C11*'Art &amp; Décoration'!S11</f>
        <v>194.72</v>
      </c>
      <c r="V11" s="27">
        <f>$C11*'Art &amp; Décoration'!T11</f>
        <v>632.84</v>
      </c>
      <c r="W11" s="27">
        <f>$C11*'Art &amp; Décoration'!U11</f>
        <v>462.46</v>
      </c>
      <c r="X11" s="27">
        <f>$C11*'Art &amp; Décoration'!V11</f>
        <v>328.59</v>
      </c>
      <c r="Y11" s="27">
        <f>$C11*'Art &amp; Décoration'!W11</f>
        <v>255.57</v>
      </c>
      <c r="Z11" s="27">
        <f>$C11*'Art &amp; Décoration'!X11</f>
        <v>158.21</v>
      </c>
      <c r="AA11" s="27">
        <f>$C11*'Art &amp; Décoration'!Y11</f>
        <v>158.21</v>
      </c>
      <c r="AB11" s="27">
        <f>$C11*'Art &amp; Décoration'!Z11</f>
        <v>255.57</v>
      </c>
      <c r="AC11" s="27">
        <f>$C11*'Art &amp; Décoration'!AA11</f>
        <v>133.87</v>
      </c>
      <c r="AD11" s="27">
        <f>$C11*'Art &amp; Décoration'!AB11</f>
        <v>182.55</v>
      </c>
      <c r="AE11" s="27">
        <f>$C11*'Art &amp; Décoration'!AC11</f>
        <v>146.04</v>
      </c>
      <c r="AF11" s="27">
        <f>$C11*'Art &amp; Décoration'!AD11</f>
        <v>182.55</v>
      </c>
      <c r="AG11" s="27">
        <f>$C11*'Art &amp; Décoration'!AE11</f>
        <v>231.23</v>
      </c>
      <c r="AH11" s="27">
        <f>$C11*'Art &amp; Décoration'!AF11</f>
        <v>219.06</v>
      </c>
      <c r="AI11" s="27">
        <f>$C11*'Art &amp; Décoration'!AG11</f>
        <v>146.04</v>
      </c>
      <c r="AJ11" s="27">
        <f>$C11*'Art &amp; Décoration'!AH11</f>
        <v>158.21</v>
      </c>
      <c r="AK11" s="27">
        <f>$C11*'Art &amp; Décoration'!AI11</f>
        <v>219.06</v>
      </c>
      <c r="AL11" s="27">
        <f>$C11*'Art &amp; Décoration'!AJ11</f>
        <v>219.06</v>
      </c>
      <c r="AM11" s="27">
        <f>$C11*'Art &amp; Décoration'!AK11</f>
        <v>97.36</v>
      </c>
      <c r="AN11" s="27">
        <f>$C11*'Art &amp; Décoration'!AL11</f>
        <v>194.72</v>
      </c>
      <c r="AO11" s="27">
        <f>$C11*'Art &amp; Décoration'!AM11</f>
        <v>158.21</v>
      </c>
      <c r="AP11" s="27">
        <f>$C11*'Art &amp; Décoration'!AN11</f>
        <v>182.55</v>
      </c>
      <c r="AQ11" s="27">
        <f>$C11*'Art &amp; Décoration'!AO11</f>
        <v>255.57</v>
      </c>
      <c r="AR11" s="27">
        <f>$C11*'Art &amp; Décoration'!AP11</f>
        <v>206.89</v>
      </c>
      <c r="AS11" s="27">
        <f>$C11*'Art &amp; Décoration'!AQ11</f>
        <v>231.23</v>
      </c>
      <c r="AT11" s="27">
        <f>$C11*'Art &amp; Décoration'!AR11</f>
        <v>170.38</v>
      </c>
      <c r="AU11" s="27">
        <f>$C11*'Art &amp; Décoration'!AS11</f>
        <v>146.04</v>
      </c>
      <c r="AV11" s="27">
        <f>$D11*'Art &amp; Décoration'!AT11</f>
        <v>93.73</v>
      </c>
      <c r="AW11" s="27">
        <f>$D11*'Art &amp; Décoration'!AU11</f>
        <v>0</v>
      </c>
      <c r="AX11" s="27">
        <f>$C11*'Art &amp; Décoration'!AV11</f>
        <v>0</v>
      </c>
      <c r="AY11" s="27">
        <f>$C11*'Art &amp; Décoration'!AW11</f>
        <v>0</v>
      </c>
      <c r="AZ11" s="27">
        <f>$C11*'Art &amp; Décoration'!AX11</f>
        <v>0</v>
      </c>
      <c r="BA11" s="27">
        <f>$C11*'Art &amp; Décoration'!AY11</f>
        <v>0</v>
      </c>
      <c r="BB11" s="27">
        <f>$C11*'Art &amp; Décoration'!AZ11</f>
        <v>0</v>
      </c>
      <c r="BC11" s="27">
        <f>$C11*'Art &amp; Décoration'!BA11</f>
        <v>0</v>
      </c>
      <c r="BD11" s="27">
        <f>$C11*'Art &amp; Décoration'!BB11</f>
        <v>0</v>
      </c>
      <c r="BE11" s="28">
        <f t="shared" si="0"/>
        <v>6276.09</v>
      </c>
    </row>
    <row r="12" spans="1:57" ht="15.75" thickBot="1" x14ac:dyDescent="0.3">
      <c r="A12" s="19"/>
      <c r="B12" s="15" t="s">
        <v>26</v>
      </c>
      <c r="C12" s="15"/>
      <c r="D12" s="15"/>
      <c r="E12" s="30">
        <f>SUM(E11:E11)</f>
        <v>0</v>
      </c>
      <c r="F12" s="30">
        <f t="shared" ref="F12:R12" si="1">SUM(F11:F11)</f>
        <v>0</v>
      </c>
      <c r="G12" s="30">
        <f t="shared" si="1"/>
        <v>0</v>
      </c>
      <c r="H12" s="30">
        <f t="shared" si="1"/>
        <v>0</v>
      </c>
      <c r="I12" s="30">
        <f t="shared" si="1"/>
        <v>0</v>
      </c>
      <c r="J12" s="30">
        <f t="shared" si="1"/>
        <v>0</v>
      </c>
      <c r="K12" s="30">
        <f t="shared" si="1"/>
        <v>0</v>
      </c>
      <c r="L12" s="30">
        <f t="shared" si="1"/>
        <v>0</v>
      </c>
      <c r="M12" s="30">
        <f t="shared" si="1"/>
        <v>0</v>
      </c>
      <c r="N12" s="30">
        <f t="shared" si="1"/>
        <v>0</v>
      </c>
      <c r="O12" s="30">
        <f t="shared" si="1"/>
        <v>0</v>
      </c>
      <c r="P12" s="30">
        <f t="shared" si="1"/>
        <v>0</v>
      </c>
      <c r="Q12" s="30">
        <f t="shared" si="1"/>
        <v>0</v>
      </c>
      <c r="R12" s="30">
        <f t="shared" si="1"/>
        <v>0</v>
      </c>
      <c r="S12" s="30">
        <f t="shared" ref="S12:AN12" si="2">SUM(S3:S11)</f>
        <v>12.17</v>
      </c>
      <c r="T12" s="30">
        <f t="shared" si="2"/>
        <v>420.79</v>
      </c>
      <c r="U12" s="30">
        <f t="shared" si="2"/>
        <v>430.43</v>
      </c>
      <c r="V12" s="30">
        <f t="shared" si="2"/>
        <v>783.5</v>
      </c>
      <c r="W12" s="30">
        <f t="shared" si="2"/>
        <v>562.09</v>
      </c>
      <c r="X12" s="30">
        <f t="shared" si="2"/>
        <v>644.49</v>
      </c>
      <c r="Y12" s="30">
        <f t="shared" si="2"/>
        <v>508.29</v>
      </c>
      <c r="Z12" s="30">
        <f t="shared" si="2"/>
        <v>338.03000000000003</v>
      </c>
      <c r="AA12" s="30">
        <f t="shared" si="2"/>
        <v>364.76</v>
      </c>
      <c r="AB12" s="30">
        <f t="shared" si="2"/>
        <v>479.13</v>
      </c>
      <c r="AC12" s="30">
        <f t="shared" si="2"/>
        <v>357.43000000000006</v>
      </c>
      <c r="AD12" s="30">
        <f t="shared" si="2"/>
        <v>534.90000000000009</v>
      </c>
      <c r="AE12" s="30">
        <f t="shared" si="2"/>
        <v>379.32</v>
      </c>
      <c r="AF12" s="30">
        <f t="shared" si="2"/>
        <v>440.13000000000005</v>
      </c>
      <c r="AG12" s="30">
        <f t="shared" si="2"/>
        <v>430.49</v>
      </c>
      <c r="AH12" s="30">
        <f t="shared" si="2"/>
        <v>449.91</v>
      </c>
      <c r="AI12" s="30">
        <f t="shared" si="2"/>
        <v>316.14</v>
      </c>
      <c r="AJ12" s="30">
        <f t="shared" si="2"/>
        <v>406.07000000000005</v>
      </c>
      <c r="AK12" s="30">
        <f t="shared" si="2"/>
        <v>544.68000000000006</v>
      </c>
      <c r="AL12" s="30">
        <f t="shared" si="2"/>
        <v>440.19000000000005</v>
      </c>
      <c r="AM12" s="30">
        <f t="shared" si="2"/>
        <v>325.78000000000003</v>
      </c>
      <c r="AN12" s="30">
        <f t="shared" si="2"/>
        <v>398.84000000000003</v>
      </c>
      <c r="AO12" s="30">
        <f>SUM(AO3:AO11)</f>
        <v>289.43</v>
      </c>
      <c r="AP12" s="30">
        <f>SUM(AP3:AP11)</f>
        <v>391.53000000000003</v>
      </c>
      <c r="AQ12" s="30">
        <f>SUM(AQ3:AQ11)</f>
        <v>566.61</v>
      </c>
      <c r="AR12" s="30">
        <f t="shared" ref="AR12:BD12" si="3">SUM(AR3:AR11)</f>
        <v>488.77</v>
      </c>
      <c r="AS12" s="30">
        <f t="shared" si="3"/>
        <v>488.80999999999995</v>
      </c>
      <c r="AT12" s="30">
        <f t="shared" si="3"/>
        <v>333.19</v>
      </c>
      <c r="AU12" s="30">
        <f t="shared" si="3"/>
        <v>274.83000000000004</v>
      </c>
      <c r="AV12" s="30">
        <f t="shared" si="3"/>
        <v>243.88</v>
      </c>
      <c r="AW12" s="30">
        <f t="shared" ref="AW12" si="4">SUM(AW3:AW11)</f>
        <v>0</v>
      </c>
      <c r="AX12" s="30">
        <f t="shared" si="3"/>
        <v>0</v>
      </c>
      <c r="AY12" s="30">
        <f t="shared" si="3"/>
        <v>0</v>
      </c>
      <c r="AZ12" s="30">
        <f t="shared" si="3"/>
        <v>0</v>
      </c>
      <c r="BA12" s="30">
        <f t="shared" si="3"/>
        <v>0</v>
      </c>
      <c r="BB12" s="30">
        <f t="shared" si="3"/>
        <v>0</v>
      </c>
      <c r="BC12" s="30">
        <f t="shared" si="3"/>
        <v>0</v>
      </c>
      <c r="BD12" s="30">
        <f t="shared" si="3"/>
        <v>0</v>
      </c>
      <c r="BE12" s="31">
        <f>SUM(BE3:BE11)</f>
        <v>12644.61</v>
      </c>
    </row>
    <row r="14" spans="1:57" ht="15.75" thickBot="1" x14ac:dyDescent="0.3"/>
    <row r="15" spans="1:57" ht="15.75" thickBot="1" x14ac:dyDescent="0.3">
      <c r="D15" s="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24" t="s">
        <v>3</v>
      </c>
      <c r="T15" s="24" t="s">
        <v>4</v>
      </c>
      <c r="U15" s="24" t="s">
        <v>5</v>
      </c>
      <c r="V15" s="24" t="s">
        <v>6</v>
      </c>
      <c r="W15" s="24" t="s">
        <v>7</v>
      </c>
      <c r="X15" s="24" t="s">
        <v>8</v>
      </c>
      <c r="Y15" s="24" t="s">
        <v>9</v>
      </c>
      <c r="Z15" s="24" t="s">
        <v>10</v>
      </c>
      <c r="AA15" s="24" t="s">
        <v>11</v>
      </c>
      <c r="AB15" s="24" t="s">
        <v>12</v>
      </c>
      <c r="AC15" s="24" t="s">
        <v>13</v>
      </c>
      <c r="AD15" s="24" t="s">
        <v>14</v>
      </c>
      <c r="AE15" s="24" t="s">
        <v>15</v>
      </c>
      <c r="AF15" s="24" t="s">
        <v>16</v>
      </c>
      <c r="AG15" s="24" t="s">
        <v>17</v>
      </c>
      <c r="AH15" s="24" t="s">
        <v>18</v>
      </c>
      <c r="AI15" s="24" t="s">
        <v>19</v>
      </c>
      <c r="AJ15" s="24" t="s">
        <v>20</v>
      </c>
      <c r="AK15" s="24" t="s">
        <v>21</v>
      </c>
      <c r="AL15" s="24" t="s">
        <v>22</v>
      </c>
      <c r="AM15" s="24" t="s">
        <v>23</v>
      </c>
      <c r="AN15" s="24" t="s">
        <v>24</v>
      </c>
      <c r="AO15" s="24" t="s">
        <v>112</v>
      </c>
      <c r="AP15" s="24" t="s">
        <v>113</v>
      </c>
      <c r="AQ15" s="24" t="s">
        <v>114</v>
      </c>
      <c r="AR15" s="24" t="s">
        <v>115</v>
      </c>
      <c r="AS15" s="24" t="s">
        <v>116</v>
      </c>
      <c r="AT15" s="24" t="s">
        <v>117</v>
      </c>
      <c r="AU15" s="24" t="s">
        <v>118</v>
      </c>
      <c r="AV15" s="24" t="s">
        <v>119</v>
      </c>
      <c r="AW15" s="24" t="s">
        <v>120</v>
      </c>
      <c r="AX15" s="24" t="s">
        <v>121</v>
      </c>
      <c r="AY15" s="24" t="s">
        <v>122</v>
      </c>
      <c r="AZ15" s="24" t="s">
        <v>123</v>
      </c>
      <c r="BA15" s="24" t="s">
        <v>124</v>
      </c>
      <c r="BB15" s="24" t="s">
        <v>125</v>
      </c>
      <c r="BC15" s="24" t="s">
        <v>126</v>
      </c>
      <c r="BD15" s="24" t="s">
        <v>127</v>
      </c>
      <c r="BE15" s="25" t="s">
        <v>26</v>
      </c>
    </row>
    <row r="16" spans="1:57" ht="15.75" thickBot="1" x14ac:dyDescent="0.3">
      <c r="D16" s="2" t="s">
        <v>53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4">
        <f>SUM(S3:S8)</f>
        <v>0</v>
      </c>
      <c r="T16" s="4">
        <f t="shared" ref="T16:AE16" si="5">SUM(T3:T8)</f>
        <v>177.39000000000001</v>
      </c>
      <c r="U16" s="4">
        <f t="shared" si="5"/>
        <v>235.71</v>
      </c>
      <c r="V16" s="4">
        <f t="shared" si="5"/>
        <v>150.66000000000003</v>
      </c>
      <c r="W16" s="4">
        <f t="shared" si="5"/>
        <v>99.63000000000001</v>
      </c>
      <c r="X16" s="4">
        <f t="shared" si="5"/>
        <v>315.89999999999998</v>
      </c>
      <c r="Y16" s="4">
        <f t="shared" si="5"/>
        <v>252.72000000000003</v>
      </c>
      <c r="Z16" s="4">
        <f t="shared" si="5"/>
        <v>179.82000000000002</v>
      </c>
      <c r="AA16" s="4">
        <f t="shared" si="5"/>
        <v>206.55</v>
      </c>
      <c r="AB16" s="4">
        <f t="shared" si="5"/>
        <v>223.56</v>
      </c>
      <c r="AC16" s="4">
        <f t="shared" si="5"/>
        <v>223.56000000000003</v>
      </c>
      <c r="AD16" s="4">
        <f t="shared" si="5"/>
        <v>352.35</v>
      </c>
      <c r="AE16" s="4">
        <f t="shared" si="5"/>
        <v>233.28</v>
      </c>
      <c r="AF16" s="4">
        <f>SUM(AF3:AF8)</f>
        <v>257.58000000000004</v>
      </c>
      <c r="AG16" s="4">
        <f>SUM(AG3:AG8)</f>
        <v>199.26000000000002</v>
      </c>
      <c r="AH16" s="4">
        <f>SUM(AH3:AH8)</f>
        <v>230.85000000000002</v>
      </c>
      <c r="AI16" s="4">
        <f>SUM(AI3:AI8)</f>
        <v>170.10000000000002</v>
      </c>
      <c r="AJ16" s="4">
        <f>SUM(AJ3:AJ8)</f>
        <v>247.86</v>
      </c>
      <c r="AK16" s="4">
        <f t="shared" ref="AK16:AP16" si="6">SUM(AK3:AK9)</f>
        <v>325.62</v>
      </c>
      <c r="AL16" s="4">
        <f t="shared" si="6"/>
        <v>221.13000000000002</v>
      </c>
      <c r="AM16" s="4">
        <f t="shared" si="6"/>
        <v>228.42000000000002</v>
      </c>
      <c r="AN16" s="4">
        <f t="shared" si="6"/>
        <v>204.12</v>
      </c>
      <c r="AO16" s="4">
        <f t="shared" si="6"/>
        <v>131.22</v>
      </c>
      <c r="AP16" s="4">
        <f t="shared" si="6"/>
        <v>208.98000000000002</v>
      </c>
      <c r="AQ16" s="4">
        <f t="shared" ref="AQ16:AW16" si="7">SUM(AQ3:AQ10)</f>
        <v>311.04000000000002</v>
      </c>
      <c r="AR16" s="4">
        <f t="shared" si="7"/>
        <v>281.88</v>
      </c>
      <c r="AS16" s="4">
        <f t="shared" si="7"/>
        <v>257.58</v>
      </c>
      <c r="AT16" s="4">
        <f t="shared" si="7"/>
        <v>162.81</v>
      </c>
      <c r="AU16" s="4">
        <f t="shared" si="7"/>
        <v>128.79000000000002</v>
      </c>
      <c r="AV16" s="4">
        <f t="shared" si="7"/>
        <v>150.14999999999998</v>
      </c>
      <c r="AW16" s="4">
        <f t="shared" si="7"/>
        <v>0</v>
      </c>
      <c r="AX16" s="4">
        <f t="shared" ref="AX16:BD16" si="8">SUM(AX3:AX9)</f>
        <v>0</v>
      </c>
      <c r="AY16" s="4">
        <f t="shared" si="8"/>
        <v>0</v>
      </c>
      <c r="AZ16" s="4">
        <f t="shared" si="8"/>
        <v>0</v>
      </c>
      <c r="BA16" s="4">
        <f t="shared" si="8"/>
        <v>0</v>
      </c>
      <c r="BB16" s="4">
        <f t="shared" si="8"/>
        <v>0</v>
      </c>
      <c r="BC16" s="4">
        <f t="shared" si="8"/>
        <v>0</v>
      </c>
      <c r="BD16" s="4">
        <f t="shared" si="8"/>
        <v>0</v>
      </c>
      <c r="BE16" s="33">
        <f>SUM(S16:BD16)</f>
        <v>6368.52</v>
      </c>
    </row>
    <row r="17" spans="4:57" ht="15.75" thickBot="1" x14ac:dyDescent="0.3">
      <c r="D17" s="3" t="s">
        <v>54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4">
        <f>SUM(S11)</f>
        <v>12.17</v>
      </c>
      <c r="T17" s="4">
        <f t="shared" ref="T17:AN17" si="9">SUM(T11)</f>
        <v>243.4</v>
      </c>
      <c r="U17" s="4">
        <f t="shared" si="9"/>
        <v>194.72</v>
      </c>
      <c r="V17" s="4">
        <f t="shared" si="9"/>
        <v>632.84</v>
      </c>
      <c r="W17" s="4">
        <f t="shared" si="9"/>
        <v>462.46</v>
      </c>
      <c r="X17" s="4">
        <f t="shared" si="9"/>
        <v>328.59</v>
      </c>
      <c r="Y17" s="4">
        <f t="shared" si="9"/>
        <v>255.57</v>
      </c>
      <c r="Z17" s="4">
        <f t="shared" si="9"/>
        <v>158.21</v>
      </c>
      <c r="AA17" s="4">
        <f t="shared" si="9"/>
        <v>158.21</v>
      </c>
      <c r="AB17" s="4">
        <f t="shared" si="9"/>
        <v>255.57</v>
      </c>
      <c r="AC17" s="4">
        <f t="shared" si="9"/>
        <v>133.87</v>
      </c>
      <c r="AD17" s="4">
        <f t="shared" si="9"/>
        <v>182.55</v>
      </c>
      <c r="AE17" s="4">
        <f t="shared" si="9"/>
        <v>146.04</v>
      </c>
      <c r="AF17" s="4">
        <f t="shared" si="9"/>
        <v>182.55</v>
      </c>
      <c r="AG17" s="4">
        <f t="shared" si="9"/>
        <v>231.23</v>
      </c>
      <c r="AH17" s="4">
        <f t="shared" si="9"/>
        <v>219.06</v>
      </c>
      <c r="AI17" s="4">
        <f t="shared" si="9"/>
        <v>146.04</v>
      </c>
      <c r="AJ17" s="4">
        <f t="shared" si="9"/>
        <v>158.21</v>
      </c>
      <c r="AK17" s="4">
        <f t="shared" si="9"/>
        <v>219.06</v>
      </c>
      <c r="AL17" s="4">
        <f t="shared" si="9"/>
        <v>219.06</v>
      </c>
      <c r="AM17" s="4">
        <f t="shared" si="9"/>
        <v>97.36</v>
      </c>
      <c r="AN17" s="4">
        <f t="shared" si="9"/>
        <v>194.72</v>
      </c>
      <c r="AO17" s="4">
        <f t="shared" ref="AO17:BD17" si="10">SUM(AO11)</f>
        <v>158.21</v>
      </c>
      <c r="AP17" s="4">
        <f t="shared" si="10"/>
        <v>182.55</v>
      </c>
      <c r="AQ17" s="4">
        <f t="shared" si="10"/>
        <v>255.57</v>
      </c>
      <c r="AR17" s="4">
        <f t="shared" si="10"/>
        <v>206.89</v>
      </c>
      <c r="AS17" s="4">
        <f t="shared" si="10"/>
        <v>231.23</v>
      </c>
      <c r="AT17" s="4">
        <f t="shared" si="10"/>
        <v>170.38</v>
      </c>
      <c r="AU17" s="4">
        <f t="shared" si="10"/>
        <v>146.04</v>
      </c>
      <c r="AV17" s="4">
        <f t="shared" si="10"/>
        <v>93.73</v>
      </c>
      <c r="AW17" s="4">
        <f t="shared" si="10"/>
        <v>0</v>
      </c>
      <c r="AX17" s="4">
        <f t="shared" si="10"/>
        <v>0</v>
      </c>
      <c r="AY17" s="4">
        <f t="shared" si="10"/>
        <v>0</v>
      </c>
      <c r="AZ17" s="4">
        <f t="shared" si="10"/>
        <v>0</v>
      </c>
      <c r="BA17" s="4">
        <f t="shared" si="10"/>
        <v>0</v>
      </c>
      <c r="BB17" s="4">
        <f t="shared" si="10"/>
        <v>0</v>
      </c>
      <c r="BC17" s="4">
        <f t="shared" si="10"/>
        <v>0</v>
      </c>
      <c r="BD17" s="4">
        <f t="shared" si="10"/>
        <v>0</v>
      </c>
      <c r="BE17" s="33">
        <f>SUM(S17:BD17)</f>
        <v>6276.09</v>
      </c>
    </row>
    <row r="18" spans="4:57" ht="15.75" thickBot="1" x14ac:dyDescent="0.3">
      <c r="D18" s="14" t="s">
        <v>26</v>
      </c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4">
        <f>SUM(S16:S17)</f>
        <v>12.17</v>
      </c>
      <c r="T18" s="34">
        <f t="shared" ref="T18:AN18" si="11">SUM(T16:T17)</f>
        <v>420.79</v>
      </c>
      <c r="U18" s="34">
        <f t="shared" si="11"/>
        <v>430.43</v>
      </c>
      <c r="V18" s="34">
        <f t="shared" si="11"/>
        <v>783.5</v>
      </c>
      <c r="W18" s="34">
        <f t="shared" si="11"/>
        <v>562.09</v>
      </c>
      <c r="X18" s="34">
        <f t="shared" si="11"/>
        <v>644.49</v>
      </c>
      <c r="Y18" s="34">
        <f t="shared" si="11"/>
        <v>508.29</v>
      </c>
      <c r="Z18" s="34">
        <f t="shared" si="11"/>
        <v>338.03000000000003</v>
      </c>
      <c r="AA18" s="34">
        <f t="shared" si="11"/>
        <v>364.76</v>
      </c>
      <c r="AB18" s="34">
        <f t="shared" si="11"/>
        <v>479.13</v>
      </c>
      <c r="AC18" s="34">
        <f t="shared" si="11"/>
        <v>357.43000000000006</v>
      </c>
      <c r="AD18" s="34">
        <f t="shared" si="11"/>
        <v>534.90000000000009</v>
      </c>
      <c r="AE18" s="34">
        <f t="shared" si="11"/>
        <v>379.32</v>
      </c>
      <c r="AF18" s="34">
        <f t="shared" si="11"/>
        <v>440.13000000000005</v>
      </c>
      <c r="AG18" s="34">
        <f t="shared" si="11"/>
        <v>430.49</v>
      </c>
      <c r="AH18" s="34">
        <f t="shared" si="11"/>
        <v>449.91</v>
      </c>
      <c r="AI18" s="34">
        <f t="shared" si="11"/>
        <v>316.14</v>
      </c>
      <c r="AJ18" s="34">
        <f t="shared" si="11"/>
        <v>406.07000000000005</v>
      </c>
      <c r="AK18" s="34">
        <f t="shared" si="11"/>
        <v>544.68000000000006</v>
      </c>
      <c r="AL18" s="34">
        <f t="shared" si="11"/>
        <v>440.19000000000005</v>
      </c>
      <c r="AM18" s="34">
        <f t="shared" si="11"/>
        <v>325.78000000000003</v>
      </c>
      <c r="AN18" s="34">
        <f t="shared" si="11"/>
        <v>398.84000000000003</v>
      </c>
      <c r="AO18" s="34">
        <f>SUM(AO16:AO17)</f>
        <v>289.43</v>
      </c>
      <c r="AP18" s="34">
        <f t="shared" ref="AP18:BD18" si="12">SUM(AP16:AP17)</f>
        <v>391.53000000000003</v>
      </c>
      <c r="AQ18" s="34">
        <f t="shared" si="12"/>
        <v>566.61</v>
      </c>
      <c r="AR18" s="34">
        <f t="shared" si="12"/>
        <v>488.77</v>
      </c>
      <c r="AS18" s="34">
        <f t="shared" si="12"/>
        <v>488.80999999999995</v>
      </c>
      <c r="AT18" s="34">
        <f t="shared" si="12"/>
        <v>333.19</v>
      </c>
      <c r="AU18" s="34">
        <f t="shared" si="12"/>
        <v>274.83000000000004</v>
      </c>
      <c r="AV18" s="34">
        <f t="shared" si="12"/>
        <v>243.88</v>
      </c>
      <c r="AW18" s="34">
        <f t="shared" si="12"/>
        <v>0</v>
      </c>
      <c r="AX18" s="34">
        <f t="shared" si="12"/>
        <v>0</v>
      </c>
      <c r="AY18" s="34">
        <f t="shared" si="12"/>
        <v>0</v>
      </c>
      <c r="AZ18" s="34">
        <f t="shared" si="12"/>
        <v>0</v>
      </c>
      <c r="BA18" s="34">
        <f t="shared" si="12"/>
        <v>0</v>
      </c>
      <c r="BB18" s="34">
        <f t="shared" si="12"/>
        <v>0</v>
      </c>
      <c r="BC18" s="34">
        <f t="shared" si="12"/>
        <v>0</v>
      </c>
      <c r="BD18" s="34">
        <f t="shared" si="12"/>
        <v>0</v>
      </c>
      <c r="BE18" s="35">
        <f>SUM(BE16:BE17)</f>
        <v>12644.61</v>
      </c>
    </row>
    <row r="19" spans="4:57" ht="15.75" thickBot="1" x14ac:dyDescent="0.3"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</row>
    <row r="20" spans="4:57" ht="15.75" thickBot="1" x14ac:dyDescent="0.3">
      <c r="D20" s="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24" t="s">
        <v>3</v>
      </c>
      <c r="T20" s="24" t="s">
        <v>4</v>
      </c>
      <c r="U20" s="24" t="s">
        <v>5</v>
      </c>
      <c r="V20" s="24" t="s">
        <v>6</v>
      </c>
      <c r="W20" s="24" t="s">
        <v>7</v>
      </c>
      <c r="X20" s="24" t="s">
        <v>8</v>
      </c>
      <c r="Y20" s="24" t="s">
        <v>9</v>
      </c>
      <c r="Z20" s="24" t="s">
        <v>10</v>
      </c>
      <c r="AA20" s="24" t="s">
        <v>11</v>
      </c>
      <c r="AB20" s="24" t="s">
        <v>12</v>
      </c>
      <c r="AC20" s="24" t="s">
        <v>13</v>
      </c>
      <c r="AD20" s="24" t="s">
        <v>14</v>
      </c>
      <c r="AE20" s="38" t="s">
        <v>15</v>
      </c>
      <c r="AF20" s="38" t="s">
        <v>16</v>
      </c>
      <c r="AG20" s="38" t="s">
        <v>17</v>
      </c>
      <c r="AH20" s="38" t="s">
        <v>18</v>
      </c>
      <c r="AI20" s="38" t="s">
        <v>19</v>
      </c>
      <c r="AJ20" s="38" t="s">
        <v>20</v>
      </c>
      <c r="AK20" s="38" t="s">
        <v>21</v>
      </c>
      <c r="AL20" s="38" t="s">
        <v>22</v>
      </c>
      <c r="AM20" s="38" t="s">
        <v>23</v>
      </c>
      <c r="AN20" s="38" t="s">
        <v>24</v>
      </c>
      <c r="AO20" s="38" t="s">
        <v>112</v>
      </c>
      <c r="AP20" s="38" t="s">
        <v>113</v>
      </c>
      <c r="AQ20" s="38" t="s">
        <v>114</v>
      </c>
      <c r="AR20" s="38" t="s">
        <v>115</v>
      </c>
      <c r="AS20" s="38" t="s">
        <v>116</v>
      </c>
      <c r="AT20" s="38" t="s">
        <v>117</v>
      </c>
      <c r="AU20" s="38" t="s">
        <v>118</v>
      </c>
      <c r="AV20" s="38" t="s">
        <v>119</v>
      </c>
      <c r="AW20" s="38" t="s">
        <v>120</v>
      </c>
      <c r="AX20" s="38" t="s">
        <v>121</v>
      </c>
      <c r="AY20" s="38" t="s">
        <v>122</v>
      </c>
      <c r="AZ20" s="38" t="s">
        <v>123</v>
      </c>
      <c r="BA20" s="38" t="s">
        <v>124</v>
      </c>
      <c r="BB20" s="38" t="s">
        <v>125</v>
      </c>
      <c r="BC20" s="38" t="s">
        <v>126</v>
      </c>
      <c r="BD20" s="38" t="s">
        <v>127</v>
      </c>
    </row>
    <row r="21" spans="4:57" x14ac:dyDescent="0.25">
      <c r="D21" s="3" t="s">
        <v>55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4">
        <f>S16</f>
        <v>0</v>
      </c>
      <c r="T21" s="4">
        <f>T16+S16</f>
        <v>177.39000000000001</v>
      </c>
      <c r="U21" s="4">
        <f>U16+T16+S16</f>
        <v>413.1</v>
      </c>
      <c r="V21" s="4">
        <f>V16+U16+T16+S16</f>
        <v>563.76</v>
      </c>
      <c r="W21" s="4">
        <f>W16+V16+U16+T16+S16</f>
        <v>663.39</v>
      </c>
      <c r="X21" s="4">
        <f>X16+W16+V16+U16+T16+S16</f>
        <v>979.29000000000008</v>
      </c>
      <c r="Y21" s="4">
        <f>Y16+X16+W16+V16+U16+T16+S16</f>
        <v>1232.0100000000002</v>
      </c>
      <c r="Z21" s="4">
        <f>Z16+Y16+X16+W16+V16+U16+T16+S16</f>
        <v>1411.8300000000002</v>
      </c>
      <c r="AA21" s="4">
        <f>AA16+Z16+Y16+X16+W16+V16+U16+T16+S16</f>
        <v>1618.3800000000003</v>
      </c>
      <c r="AB21" s="4">
        <f>AB16+AA16+Z16+Y16+X16+W16+V16+U16+T16+S16</f>
        <v>1841.9400000000005</v>
      </c>
      <c r="AC21" s="4">
        <f>AC16+AB16+AA16+Z16+Y16+X16+W16+V16+U16+T16+S16</f>
        <v>2065.5000000000005</v>
      </c>
      <c r="AD21" s="4">
        <f>AD16+AC16+AB16+AA16+Z16+Y16+X16+W16+V16+U16+T16+S16</f>
        <v>2417.85</v>
      </c>
      <c r="AE21" s="6">
        <f>AD21+AE16</f>
        <v>2651.13</v>
      </c>
      <c r="AF21" s="6">
        <f t="shared" ref="AF21:AO22" si="13">AE21+AF16</f>
        <v>2908.71</v>
      </c>
      <c r="AG21" s="6">
        <f t="shared" si="13"/>
        <v>3107.9700000000003</v>
      </c>
      <c r="AH21" s="6">
        <f t="shared" si="13"/>
        <v>3338.82</v>
      </c>
      <c r="AI21" s="6">
        <f t="shared" si="13"/>
        <v>3508.92</v>
      </c>
      <c r="AJ21" s="6">
        <f t="shared" si="13"/>
        <v>3756.78</v>
      </c>
      <c r="AK21" s="6">
        <f t="shared" si="13"/>
        <v>4082.4</v>
      </c>
      <c r="AL21" s="6">
        <f t="shared" si="13"/>
        <v>4303.53</v>
      </c>
      <c r="AM21" s="6">
        <f t="shared" si="13"/>
        <v>4531.95</v>
      </c>
      <c r="AN21" s="6">
        <f t="shared" si="13"/>
        <v>4736.07</v>
      </c>
      <c r="AO21" s="6">
        <f t="shared" ref="AO21:AW21" si="14">AN21+AO16</f>
        <v>4867.29</v>
      </c>
      <c r="AP21" s="6">
        <f t="shared" si="14"/>
        <v>5076.2700000000004</v>
      </c>
      <c r="AQ21" s="6">
        <f t="shared" si="14"/>
        <v>5387.31</v>
      </c>
      <c r="AR21" s="6">
        <f t="shared" si="14"/>
        <v>5669.1900000000005</v>
      </c>
      <c r="AS21" s="6">
        <f t="shared" si="14"/>
        <v>5926.77</v>
      </c>
      <c r="AT21" s="6">
        <f t="shared" si="14"/>
        <v>6089.5800000000008</v>
      </c>
      <c r="AU21" s="6">
        <f t="shared" si="14"/>
        <v>6218.3700000000008</v>
      </c>
      <c r="AV21" s="6">
        <f t="shared" si="14"/>
        <v>6368.52</v>
      </c>
      <c r="AW21" s="6">
        <f t="shared" si="14"/>
        <v>6368.52</v>
      </c>
      <c r="AX21" s="6"/>
      <c r="AY21" s="6"/>
      <c r="AZ21" s="6"/>
      <c r="BA21" s="6"/>
      <c r="BB21" s="6"/>
      <c r="BC21" s="6"/>
      <c r="BD21" s="6"/>
    </row>
    <row r="22" spans="4:57" ht="15.75" thickBot="1" x14ac:dyDescent="0.3">
      <c r="D22" s="39" t="s">
        <v>56</v>
      </c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8">
        <f>S17</f>
        <v>12.17</v>
      </c>
      <c r="T22" s="8">
        <f>T17+S17</f>
        <v>255.57</v>
      </c>
      <c r="U22" s="8">
        <f>U17+T17+S17</f>
        <v>450.29</v>
      </c>
      <c r="V22" s="8">
        <f>V17+U17+T17+S17</f>
        <v>1083.1300000000001</v>
      </c>
      <c r="W22" s="8">
        <f>W17+V17+U17+T17+S17</f>
        <v>1545.5900000000001</v>
      </c>
      <c r="X22" s="8">
        <f>X17+W17+V17+U17+T17+S17</f>
        <v>1874.18</v>
      </c>
      <c r="Y22" s="8">
        <f>Y17+X17+W17+V17+U17+T17+S17</f>
        <v>2129.75</v>
      </c>
      <c r="Z22" s="8">
        <f>Z17+Y17+X17+W17+V17+U17+T17+S17</f>
        <v>2287.96</v>
      </c>
      <c r="AA22" s="8">
        <f>AA17+Z17+Y17+X17+W17+V17+U17+T17+S17</f>
        <v>2446.17</v>
      </c>
      <c r="AB22" s="8">
        <f>AB17+AA17+Z17+Y17+X17+W17+V17+U17+T17+S17</f>
        <v>2701.74</v>
      </c>
      <c r="AC22" s="8">
        <f>AC17+AB17+AA17+Z17+Y17+X17+W17+V17+U17+T17+S17</f>
        <v>2835.61</v>
      </c>
      <c r="AD22" s="8">
        <f>AD17+AC17+AB17+AA17+Z17+Y17+X17+W17+V17+U17+T17+S17</f>
        <v>3018.16</v>
      </c>
      <c r="AE22" s="6">
        <f>AD22+AE17</f>
        <v>3164.2</v>
      </c>
      <c r="AF22" s="6">
        <f t="shared" si="13"/>
        <v>3346.75</v>
      </c>
      <c r="AG22" s="6">
        <f t="shared" si="13"/>
        <v>3577.98</v>
      </c>
      <c r="AH22" s="6">
        <f t="shared" si="13"/>
        <v>3797.04</v>
      </c>
      <c r="AI22" s="6">
        <f t="shared" si="13"/>
        <v>3943.08</v>
      </c>
      <c r="AJ22" s="6">
        <f t="shared" si="13"/>
        <v>4101.29</v>
      </c>
      <c r="AK22" s="6">
        <f t="shared" si="13"/>
        <v>4320.3500000000004</v>
      </c>
      <c r="AL22" s="6">
        <f t="shared" si="13"/>
        <v>4539.4100000000008</v>
      </c>
      <c r="AM22" s="6">
        <f t="shared" si="13"/>
        <v>4636.7700000000004</v>
      </c>
      <c r="AN22" s="6">
        <f t="shared" si="13"/>
        <v>4831.4900000000007</v>
      </c>
      <c r="AO22" s="6">
        <f t="shared" si="13"/>
        <v>4989.7000000000007</v>
      </c>
      <c r="AP22" s="6">
        <f t="shared" ref="AP22:AW22" si="15">AO22+AP17</f>
        <v>5172.2500000000009</v>
      </c>
      <c r="AQ22" s="6">
        <f t="shared" si="15"/>
        <v>5427.8200000000006</v>
      </c>
      <c r="AR22" s="6">
        <f t="shared" si="15"/>
        <v>5634.7100000000009</v>
      </c>
      <c r="AS22" s="6">
        <f t="shared" si="15"/>
        <v>5865.9400000000005</v>
      </c>
      <c r="AT22" s="6">
        <f t="shared" si="15"/>
        <v>6036.3200000000006</v>
      </c>
      <c r="AU22" s="6">
        <f t="shared" si="15"/>
        <v>6182.3600000000006</v>
      </c>
      <c r="AV22" s="6">
        <f t="shared" si="15"/>
        <v>6276.09</v>
      </c>
      <c r="AW22" s="6">
        <f t="shared" si="15"/>
        <v>6276.09</v>
      </c>
      <c r="AX22" s="6"/>
      <c r="AY22" s="6"/>
      <c r="AZ22" s="6"/>
      <c r="BA22" s="6"/>
      <c r="BB22" s="6"/>
      <c r="BC22" s="6"/>
      <c r="BD22" s="6"/>
    </row>
    <row r="23" spans="4:57" ht="15.75" thickBot="1" x14ac:dyDescent="0.3">
      <c r="D23" s="41" t="s">
        <v>57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42">
        <f>SUM(S21:S22)</f>
        <v>12.17</v>
      </c>
      <c r="T23" s="34">
        <f t="shared" ref="T23:AN23" si="16">SUM(T21:T22)</f>
        <v>432.96000000000004</v>
      </c>
      <c r="U23" s="34">
        <f t="shared" si="16"/>
        <v>863.3900000000001</v>
      </c>
      <c r="V23" s="34">
        <f t="shared" si="16"/>
        <v>1646.89</v>
      </c>
      <c r="W23" s="34">
        <f t="shared" si="16"/>
        <v>2208.98</v>
      </c>
      <c r="X23" s="34">
        <f t="shared" si="16"/>
        <v>2853.4700000000003</v>
      </c>
      <c r="Y23" s="34">
        <f t="shared" si="16"/>
        <v>3361.76</v>
      </c>
      <c r="Z23" s="34">
        <f t="shared" si="16"/>
        <v>3699.79</v>
      </c>
      <c r="AA23" s="34">
        <f t="shared" si="16"/>
        <v>4064.55</v>
      </c>
      <c r="AB23" s="34">
        <f t="shared" si="16"/>
        <v>4543.68</v>
      </c>
      <c r="AC23" s="34">
        <f t="shared" si="16"/>
        <v>4901.1100000000006</v>
      </c>
      <c r="AD23" s="34">
        <f t="shared" si="16"/>
        <v>5436.01</v>
      </c>
      <c r="AE23" s="43">
        <f t="shared" si="16"/>
        <v>5815.33</v>
      </c>
      <c r="AF23" s="43">
        <f t="shared" si="16"/>
        <v>6255.46</v>
      </c>
      <c r="AG23" s="43">
        <f t="shared" si="16"/>
        <v>6685.9500000000007</v>
      </c>
      <c r="AH23" s="43">
        <f t="shared" si="16"/>
        <v>7135.8600000000006</v>
      </c>
      <c r="AI23" s="43">
        <f t="shared" si="16"/>
        <v>7452</v>
      </c>
      <c r="AJ23" s="43">
        <f t="shared" si="16"/>
        <v>7858.07</v>
      </c>
      <c r="AK23" s="43">
        <f t="shared" si="16"/>
        <v>8402.75</v>
      </c>
      <c r="AL23" s="43">
        <f t="shared" si="16"/>
        <v>8842.94</v>
      </c>
      <c r="AM23" s="43">
        <f t="shared" si="16"/>
        <v>9168.7200000000012</v>
      </c>
      <c r="AN23" s="43">
        <f t="shared" si="16"/>
        <v>9567.5600000000013</v>
      </c>
      <c r="AO23" s="43">
        <f>SUM(AO21:AO22)</f>
        <v>9856.9900000000016</v>
      </c>
      <c r="AP23" s="43">
        <f>SUM(AP21:AP22)</f>
        <v>10248.52</v>
      </c>
      <c r="AQ23" s="43">
        <f>SUM(AQ21:AQ22)</f>
        <v>10815.130000000001</v>
      </c>
      <c r="AR23" s="43">
        <f t="shared" ref="AR23:BD23" si="17">SUM(AR21:AR22)</f>
        <v>11303.900000000001</v>
      </c>
      <c r="AS23" s="43">
        <f t="shared" si="17"/>
        <v>11792.710000000001</v>
      </c>
      <c r="AT23" s="43">
        <f t="shared" si="17"/>
        <v>12125.900000000001</v>
      </c>
      <c r="AU23" s="43">
        <f t="shared" si="17"/>
        <v>12400.730000000001</v>
      </c>
      <c r="AV23" s="43">
        <f t="shared" si="17"/>
        <v>12644.61</v>
      </c>
      <c r="AW23" s="43">
        <f t="shared" ref="AW23" si="18">SUM(AW21:AW22)</f>
        <v>12644.61</v>
      </c>
      <c r="AX23" s="43">
        <f t="shared" si="17"/>
        <v>0</v>
      </c>
      <c r="AY23" s="43">
        <f t="shared" si="17"/>
        <v>0</v>
      </c>
      <c r="AZ23" s="43">
        <f t="shared" si="17"/>
        <v>0</v>
      </c>
      <c r="BA23" s="43">
        <f t="shared" si="17"/>
        <v>0</v>
      </c>
      <c r="BB23" s="43">
        <f t="shared" si="17"/>
        <v>0</v>
      </c>
      <c r="BC23" s="43">
        <f t="shared" si="17"/>
        <v>0</v>
      </c>
      <c r="BD23" s="43">
        <f t="shared" si="17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C14"/>
  <sheetViews>
    <sheetView zoomScale="55" zoomScaleNormal="55" workbookViewId="0"/>
  </sheetViews>
  <sheetFormatPr baseColWidth="10" defaultRowHeight="15" x14ac:dyDescent="0.25"/>
  <cols>
    <col min="2" max="2" width="34.140625" bestFit="1" customWidth="1"/>
    <col min="3" max="16" width="0" hidden="1" customWidth="1"/>
    <col min="40" max="40" width="13.7109375" customWidth="1"/>
    <col min="41" max="41" width="12.7109375" customWidth="1"/>
    <col min="42" max="47" width="11.42578125" customWidth="1"/>
    <col min="48" max="54" width="11.42578125" hidden="1" customWidth="1"/>
    <col min="55" max="55" width="17.140625" customWidth="1"/>
  </cols>
  <sheetData>
    <row r="1" spans="1:55" ht="15.75" thickBot="1" x14ac:dyDescent="0.3">
      <c r="A1" s="10" t="s">
        <v>27</v>
      </c>
      <c r="B1" s="58" t="s">
        <v>29</v>
      </c>
      <c r="C1" s="12" t="s">
        <v>30</v>
      </c>
      <c r="D1" s="13" t="s">
        <v>31</v>
      </c>
      <c r="E1" s="13" t="s">
        <v>32</v>
      </c>
      <c r="F1" s="13" t="s">
        <v>33</v>
      </c>
      <c r="G1" s="13" t="s">
        <v>34</v>
      </c>
      <c r="H1" s="13" t="s">
        <v>35</v>
      </c>
      <c r="I1" s="13" t="s">
        <v>36</v>
      </c>
      <c r="J1" s="13" t="s">
        <v>37</v>
      </c>
      <c r="K1" s="13" t="s">
        <v>38</v>
      </c>
      <c r="L1" s="13" t="s">
        <v>39</v>
      </c>
      <c r="M1" s="13" t="s">
        <v>40</v>
      </c>
      <c r="N1" s="13" t="s">
        <v>0</v>
      </c>
      <c r="O1" s="13" t="s">
        <v>1</v>
      </c>
      <c r="P1" s="13" t="s">
        <v>2</v>
      </c>
      <c r="Q1" s="13" t="s">
        <v>3</v>
      </c>
      <c r="R1" s="13" t="s">
        <v>4</v>
      </c>
      <c r="S1" s="13" t="s">
        <v>5</v>
      </c>
      <c r="T1" s="13" t="s">
        <v>6</v>
      </c>
      <c r="U1" s="13" t="s">
        <v>7</v>
      </c>
      <c r="V1" s="13" t="s">
        <v>8</v>
      </c>
      <c r="W1" s="13" t="s">
        <v>9</v>
      </c>
      <c r="X1" s="13" t="s">
        <v>10</v>
      </c>
      <c r="Y1" s="13" t="s">
        <v>11</v>
      </c>
      <c r="Z1" s="13" t="s">
        <v>12</v>
      </c>
      <c r="AA1" s="13" t="s">
        <v>13</v>
      </c>
      <c r="AB1" s="13" t="s">
        <v>14</v>
      </c>
      <c r="AC1" s="13" t="s">
        <v>15</v>
      </c>
      <c r="AD1" s="13" t="s">
        <v>16</v>
      </c>
      <c r="AE1" s="13" t="s">
        <v>17</v>
      </c>
      <c r="AF1" s="13" t="s">
        <v>18</v>
      </c>
      <c r="AG1" s="13" t="s">
        <v>19</v>
      </c>
      <c r="AH1" s="13" t="s">
        <v>20</v>
      </c>
      <c r="AI1" s="13" t="s">
        <v>21</v>
      </c>
      <c r="AJ1" s="13" t="s">
        <v>22</v>
      </c>
      <c r="AK1" s="13" t="s">
        <v>23</v>
      </c>
      <c r="AL1" s="13" t="s">
        <v>24</v>
      </c>
      <c r="AM1" s="13" t="s">
        <v>112</v>
      </c>
      <c r="AN1" s="13" t="s">
        <v>113</v>
      </c>
      <c r="AO1" s="13" t="s">
        <v>114</v>
      </c>
      <c r="AP1" s="13" t="s">
        <v>115</v>
      </c>
      <c r="AQ1" s="13" t="s">
        <v>116</v>
      </c>
      <c r="AR1" s="13" t="s">
        <v>117</v>
      </c>
      <c r="AS1" s="13" t="s">
        <v>118</v>
      </c>
      <c r="AT1" s="13" t="s">
        <v>119</v>
      </c>
      <c r="AU1" s="13" t="s">
        <v>120</v>
      </c>
      <c r="AV1" s="13" t="s">
        <v>121</v>
      </c>
      <c r="AW1" s="13" t="s">
        <v>122</v>
      </c>
      <c r="AX1" s="13" t="s">
        <v>123</v>
      </c>
      <c r="AY1" s="13" t="s">
        <v>124</v>
      </c>
      <c r="AZ1" s="13" t="s">
        <v>125</v>
      </c>
      <c r="BA1" s="13" t="s">
        <v>126</v>
      </c>
      <c r="BB1" s="13" t="s">
        <v>127</v>
      </c>
      <c r="BC1" s="14" t="s">
        <v>26</v>
      </c>
    </row>
    <row r="2" spans="1:55" ht="15.75" thickBot="1" x14ac:dyDescent="0.3">
      <c r="A2" s="10"/>
      <c r="B2" s="1"/>
      <c r="C2" s="12" t="s">
        <v>41</v>
      </c>
      <c r="D2" s="12" t="s">
        <v>41</v>
      </c>
      <c r="E2" s="12" t="s">
        <v>41</v>
      </c>
      <c r="F2" s="12" t="s">
        <v>41</v>
      </c>
      <c r="G2" s="12" t="s">
        <v>41</v>
      </c>
      <c r="H2" s="12" t="s">
        <v>41</v>
      </c>
      <c r="I2" s="12" t="s">
        <v>41</v>
      </c>
      <c r="J2" s="12" t="s">
        <v>41</v>
      </c>
      <c r="K2" s="12" t="s">
        <v>41</v>
      </c>
      <c r="L2" s="12" t="s">
        <v>41</v>
      </c>
      <c r="M2" s="12" t="s">
        <v>41</v>
      </c>
      <c r="N2" s="12" t="s">
        <v>41</v>
      </c>
      <c r="O2" s="12" t="s">
        <v>41</v>
      </c>
      <c r="P2" s="12" t="s">
        <v>41</v>
      </c>
      <c r="Q2" s="12" t="s">
        <v>41</v>
      </c>
      <c r="R2" s="12" t="s">
        <v>41</v>
      </c>
      <c r="S2" s="12" t="s">
        <v>41</v>
      </c>
      <c r="T2" s="12" t="s">
        <v>41</v>
      </c>
      <c r="U2" s="12" t="s">
        <v>41</v>
      </c>
      <c r="V2" s="12" t="s">
        <v>41</v>
      </c>
      <c r="W2" s="12" t="s">
        <v>41</v>
      </c>
      <c r="X2" s="12" t="s">
        <v>41</v>
      </c>
      <c r="Y2" s="12" t="s">
        <v>41</v>
      </c>
      <c r="Z2" s="12" t="s">
        <v>41</v>
      </c>
      <c r="AA2" s="12" t="s">
        <v>41</v>
      </c>
      <c r="AB2" s="12" t="s">
        <v>41</v>
      </c>
      <c r="AC2" s="12" t="s">
        <v>41</v>
      </c>
      <c r="AD2" s="12" t="s">
        <v>41</v>
      </c>
      <c r="AE2" s="12" t="s">
        <v>41</v>
      </c>
      <c r="AF2" s="12" t="s">
        <v>41</v>
      </c>
      <c r="AG2" s="12" t="s">
        <v>41</v>
      </c>
      <c r="AH2" s="12" t="s">
        <v>41</v>
      </c>
      <c r="AI2" s="12" t="s">
        <v>41</v>
      </c>
      <c r="AJ2" s="12" t="s">
        <v>41</v>
      </c>
      <c r="AK2" s="12" t="s">
        <v>41</v>
      </c>
      <c r="AL2" s="12" t="s">
        <v>41</v>
      </c>
      <c r="AM2" s="12" t="s">
        <v>41</v>
      </c>
      <c r="AN2" s="12" t="s">
        <v>41</v>
      </c>
      <c r="AO2" s="12" t="s">
        <v>41</v>
      </c>
      <c r="AP2" s="12" t="s">
        <v>41</v>
      </c>
      <c r="AQ2" s="12" t="s">
        <v>41</v>
      </c>
      <c r="AR2" s="12" t="s">
        <v>41</v>
      </c>
      <c r="AS2" s="12" t="s">
        <v>41</v>
      </c>
      <c r="AT2" s="12" t="s">
        <v>41</v>
      </c>
      <c r="AU2" s="12" t="s">
        <v>41</v>
      </c>
      <c r="AV2" s="12" t="s">
        <v>41</v>
      </c>
      <c r="AW2" s="12" t="s">
        <v>41</v>
      </c>
      <c r="AX2" s="12" t="s">
        <v>41</v>
      </c>
      <c r="AY2" s="12" t="s">
        <v>41</v>
      </c>
      <c r="AZ2" s="12" t="s">
        <v>41</v>
      </c>
      <c r="BA2" s="12" t="s">
        <v>41</v>
      </c>
      <c r="BB2" s="12" t="s">
        <v>41</v>
      </c>
      <c r="BC2" s="14"/>
    </row>
    <row r="3" spans="1:55" x14ac:dyDescent="0.25">
      <c r="A3" s="10"/>
      <c r="B3" s="2" t="s">
        <v>58</v>
      </c>
      <c r="C3" s="16"/>
      <c r="D3" s="5"/>
      <c r="E3" s="5"/>
      <c r="F3" s="5"/>
      <c r="G3" s="5"/>
      <c r="H3" s="5"/>
      <c r="I3" s="5"/>
      <c r="J3" s="5"/>
      <c r="K3" s="5"/>
      <c r="L3" s="5"/>
      <c r="Q3">
        <v>10</v>
      </c>
      <c r="R3">
        <v>25</v>
      </c>
      <c r="S3">
        <v>38</v>
      </c>
      <c r="T3">
        <v>27</v>
      </c>
      <c r="U3">
        <v>18</v>
      </c>
      <c r="V3">
        <v>12</v>
      </c>
      <c r="W3">
        <v>15</v>
      </c>
      <c r="X3">
        <v>16</v>
      </c>
      <c r="Y3">
        <v>21</v>
      </c>
      <c r="Z3">
        <v>12</v>
      </c>
      <c r="AA3">
        <v>8</v>
      </c>
      <c r="AB3">
        <v>10</v>
      </c>
      <c r="AC3">
        <v>5</v>
      </c>
      <c r="AD3">
        <v>11</v>
      </c>
      <c r="AE3">
        <v>11</v>
      </c>
      <c r="AF3">
        <v>5</v>
      </c>
      <c r="AG3">
        <v>5</v>
      </c>
      <c r="AH3">
        <v>4</v>
      </c>
      <c r="AI3">
        <v>4</v>
      </c>
      <c r="AJ3">
        <v>9</v>
      </c>
      <c r="AK3">
        <v>6</v>
      </c>
      <c r="AL3">
        <v>5</v>
      </c>
      <c r="AM3">
        <v>7</v>
      </c>
      <c r="AN3">
        <v>11</v>
      </c>
      <c r="AO3">
        <v>7</v>
      </c>
      <c r="AP3" s="64">
        <v>11</v>
      </c>
      <c r="AQ3" s="72">
        <v>2</v>
      </c>
      <c r="AR3" s="77">
        <v>11</v>
      </c>
      <c r="AS3" s="5">
        <v>8</v>
      </c>
      <c r="AT3" s="5">
        <v>6</v>
      </c>
      <c r="BC3" s="51">
        <f>SUM(Q3:BB3)</f>
        <v>340</v>
      </c>
    </row>
    <row r="4" spans="1:55" x14ac:dyDescent="0.25">
      <c r="A4" s="10"/>
      <c r="B4" s="3" t="s">
        <v>59</v>
      </c>
      <c r="C4" s="16"/>
      <c r="D4" s="5"/>
      <c r="E4" s="5"/>
      <c r="F4" s="5"/>
      <c r="G4" s="5"/>
      <c r="H4" s="5"/>
      <c r="I4" s="5"/>
      <c r="J4" s="5"/>
      <c r="K4" s="5"/>
      <c r="L4" s="5"/>
      <c r="Q4">
        <v>23</v>
      </c>
      <c r="R4">
        <v>26</v>
      </c>
      <c r="S4">
        <v>45</v>
      </c>
      <c r="T4">
        <v>28</v>
      </c>
      <c r="U4">
        <v>14</v>
      </c>
      <c r="V4">
        <v>18</v>
      </c>
      <c r="W4">
        <v>15</v>
      </c>
      <c r="X4">
        <v>12</v>
      </c>
      <c r="Y4">
        <v>17</v>
      </c>
      <c r="Z4">
        <v>15</v>
      </c>
      <c r="AA4">
        <v>11</v>
      </c>
      <c r="AB4">
        <v>8</v>
      </c>
      <c r="AC4">
        <v>13</v>
      </c>
      <c r="AD4">
        <v>13</v>
      </c>
      <c r="AE4">
        <v>12</v>
      </c>
      <c r="AF4">
        <v>5</v>
      </c>
      <c r="AG4">
        <v>12</v>
      </c>
      <c r="AH4">
        <v>10</v>
      </c>
      <c r="AI4">
        <v>12</v>
      </c>
      <c r="AJ4">
        <v>5</v>
      </c>
      <c r="AK4">
        <v>8</v>
      </c>
      <c r="AL4">
        <v>9</v>
      </c>
      <c r="AM4">
        <v>6</v>
      </c>
      <c r="AN4">
        <v>13</v>
      </c>
      <c r="AO4">
        <v>10</v>
      </c>
      <c r="AP4" s="64">
        <v>9</v>
      </c>
      <c r="AQ4" s="72">
        <v>11</v>
      </c>
      <c r="AR4" s="77">
        <v>9</v>
      </c>
      <c r="AS4" s="5">
        <v>4</v>
      </c>
      <c r="AT4" s="5">
        <v>9</v>
      </c>
      <c r="BC4" s="51">
        <f>SUM(Q4:BB4)</f>
        <v>402</v>
      </c>
    </row>
    <row r="5" spans="1:55" x14ac:dyDescent="0.25">
      <c r="A5" s="10"/>
      <c r="B5" s="3" t="s">
        <v>60</v>
      </c>
      <c r="C5" s="16"/>
      <c r="D5" s="5"/>
      <c r="E5" s="5"/>
      <c r="F5" s="5"/>
      <c r="G5" s="5"/>
      <c r="H5" s="5"/>
      <c r="I5" s="5"/>
      <c r="J5" s="5"/>
      <c r="K5" s="5"/>
      <c r="L5" s="5"/>
      <c r="Q5">
        <v>57</v>
      </c>
      <c r="R5">
        <v>16</v>
      </c>
      <c r="S5">
        <v>39</v>
      </c>
      <c r="T5">
        <v>38</v>
      </c>
      <c r="U5">
        <v>22</v>
      </c>
      <c r="V5">
        <v>19</v>
      </c>
      <c r="W5">
        <v>11</v>
      </c>
      <c r="X5">
        <v>13</v>
      </c>
      <c r="Y5">
        <v>12</v>
      </c>
      <c r="Z5">
        <v>11</v>
      </c>
      <c r="AA5">
        <v>8</v>
      </c>
      <c r="AB5">
        <v>11</v>
      </c>
      <c r="AC5">
        <v>5</v>
      </c>
      <c r="AD5">
        <v>3</v>
      </c>
      <c r="AE5">
        <v>4</v>
      </c>
      <c r="AF5">
        <v>4</v>
      </c>
      <c r="AG5">
        <v>4</v>
      </c>
      <c r="AH5">
        <v>9</v>
      </c>
      <c r="AI5">
        <v>2</v>
      </c>
      <c r="AJ5">
        <v>1</v>
      </c>
      <c r="AK5">
        <v>4</v>
      </c>
      <c r="AL5">
        <v>6</v>
      </c>
      <c r="AM5">
        <v>5</v>
      </c>
      <c r="AN5">
        <v>13</v>
      </c>
      <c r="AO5">
        <v>8</v>
      </c>
      <c r="AP5" s="64">
        <v>3</v>
      </c>
      <c r="AQ5" s="72">
        <v>7</v>
      </c>
      <c r="AR5" s="77">
        <v>3</v>
      </c>
      <c r="AS5" s="5">
        <v>2</v>
      </c>
      <c r="AT5" s="5">
        <v>2</v>
      </c>
      <c r="BC5" s="51">
        <f t="shared" ref="BC5:BC11" si="0">SUM(Q5:BB5)</f>
        <v>342</v>
      </c>
    </row>
    <row r="6" spans="1:55" x14ac:dyDescent="0.25">
      <c r="A6" s="10"/>
      <c r="B6" s="3" t="s">
        <v>61</v>
      </c>
      <c r="C6" s="16"/>
      <c r="D6" s="5"/>
      <c r="E6" s="5"/>
      <c r="F6" s="5"/>
      <c r="G6" s="5"/>
      <c r="H6" s="5"/>
      <c r="I6" s="5"/>
      <c r="J6" s="5"/>
      <c r="K6" s="5"/>
      <c r="L6" s="5"/>
      <c r="Q6">
        <v>30</v>
      </c>
      <c r="R6">
        <v>181</v>
      </c>
      <c r="S6">
        <v>229</v>
      </c>
      <c r="T6">
        <v>168</v>
      </c>
      <c r="U6">
        <v>99</v>
      </c>
      <c r="V6">
        <v>50</v>
      </c>
      <c r="W6">
        <v>44</v>
      </c>
      <c r="X6">
        <v>35</v>
      </c>
      <c r="Y6">
        <v>43</v>
      </c>
      <c r="Z6">
        <v>32</v>
      </c>
      <c r="AA6">
        <v>15</v>
      </c>
      <c r="AB6">
        <v>16</v>
      </c>
      <c r="AC6">
        <v>17</v>
      </c>
      <c r="AD6">
        <v>14</v>
      </c>
      <c r="AE6">
        <v>17</v>
      </c>
      <c r="AF6">
        <v>19</v>
      </c>
      <c r="AG6">
        <v>11</v>
      </c>
      <c r="AH6">
        <v>12</v>
      </c>
      <c r="AI6">
        <v>7</v>
      </c>
      <c r="AJ6">
        <v>9</v>
      </c>
      <c r="AK6">
        <v>9</v>
      </c>
      <c r="AL6">
        <v>10</v>
      </c>
      <c r="AM6">
        <v>11</v>
      </c>
      <c r="AN6">
        <v>12</v>
      </c>
      <c r="AO6">
        <v>12</v>
      </c>
      <c r="AP6" s="64">
        <v>15</v>
      </c>
      <c r="AQ6" s="72">
        <v>9</v>
      </c>
      <c r="AR6" s="77">
        <v>12</v>
      </c>
      <c r="AS6" s="5">
        <v>15</v>
      </c>
      <c r="AT6" s="5">
        <v>8</v>
      </c>
      <c r="BC6" s="51">
        <f t="shared" si="0"/>
        <v>1161</v>
      </c>
    </row>
    <row r="7" spans="1:55" x14ac:dyDescent="0.25">
      <c r="A7" s="10"/>
      <c r="B7" s="3" t="s">
        <v>62</v>
      </c>
      <c r="C7" s="16"/>
      <c r="D7" s="5"/>
      <c r="E7" s="5"/>
      <c r="F7" s="5"/>
      <c r="G7" s="5"/>
      <c r="H7" s="5"/>
      <c r="I7" s="5"/>
      <c r="J7" s="5"/>
      <c r="K7" s="5"/>
      <c r="L7" s="5"/>
      <c r="U7">
        <v>130</v>
      </c>
      <c r="V7">
        <v>151</v>
      </c>
      <c r="W7">
        <v>124</v>
      </c>
      <c r="X7">
        <v>142</v>
      </c>
      <c r="Y7">
        <v>116</v>
      </c>
      <c r="Z7">
        <v>60</v>
      </c>
      <c r="AA7">
        <v>23</v>
      </c>
      <c r="AB7">
        <v>13</v>
      </c>
      <c r="AC7">
        <v>20</v>
      </c>
      <c r="AD7">
        <v>12</v>
      </c>
      <c r="AE7">
        <v>21</v>
      </c>
      <c r="AF7">
        <v>8</v>
      </c>
      <c r="AG7">
        <v>15</v>
      </c>
      <c r="AH7">
        <v>10</v>
      </c>
      <c r="AI7">
        <v>7</v>
      </c>
      <c r="AJ7">
        <v>4</v>
      </c>
      <c r="AK7">
        <v>3</v>
      </c>
      <c r="AL7">
        <v>8</v>
      </c>
      <c r="AM7">
        <v>3</v>
      </c>
      <c r="AN7">
        <v>9</v>
      </c>
      <c r="AO7">
        <v>5</v>
      </c>
      <c r="AP7" s="65">
        <v>7</v>
      </c>
      <c r="AQ7" s="72">
        <v>5</v>
      </c>
      <c r="AR7" s="78">
        <v>5</v>
      </c>
      <c r="AS7" s="5">
        <v>4</v>
      </c>
      <c r="AT7" s="5">
        <v>3</v>
      </c>
      <c r="BC7" s="51">
        <f t="shared" si="0"/>
        <v>908</v>
      </c>
    </row>
    <row r="8" spans="1:55" x14ac:dyDescent="0.25">
      <c r="A8" s="10"/>
      <c r="B8" s="3" t="s">
        <v>63</v>
      </c>
      <c r="C8" s="16"/>
      <c r="D8" s="5"/>
      <c r="E8" s="5"/>
      <c r="F8" s="5"/>
      <c r="G8" s="5"/>
      <c r="H8" s="5"/>
      <c r="I8" s="5"/>
      <c r="J8" s="5"/>
      <c r="K8" s="5"/>
      <c r="L8" s="5"/>
      <c r="Z8">
        <v>191</v>
      </c>
      <c r="AA8">
        <v>133</v>
      </c>
      <c r="AB8">
        <v>115</v>
      </c>
      <c r="AC8">
        <v>95</v>
      </c>
      <c r="AD8">
        <v>106</v>
      </c>
      <c r="AE8">
        <v>71</v>
      </c>
      <c r="AF8">
        <v>55</v>
      </c>
      <c r="AG8">
        <v>69</v>
      </c>
      <c r="AH8">
        <v>77</v>
      </c>
      <c r="AI8">
        <v>47</v>
      </c>
      <c r="AJ8">
        <v>28</v>
      </c>
      <c r="AK8">
        <v>23</v>
      </c>
      <c r="AL8">
        <v>13</v>
      </c>
      <c r="AM8">
        <v>19</v>
      </c>
      <c r="AN8">
        <v>37</v>
      </c>
      <c r="AO8">
        <v>39</v>
      </c>
      <c r="AP8" s="65">
        <v>16</v>
      </c>
      <c r="AQ8" s="72">
        <v>12</v>
      </c>
      <c r="AR8" s="78">
        <v>5</v>
      </c>
      <c r="AS8" s="5">
        <v>7</v>
      </c>
      <c r="AT8" s="5">
        <v>6</v>
      </c>
      <c r="BC8" s="51">
        <f t="shared" si="0"/>
        <v>1164</v>
      </c>
    </row>
    <row r="9" spans="1:55" x14ac:dyDescent="0.25">
      <c r="A9" s="10"/>
      <c r="B9" s="3" t="s">
        <v>64</v>
      </c>
      <c r="C9" s="16"/>
      <c r="D9" s="5"/>
      <c r="E9" s="5"/>
      <c r="F9" s="5"/>
      <c r="G9" s="5"/>
      <c r="H9" s="5"/>
      <c r="I9" s="5"/>
      <c r="J9" s="5"/>
      <c r="K9" s="5"/>
      <c r="L9" s="5"/>
      <c r="AI9">
        <v>221</v>
      </c>
      <c r="AJ9">
        <v>90</v>
      </c>
      <c r="AK9">
        <v>84</v>
      </c>
      <c r="AL9">
        <v>68</v>
      </c>
      <c r="AM9">
        <v>76</v>
      </c>
      <c r="AN9">
        <v>151</v>
      </c>
      <c r="AO9">
        <v>114</v>
      </c>
      <c r="AP9" s="65">
        <v>23</v>
      </c>
      <c r="AQ9" s="72">
        <v>13</v>
      </c>
      <c r="AR9" s="78">
        <v>7</v>
      </c>
      <c r="AS9" s="5">
        <v>8</v>
      </c>
      <c r="AT9" s="5">
        <v>5</v>
      </c>
      <c r="BC9" s="51">
        <f t="shared" si="0"/>
        <v>860</v>
      </c>
    </row>
    <row r="10" spans="1:55" x14ac:dyDescent="0.25">
      <c r="A10" s="10"/>
      <c r="B10" s="3" t="s">
        <v>129</v>
      </c>
      <c r="C10" s="16"/>
      <c r="D10" s="5"/>
      <c r="E10" s="5"/>
      <c r="F10" s="5"/>
      <c r="G10" s="5"/>
      <c r="H10" s="5"/>
      <c r="I10" s="5"/>
      <c r="J10" s="5"/>
      <c r="K10" s="5"/>
      <c r="L10" s="5"/>
      <c r="AO10">
        <v>353</v>
      </c>
      <c r="AP10" s="65">
        <v>310</v>
      </c>
      <c r="AQ10" s="72">
        <v>223</v>
      </c>
      <c r="AR10" s="78">
        <v>91</v>
      </c>
      <c r="AS10" s="5">
        <v>42</v>
      </c>
      <c r="AT10" s="5">
        <v>25</v>
      </c>
      <c r="BC10" s="51">
        <f t="shared" si="0"/>
        <v>1044</v>
      </c>
    </row>
    <row r="11" spans="1:55" s="76" customFormat="1" x14ac:dyDescent="0.25">
      <c r="A11" s="10"/>
      <c r="B11" s="3" t="s">
        <v>131</v>
      </c>
      <c r="C11" s="16"/>
      <c r="D11" s="5"/>
      <c r="E11" s="5"/>
      <c r="F11" s="5"/>
      <c r="G11" s="5"/>
      <c r="H11" s="5"/>
      <c r="I11" s="5"/>
      <c r="J11" s="5"/>
      <c r="K11" s="5"/>
      <c r="L11" s="5"/>
      <c r="AR11" s="78">
        <v>236</v>
      </c>
      <c r="AS11" s="5">
        <v>178</v>
      </c>
      <c r="AT11" s="5">
        <v>161</v>
      </c>
      <c r="BC11" s="51">
        <f t="shared" si="0"/>
        <v>575</v>
      </c>
    </row>
    <row r="12" spans="1:55" x14ac:dyDescent="0.25">
      <c r="A12" s="10"/>
      <c r="B12" s="3" t="s">
        <v>65</v>
      </c>
      <c r="C12" s="16"/>
      <c r="D12" s="5"/>
      <c r="E12" s="5"/>
      <c r="F12" s="5"/>
      <c r="G12" s="5"/>
      <c r="H12" s="5"/>
      <c r="I12" s="5"/>
      <c r="J12" s="5"/>
      <c r="K12" s="5"/>
      <c r="Q12">
        <v>15</v>
      </c>
      <c r="R12">
        <v>19</v>
      </c>
      <c r="S12">
        <v>24</v>
      </c>
      <c r="T12">
        <v>20</v>
      </c>
      <c r="U12">
        <v>27</v>
      </c>
      <c r="V12">
        <v>21</v>
      </c>
      <c r="W12">
        <v>12</v>
      </c>
      <c r="X12">
        <v>19</v>
      </c>
      <c r="Y12">
        <v>24</v>
      </c>
      <c r="Z12">
        <v>28</v>
      </c>
      <c r="AA12">
        <v>21</v>
      </c>
      <c r="AB12">
        <v>25</v>
      </c>
      <c r="AC12">
        <v>17</v>
      </c>
      <c r="AD12">
        <v>31</v>
      </c>
      <c r="AE12">
        <v>6</v>
      </c>
      <c r="AF12">
        <v>11</v>
      </c>
      <c r="AG12">
        <v>15</v>
      </c>
      <c r="AH12">
        <v>19</v>
      </c>
      <c r="AI12">
        <v>21</v>
      </c>
      <c r="AJ12">
        <v>14</v>
      </c>
      <c r="AK12">
        <v>12</v>
      </c>
      <c r="AL12">
        <v>20</v>
      </c>
      <c r="AM12">
        <v>7</v>
      </c>
      <c r="AN12">
        <v>25</v>
      </c>
      <c r="AO12">
        <v>34</v>
      </c>
      <c r="AP12" s="66">
        <v>22</v>
      </c>
      <c r="AQ12" s="72">
        <v>31</v>
      </c>
      <c r="AR12" s="79">
        <v>33</v>
      </c>
      <c r="AS12" s="5">
        <v>30</v>
      </c>
      <c r="AT12" s="61">
        <v>18</v>
      </c>
      <c r="BC12" s="51">
        <f>SUM(Q12:BB12)</f>
        <v>621</v>
      </c>
    </row>
    <row r="13" spans="1:55" ht="15.75" thickBot="1" x14ac:dyDescent="0.3">
      <c r="A13" s="10"/>
      <c r="B13" s="7" t="s">
        <v>66</v>
      </c>
      <c r="C13" s="16"/>
      <c r="D13" s="5"/>
      <c r="E13" s="5"/>
      <c r="F13" s="5"/>
      <c r="G13" s="5"/>
      <c r="H13" s="5"/>
      <c r="I13" s="5"/>
      <c r="J13" s="5"/>
      <c r="K13" s="5"/>
      <c r="Q13">
        <v>17</v>
      </c>
      <c r="R13">
        <v>32</v>
      </c>
      <c r="S13">
        <v>55</v>
      </c>
      <c r="T13">
        <v>44</v>
      </c>
      <c r="U13">
        <v>38</v>
      </c>
      <c r="V13">
        <v>33</v>
      </c>
      <c r="W13">
        <v>28</v>
      </c>
      <c r="X13">
        <v>39</v>
      </c>
      <c r="Y13">
        <v>24</v>
      </c>
      <c r="Z13">
        <v>39</v>
      </c>
      <c r="AA13">
        <v>31</v>
      </c>
      <c r="AB13">
        <v>25</v>
      </c>
      <c r="AC13">
        <v>18</v>
      </c>
      <c r="AD13">
        <v>23</v>
      </c>
      <c r="AE13">
        <v>16</v>
      </c>
      <c r="AF13">
        <v>17</v>
      </c>
      <c r="AG13">
        <v>16</v>
      </c>
      <c r="AH13">
        <v>16</v>
      </c>
      <c r="AI13">
        <v>24</v>
      </c>
      <c r="AJ13">
        <v>13</v>
      </c>
      <c r="AK13">
        <v>19</v>
      </c>
      <c r="AL13">
        <v>16</v>
      </c>
      <c r="AM13">
        <v>17</v>
      </c>
      <c r="AN13">
        <v>44</v>
      </c>
      <c r="AO13">
        <v>52</v>
      </c>
      <c r="AP13" s="66">
        <v>36</v>
      </c>
      <c r="AQ13" s="72">
        <v>17</v>
      </c>
      <c r="AR13" s="79">
        <v>33</v>
      </c>
      <c r="AS13" s="5">
        <v>22</v>
      </c>
      <c r="AT13" s="40">
        <v>4</v>
      </c>
      <c r="BC13" s="51">
        <f>SUM(Q13:BB13)</f>
        <v>808</v>
      </c>
    </row>
    <row r="14" spans="1:55" ht="15.75" thickBot="1" x14ac:dyDescent="0.3">
      <c r="A14" s="19"/>
      <c r="B14" s="15" t="s">
        <v>26</v>
      </c>
      <c r="C14" s="20">
        <f t="shared" ref="C14:AL14" si="1">SUM(C3:C13)</f>
        <v>0</v>
      </c>
      <c r="D14" s="20">
        <f t="shared" si="1"/>
        <v>0</v>
      </c>
      <c r="E14" s="20">
        <f t="shared" si="1"/>
        <v>0</v>
      </c>
      <c r="F14" s="20">
        <f t="shared" si="1"/>
        <v>0</v>
      </c>
      <c r="G14" s="20">
        <f t="shared" si="1"/>
        <v>0</v>
      </c>
      <c r="H14" s="20">
        <f t="shared" si="1"/>
        <v>0</v>
      </c>
      <c r="I14" s="20">
        <f t="shared" si="1"/>
        <v>0</v>
      </c>
      <c r="J14" s="20">
        <f t="shared" si="1"/>
        <v>0</v>
      </c>
      <c r="K14" s="20">
        <f t="shared" si="1"/>
        <v>0</v>
      </c>
      <c r="L14" s="20">
        <f t="shared" si="1"/>
        <v>0</v>
      </c>
      <c r="M14" s="20">
        <f t="shared" si="1"/>
        <v>0</v>
      </c>
      <c r="N14" s="20">
        <f t="shared" si="1"/>
        <v>0</v>
      </c>
      <c r="O14" s="20">
        <f t="shared" si="1"/>
        <v>0</v>
      </c>
      <c r="P14" s="20">
        <f t="shared" si="1"/>
        <v>0</v>
      </c>
      <c r="Q14" s="20">
        <f t="shared" si="1"/>
        <v>152</v>
      </c>
      <c r="R14" s="20">
        <f t="shared" si="1"/>
        <v>299</v>
      </c>
      <c r="S14" s="20">
        <f t="shared" si="1"/>
        <v>430</v>
      </c>
      <c r="T14" s="20">
        <f t="shared" si="1"/>
        <v>325</v>
      </c>
      <c r="U14" s="20">
        <f t="shared" si="1"/>
        <v>348</v>
      </c>
      <c r="V14" s="20">
        <f t="shared" si="1"/>
        <v>304</v>
      </c>
      <c r="W14" s="20">
        <f t="shared" si="1"/>
        <v>249</v>
      </c>
      <c r="X14" s="20">
        <f t="shared" si="1"/>
        <v>276</v>
      </c>
      <c r="Y14" s="20">
        <f t="shared" si="1"/>
        <v>257</v>
      </c>
      <c r="Z14" s="20">
        <f t="shared" si="1"/>
        <v>388</v>
      </c>
      <c r="AA14" s="20">
        <f t="shared" si="1"/>
        <v>250</v>
      </c>
      <c r="AB14" s="20">
        <f t="shared" si="1"/>
        <v>223</v>
      </c>
      <c r="AC14" s="20">
        <f t="shared" si="1"/>
        <v>190</v>
      </c>
      <c r="AD14" s="20">
        <f t="shared" si="1"/>
        <v>213</v>
      </c>
      <c r="AE14" s="20">
        <f t="shared" si="1"/>
        <v>158</v>
      </c>
      <c r="AF14" s="20">
        <f t="shared" si="1"/>
        <v>124</v>
      </c>
      <c r="AG14" s="20">
        <f t="shared" si="1"/>
        <v>147</v>
      </c>
      <c r="AH14" s="20">
        <f t="shared" si="1"/>
        <v>157</v>
      </c>
      <c r="AI14" s="20">
        <f t="shared" si="1"/>
        <v>345</v>
      </c>
      <c r="AJ14" s="20">
        <f t="shared" si="1"/>
        <v>173</v>
      </c>
      <c r="AK14" s="20">
        <f t="shared" si="1"/>
        <v>168</v>
      </c>
      <c r="AL14" s="20">
        <f t="shared" si="1"/>
        <v>155</v>
      </c>
      <c r="AM14" s="20">
        <f>SUM(AM3:AM13)</f>
        <v>151</v>
      </c>
      <c r="AN14" s="20">
        <f>SUM(AN3:AN13)</f>
        <v>315</v>
      </c>
      <c r="AO14" s="20">
        <f>SUM(AO3:AO13)</f>
        <v>634</v>
      </c>
      <c r="AP14" s="20">
        <f t="shared" ref="AP14:BB14" si="2">SUM(AP3:AP13)</f>
        <v>452</v>
      </c>
      <c r="AQ14" s="20">
        <f t="shared" si="2"/>
        <v>330</v>
      </c>
      <c r="AR14" s="20">
        <f t="shared" si="2"/>
        <v>445</v>
      </c>
      <c r="AS14" s="20">
        <f t="shared" si="2"/>
        <v>320</v>
      </c>
      <c r="AT14" s="20">
        <f t="shared" si="2"/>
        <v>247</v>
      </c>
      <c r="AU14" s="20">
        <f t="shared" si="2"/>
        <v>0</v>
      </c>
      <c r="AV14" s="20">
        <f t="shared" si="2"/>
        <v>0</v>
      </c>
      <c r="AW14" s="20">
        <f t="shared" si="2"/>
        <v>0</v>
      </c>
      <c r="AX14" s="20">
        <f t="shared" si="2"/>
        <v>0</v>
      </c>
      <c r="AY14" s="20">
        <f t="shared" si="2"/>
        <v>0</v>
      </c>
      <c r="AZ14" s="20">
        <f t="shared" si="2"/>
        <v>0</v>
      </c>
      <c r="BA14" s="20">
        <f t="shared" si="2"/>
        <v>0</v>
      </c>
      <c r="BB14" s="20">
        <f t="shared" si="2"/>
        <v>0</v>
      </c>
      <c r="BC14" s="14">
        <f>SUM(BC3:BC13)</f>
        <v>8225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BD30"/>
  <sheetViews>
    <sheetView workbookViewId="0"/>
  </sheetViews>
  <sheetFormatPr baseColWidth="10" defaultRowHeight="15" x14ac:dyDescent="0.25"/>
  <cols>
    <col min="2" max="2" width="30" customWidth="1"/>
    <col min="3" max="3" width="34.85546875" hidden="1" customWidth="1"/>
    <col min="4" max="4" width="36.42578125" bestFit="1" customWidth="1"/>
    <col min="5" max="17" width="11.42578125" hidden="1" customWidth="1"/>
    <col min="18" max="24" width="11.5703125" bestFit="1" customWidth="1"/>
    <col min="25" max="30" width="11.85546875" bestFit="1" customWidth="1"/>
    <col min="31" max="48" width="11.85546875" customWidth="1"/>
    <col min="49" max="55" width="11.85546875" hidden="1" customWidth="1"/>
    <col min="56" max="56" width="13.140625" customWidth="1"/>
  </cols>
  <sheetData>
    <row r="1" spans="1:56" ht="34.5" customHeight="1" thickBot="1" x14ac:dyDescent="0.3">
      <c r="A1" s="44" t="s">
        <v>27</v>
      </c>
      <c r="B1" s="45" t="s">
        <v>29</v>
      </c>
      <c r="C1" s="46" t="s">
        <v>50</v>
      </c>
      <c r="D1" s="22" t="s">
        <v>135</v>
      </c>
      <c r="E1" s="48" t="s">
        <v>31</v>
      </c>
      <c r="F1" s="48" t="s">
        <v>32</v>
      </c>
      <c r="G1" s="48" t="s">
        <v>33</v>
      </c>
      <c r="H1" s="48" t="s">
        <v>34</v>
      </c>
      <c r="I1" s="48" t="s">
        <v>35</v>
      </c>
      <c r="J1" s="48" t="s">
        <v>36</v>
      </c>
      <c r="K1" s="48" t="s">
        <v>37</v>
      </c>
      <c r="L1" s="48" t="s">
        <v>38</v>
      </c>
      <c r="M1" s="48" t="s">
        <v>39</v>
      </c>
      <c r="N1" s="48" t="s">
        <v>40</v>
      </c>
      <c r="O1" s="48" t="s">
        <v>0</v>
      </c>
      <c r="P1" s="48" t="s">
        <v>1</v>
      </c>
      <c r="Q1" s="48" t="s">
        <v>2</v>
      </c>
      <c r="R1" s="48" t="s">
        <v>3</v>
      </c>
      <c r="S1" s="48" t="s">
        <v>4</v>
      </c>
      <c r="T1" s="48" t="s">
        <v>5</v>
      </c>
      <c r="U1" s="48" t="s">
        <v>6</v>
      </c>
      <c r="V1" s="48" t="s">
        <v>7</v>
      </c>
      <c r="W1" s="48" t="s">
        <v>8</v>
      </c>
      <c r="X1" s="48" t="s">
        <v>9</v>
      </c>
      <c r="Y1" s="48" t="s">
        <v>10</v>
      </c>
      <c r="Z1" s="48" t="s">
        <v>11</v>
      </c>
      <c r="AA1" s="48" t="s">
        <v>12</v>
      </c>
      <c r="AB1" s="48" t="s">
        <v>13</v>
      </c>
      <c r="AC1" s="48" t="s">
        <v>14</v>
      </c>
      <c r="AD1" s="48" t="s">
        <v>15</v>
      </c>
      <c r="AE1" s="48" t="s">
        <v>16</v>
      </c>
      <c r="AF1" s="48" t="s">
        <v>17</v>
      </c>
      <c r="AG1" s="48" t="s">
        <v>18</v>
      </c>
      <c r="AH1" s="48" t="s">
        <v>19</v>
      </c>
      <c r="AI1" s="48" t="s">
        <v>20</v>
      </c>
      <c r="AJ1" s="48" t="s">
        <v>21</v>
      </c>
      <c r="AK1" s="48" t="s">
        <v>22</v>
      </c>
      <c r="AL1" s="48" t="s">
        <v>23</v>
      </c>
      <c r="AM1" s="48" t="s">
        <v>24</v>
      </c>
      <c r="AN1" s="48" t="s">
        <v>112</v>
      </c>
      <c r="AO1" s="48" t="s">
        <v>113</v>
      </c>
      <c r="AP1" s="48" t="s">
        <v>114</v>
      </c>
      <c r="AQ1" s="48" t="s">
        <v>115</v>
      </c>
      <c r="AR1" s="48" t="s">
        <v>116</v>
      </c>
      <c r="AS1" s="48" t="s">
        <v>117</v>
      </c>
      <c r="AT1" s="48" t="s">
        <v>118</v>
      </c>
      <c r="AU1" s="48" t="s">
        <v>119</v>
      </c>
      <c r="AV1" s="48" t="s">
        <v>120</v>
      </c>
      <c r="AW1" s="48" t="s">
        <v>121</v>
      </c>
      <c r="AX1" s="48" t="s">
        <v>122</v>
      </c>
      <c r="AY1" s="48" t="s">
        <v>123</v>
      </c>
      <c r="AZ1" s="48" t="s">
        <v>124</v>
      </c>
      <c r="BA1" s="48" t="s">
        <v>125</v>
      </c>
      <c r="BB1" s="48" t="s">
        <v>126</v>
      </c>
      <c r="BC1" s="48" t="s">
        <v>127</v>
      </c>
      <c r="BD1" s="49" t="s">
        <v>26</v>
      </c>
    </row>
    <row r="2" spans="1:56" ht="15.75" thickBot="1" x14ac:dyDescent="0.3">
      <c r="A2" s="10"/>
      <c r="B2" s="1"/>
      <c r="C2" s="1"/>
      <c r="D2" s="89" t="s">
        <v>51</v>
      </c>
      <c r="E2" s="50" t="s">
        <v>51</v>
      </c>
      <c r="F2" s="50" t="s">
        <v>51</v>
      </c>
      <c r="G2" s="50" t="s">
        <v>51</v>
      </c>
      <c r="H2" s="50" t="s">
        <v>51</v>
      </c>
      <c r="I2" s="50" t="s">
        <v>51</v>
      </c>
      <c r="J2" s="50" t="s">
        <v>51</v>
      </c>
      <c r="K2" s="50" t="s">
        <v>51</v>
      </c>
      <c r="L2" s="50" t="s">
        <v>51</v>
      </c>
      <c r="M2" s="50" t="s">
        <v>51</v>
      </c>
      <c r="N2" s="50" t="s">
        <v>51</v>
      </c>
      <c r="O2" s="50" t="s">
        <v>51</v>
      </c>
      <c r="P2" s="50" t="s">
        <v>51</v>
      </c>
      <c r="Q2" s="50" t="s">
        <v>51</v>
      </c>
      <c r="R2" s="50" t="s">
        <v>51</v>
      </c>
      <c r="S2" s="50" t="s">
        <v>51</v>
      </c>
      <c r="T2" s="50" t="s">
        <v>51</v>
      </c>
      <c r="U2" s="50" t="s">
        <v>51</v>
      </c>
      <c r="V2" s="50" t="s">
        <v>51</v>
      </c>
      <c r="W2" s="50" t="s">
        <v>51</v>
      </c>
      <c r="X2" s="50" t="s">
        <v>51</v>
      </c>
      <c r="Y2" s="50" t="s">
        <v>51</v>
      </c>
      <c r="Z2" s="50" t="s">
        <v>51</v>
      </c>
      <c r="AA2" s="50" t="s">
        <v>51</v>
      </c>
      <c r="AB2" s="50" t="s">
        <v>51</v>
      </c>
      <c r="AC2" s="50" t="s">
        <v>51</v>
      </c>
      <c r="AD2" s="50" t="s">
        <v>51</v>
      </c>
      <c r="AE2" s="50" t="s">
        <v>51</v>
      </c>
      <c r="AF2" s="50" t="s">
        <v>51</v>
      </c>
      <c r="AG2" s="50" t="s">
        <v>51</v>
      </c>
      <c r="AH2" s="50" t="s">
        <v>51</v>
      </c>
      <c r="AI2" s="50" t="s">
        <v>51</v>
      </c>
      <c r="AJ2" s="50" t="s">
        <v>51</v>
      </c>
      <c r="AK2" s="50" t="s">
        <v>51</v>
      </c>
      <c r="AL2" s="50" t="s">
        <v>51</v>
      </c>
      <c r="AM2" s="50" t="s">
        <v>51</v>
      </c>
      <c r="AN2" s="50" t="s">
        <v>51</v>
      </c>
      <c r="AO2" s="50" t="s">
        <v>51</v>
      </c>
      <c r="AP2" s="50" t="s">
        <v>51</v>
      </c>
      <c r="AQ2" s="50" t="s">
        <v>51</v>
      </c>
      <c r="AR2" s="50" t="s">
        <v>51</v>
      </c>
      <c r="AS2" s="50" t="s">
        <v>51</v>
      </c>
      <c r="AT2" s="50" t="s">
        <v>51</v>
      </c>
      <c r="AU2" s="50" t="s">
        <v>51</v>
      </c>
      <c r="AV2" s="50" t="s">
        <v>51</v>
      </c>
      <c r="AW2" s="50" t="s">
        <v>51</v>
      </c>
      <c r="AX2" s="50" t="s">
        <v>51</v>
      </c>
      <c r="AY2" s="50" t="s">
        <v>51</v>
      </c>
      <c r="AZ2" s="50" t="s">
        <v>51</v>
      </c>
      <c r="BA2" s="50" t="s">
        <v>51</v>
      </c>
      <c r="BB2" s="50" t="s">
        <v>51</v>
      </c>
      <c r="BC2" s="50" t="s">
        <v>51</v>
      </c>
      <c r="BD2" s="51"/>
    </row>
    <row r="3" spans="1:56" x14ac:dyDescent="0.25">
      <c r="A3" s="10"/>
      <c r="B3" s="2" t="s">
        <v>58</v>
      </c>
      <c r="C3" s="26">
        <v>1.45</v>
      </c>
      <c r="D3" s="26">
        <v>1.64</v>
      </c>
      <c r="E3" s="52">
        <f>$C3*'[1]Auto Moto'!D3</f>
        <v>0</v>
      </c>
      <c r="F3" s="52">
        <f>$C3*'[1]Auto Moto'!E3</f>
        <v>0</v>
      </c>
      <c r="G3" s="52">
        <f>$C3*'[1]Auto Moto'!F3</f>
        <v>0</v>
      </c>
      <c r="H3" s="52">
        <f>$C3*'[1]Auto Moto'!G3</f>
        <v>0</v>
      </c>
      <c r="I3" s="52">
        <f>$C3*'[1]Auto Moto'!H3</f>
        <v>0</v>
      </c>
      <c r="J3" s="52">
        <f>$C3*'[1]Auto Moto'!I3</f>
        <v>0</v>
      </c>
      <c r="K3" s="52">
        <f>$C3*'[1]Auto Moto'!J3</f>
        <v>0</v>
      </c>
      <c r="L3" s="52">
        <f>$C3*'[1]Auto Moto'!K3</f>
        <v>0</v>
      </c>
      <c r="M3" s="52">
        <f>$C3*'[1]Auto Moto'!L3</f>
        <v>0</v>
      </c>
      <c r="N3" s="52">
        <f>$C3*'[1]Auto Moto'!M3</f>
        <v>0</v>
      </c>
      <c r="O3" s="52">
        <f>$C3*'[1]Auto Moto'!N3</f>
        <v>0</v>
      </c>
      <c r="P3" s="52">
        <f>$C3*'[1]Auto Moto'!O3</f>
        <v>0</v>
      </c>
      <c r="Q3" s="52">
        <f>$C3*'[1]Auto Moto'!P3</f>
        <v>0</v>
      </c>
      <c r="R3" s="52">
        <f>$C3*'Auto Moto'!Q3</f>
        <v>14.5</v>
      </c>
      <c r="S3" s="52">
        <f>$C3*'Auto Moto'!R3</f>
        <v>36.25</v>
      </c>
      <c r="T3" s="52">
        <f>$C3*'Auto Moto'!S3</f>
        <v>55.1</v>
      </c>
      <c r="U3" s="52">
        <f>$C3*'Auto Moto'!T3</f>
        <v>39.15</v>
      </c>
      <c r="V3" s="52">
        <f>$C3*'Auto Moto'!U3</f>
        <v>26.099999999999998</v>
      </c>
      <c r="W3" s="52">
        <f>$C3*'Auto Moto'!V3</f>
        <v>17.399999999999999</v>
      </c>
      <c r="X3" s="52">
        <f>$C3*'Auto Moto'!W3</f>
        <v>21.75</v>
      </c>
      <c r="Y3" s="52">
        <f>$C3*'Auto Moto'!X3</f>
        <v>23.2</v>
      </c>
      <c r="Z3" s="52">
        <f>$C3*'Auto Moto'!Y3</f>
        <v>30.45</v>
      </c>
      <c r="AA3" s="52">
        <f>$C3*'Auto Moto'!Z3</f>
        <v>17.399999999999999</v>
      </c>
      <c r="AB3" s="52">
        <f>$C3*'Auto Moto'!AA3</f>
        <v>11.6</v>
      </c>
      <c r="AC3" s="52">
        <f>$C3*'Auto Moto'!AB3</f>
        <v>14.5</v>
      </c>
      <c r="AD3" s="52">
        <f>$C3*'Auto Moto'!AC3</f>
        <v>7.25</v>
      </c>
      <c r="AE3" s="52">
        <f>$C3*'Auto Moto'!AD3</f>
        <v>15.95</v>
      </c>
      <c r="AF3" s="52">
        <f>$C3*'Auto Moto'!AE3</f>
        <v>15.95</v>
      </c>
      <c r="AG3" s="52">
        <f>$C3*'Auto Moto'!AF3</f>
        <v>7.25</v>
      </c>
      <c r="AH3" s="52">
        <f>$C3*'Auto Moto'!AG3</f>
        <v>7.25</v>
      </c>
      <c r="AI3" s="52">
        <f>$C3*'Auto Moto'!AH3</f>
        <v>5.8</v>
      </c>
      <c r="AJ3" s="52">
        <f>$C3*'Auto Moto'!AI3</f>
        <v>5.8</v>
      </c>
      <c r="AK3" s="52">
        <f>$C3*'Auto Moto'!AJ3</f>
        <v>13.049999999999999</v>
      </c>
      <c r="AL3" s="52">
        <f>$C3*'Auto Moto'!AK3</f>
        <v>8.6999999999999993</v>
      </c>
      <c r="AM3" s="52">
        <f>$C3*'Auto Moto'!AL3</f>
        <v>7.25</v>
      </c>
      <c r="AN3" s="52">
        <f>$C3*'Auto Moto'!AM3</f>
        <v>10.15</v>
      </c>
      <c r="AO3" s="52">
        <f>$C3*'Auto Moto'!AN3</f>
        <v>15.95</v>
      </c>
      <c r="AP3" s="52">
        <f>$C3*'Auto Moto'!AO3</f>
        <v>10.15</v>
      </c>
      <c r="AQ3" s="52">
        <f>$C3*'Auto Moto'!AP3</f>
        <v>15.95</v>
      </c>
      <c r="AR3" s="52">
        <f>$C3*'Auto Moto'!AQ3</f>
        <v>2.9</v>
      </c>
      <c r="AS3" s="52">
        <f>$C3*'Auto Moto'!AR3</f>
        <v>15.95</v>
      </c>
      <c r="AT3" s="52">
        <f>$C3*'Auto Moto'!AS3</f>
        <v>11.6</v>
      </c>
      <c r="AU3" s="52">
        <f>$D3*'Auto Moto'!AT3</f>
        <v>9.84</v>
      </c>
      <c r="AV3" s="52">
        <f>$D3*'Auto Moto'!AU3</f>
        <v>0</v>
      </c>
      <c r="AW3" s="52">
        <f>$C3*'Auto Moto'!AV3</f>
        <v>0</v>
      </c>
      <c r="AX3" s="52">
        <f>$C3*'Auto Moto'!AW3</f>
        <v>0</v>
      </c>
      <c r="AY3" s="52">
        <f>$C3*'Auto Moto'!AX3</f>
        <v>0</v>
      </c>
      <c r="AZ3" s="52">
        <f>$C3*'Auto Moto'!AY3</f>
        <v>0</v>
      </c>
      <c r="BA3" s="52">
        <f>$C3*'Auto Moto'!AZ3</f>
        <v>0</v>
      </c>
      <c r="BB3" s="52">
        <f>$C3*'Auto Moto'!BA3</f>
        <v>0</v>
      </c>
      <c r="BC3" s="52">
        <f>$C3*'Auto Moto'!BB3</f>
        <v>0</v>
      </c>
      <c r="BD3" s="53">
        <f t="shared" ref="BD3:BD13" si="0">SUM(R3:BC3)</f>
        <v>494.13999999999987</v>
      </c>
    </row>
    <row r="4" spans="1:56" x14ac:dyDescent="0.25">
      <c r="A4" s="10"/>
      <c r="B4" s="3" t="s">
        <v>59</v>
      </c>
      <c r="C4" s="26">
        <v>1.45</v>
      </c>
      <c r="D4" s="26">
        <v>1.64</v>
      </c>
      <c r="E4" s="52">
        <f>$C4*'[1]Auto Moto'!D4</f>
        <v>0</v>
      </c>
      <c r="F4" s="52">
        <f>$C4*'[1]Auto Moto'!E4</f>
        <v>0</v>
      </c>
      <c r="G4" s="52">
        <f>$C4*'[1]Auto Moto'!F4</f>
        <v>0</v>
      </c>
      <c r="H4" s="52">
        <f>$C4*'[1]Auto Moto'!G4</f>
        <v>0</v>
      </c>
      <c r="I4" s="52">
        <f>$C4*'[1]Auto Moto'!H4</f>
        <v>0</v>
      </c>
      <c r="J4" s="52">
        <f>$C4*'[1]Auto Moto'!I4</f>
        <v>0</v>
      </c>
      <c r="K4" s="52">
        <f>$C4*'[1]Auto Moto'!J4</f>
        <v>0</v>
      </c>
      <c r="L4" s="52">
        <f>$C4*'[1]Auto Moto'!K4</f>
        <v>0</v>
      </c>
      <c r="M4" s="52">
        <f>$C4*'[1]Auto Moto'!L4</f>
        <v>0</v>
      </c>
      <c r="N4" s="52">
        <f>$C4*'[1]Auto Moto'!M4</f>
        <v>0</v>
      </c>
      <c r="O4" s="52">
        <f>$C4*'[1]Auto Moto'!N4</f>
        <v>0</v>
      </c>
      <c r="P4" s="52">
        <f>$C4*'[1]Auto Moto'!O4</f>
        <v>0</v>
      </c>
      <c r="Q4" s="52">
        <f>$C4*'[1]Auto Moto'!P4</f>
        <v>0</v>
      </c>
      <c r="R4" s="52">
        <f>$C4*'Auto Moto'!Q4</f>
        <v>33.35</v>
      </c>
      <c r="S4" s="52">
        <f>$C4*'Auto Moto'!R4</f>
        <v>37.699999999999996</v>
      </c>
      <c r="T4" s="52">
        <f>$C4*'Auto Moto'!S4</f>
        <v>65.25</v>
      </c>
      <c r="U4" s="52">
        <f>$C4*'Auto Moto'!T4</f>
        <v>40.6</v>
      </c>
      <c r="V4" s="52">
        <f>$C4*'Auto Moto'!U4</f>
        <v>20.3</v>
      </c>
      <c r="W4" s="52">
        <f>$C4*'Auto Moto'!V4</f>
        <v>26.099999999999998</v>
      </c>
      <c r="X4" s="52">
        <f>$C4*'Auto Moto'!W4</f>
        <v>21.75</v>
      </c>
      <c r="Y4" s="52">
        <f>$C4*'Auto Moto'!X4</f>
        <v>17.399999999999999</v>
      </c>
      <c r="Z4" s="52">
        <f>$C4*'Auto Moto'!Y4</f>
        <v>24.65</v>
      </c>
      <c r="AA4" s="52">
        <f>$C4*'Auto Moto'!Z4</f>
        <v>21.75</v>
      </c>
      <c r="AB4" s="52">
        <f>$C4*'Auto Moto'!AA4</f>
        <v>15.95</v>
      </c>
      <c r="AC4" s="52">
        <f>$C4*'Auto Moto'!AB4</f>
        <v>11.6</v>
      </c>
      <c r="AD4" s="52">
        <f>$C4*'Auto Moto'!AC4</f>
        <v>18.849999999999998</v>
      </c>
      <c r="AE4" s="52">
        <f>$C4*'Auto Moto'!AD4</f>
        <v>18.849999999999998</v>
      </c>
      <c r="AF4" s="52">
        <f>$C4*'Auto Moto'!AE4</f>
        <v>17.399999999999999</v>
      </c>
      <c r="AG4" s="52">
        <f>$C4*'Auto Moto'!AF4</f>
        <v>7.25</v>
      </c>
      <c r="AH4" s="52">
        <f>$C4*'Auto Moto'!AG4</f>
        <v>17.399999999999999</v>
      </c>
      <c r="AI4" s="52">
        <f>$C4*'Auto Moto'!AH4</f>
        <v>14.5</v>
      </c>
      <c r="AJ4" s="52">
        <f>$C4*'Auto Moto'!AI4</f>
        <v>17.399999999999999</v>
      </c>
      <c r="AK4" s="52">
        <f>$C4*'Auto Moto'!AJ4</f>
        <v>7.25</v>
      </c>
      <c r="AL4" s="52">
        <f>$C4*'Auto Moto'!AK4</f>
        <v>11.6</v>
      </c>
      <c r="AM4" s="52">
        <f>$C4*'Auto Moto'!AL4</f>
        <v>13.049999999999999</v>
      </c>
      <c r="AN4" s="52">
        <f>$C4*'Auto Moto'!AM4</f>
        <v>8.6999999999999993</v>
      </c>
      <c r="AO4" s="52">
        <f>$C4*'Auto Moto'!AN4</f>
        <v>18.849999999999998</v>
      </c>
      <c r="AP4" s="52">
        <f>$C4*'Auto Moto'!AO4</f>
        <v>14.5</v>
      </c>
      <c r="AQ4" s="52">
        <f>$C4*'Auto Moto'!AP4</f>
        <v>13.049999999999999</v>
      </c>
      <c r="AR4" s="52">
        <f>$C4*'Auto Moto'!AQ4</f>
        <v>15.95</v>
      </c>
      <c r="AS4" s="52">
        <f>$C4*'Auto Moto'!AR4</f>
        <v>13.049999999999999</v>
      </c>
      <c r="AT4" s="52">
        <f>$C4*'Auto Moto'!AS4</f>
        <v>5.8</v>
      </c>
      <c r="AU4" s="52">
        <f>$D4*'Auto Moto'!AT4</f>
        <v>14.76</v>
      </c>
      <c r="AV4" s="52">
        <f>$D4*'Auto Moto'!AU4</f>
        <v>0</v>
      </c>
      <c r="AW4" s="52">
        <f>$C4*'Auto Moto'!AV4</f>
        <v>0</v>
      </c>
      <c r="AX4" s="52">
        <f>$C4*'Auto Moto'!AW4</f>
        <v>0</v>
      </c>
      <c r="AY4" s="52">
        <f>$C4*'Auto Moto'!AX4</f>
        <v>0</v>
      </c>
      <c r="AZ4" s="52">
        <f>$C4*'Auto Moto'!AY4</f>
        <v>0</v>
      </c>
      <c r="BA4" s="52">
        <f>$C4*'Auto Moto'!AZ4</f>
        <v>0</v>
      </c>
      <c r="BB4" s="52">
        <f>$C4*'Auto Moto'!BA4</f>
        <v>0</v>
      </c>
      <c r="BC4" s="52">
        <f>$C4*'Auto Moto'!BB4</f>
        <v>0</v>
      </c>
      <c r="BD4" s="53">
        <f t="shared" si="0"/>
        <v>584.6099999999999</v>
      </c>
    </row>
    <row r="5" spans="1:56" x14ac:dyDescent="0.25">
      <c r="A5" s="10"/>
      <c r="B5" s="3" t="s">
        <v>60</v>
      </c>
      <c r="C5" s="26">
        <v>1.45</v>
      </c>
      <c r="D5" s="26">
        <v>1.64</v>
      </c>
      <c r="E5" s="52">
        <f>$C5*'[1]Auto Moto'!D5</f>
        <v>0</v>
      </c>
      <c r="F5" s="52">
        <f>$C5*'[1]Auto Moto'!E5</f>
        <v>0</v>
      </c>
      <c r="G5" s="52">
        <f>$C5*'[1]Auto Moto'!F5</f>
        <v>0</v>
      </c>
      <c r="H5" s="52">
        <f>$C5*'[1]Auto Moto'!G5</f>
        <v>0</v>
      </c>
      <c r="I5" s="52">
        <f>$C5*'[1]Auto Moto'!H5</f>
        <v>0</v>
      </c>
      <c r="J5" s="52">
        <f>$C5*'[1]Auto Moto'!I5</f>
        <v>0</v>
      </c>
      <c r="K5" s="52">
        <f>$C5*'[1]Auto Moto'!J5</f>
        <v>0</v>
      </c>
      <c r="L5" s="52">
        <f>$C5*'[1]Auto Moto'!K5</f>
        <v>0</v>
      </c>
      <c r="M5" s="52">
        <f>$C5*'[1]Auto Moto'!L5</f>
        <v>0</v>
      </c>
      <c r="N5" s="52">
        <f>$C5*'[1]Auto Moto'!M5</f>
        <v>0</v>
      </c>
      <c r="O5" s="52">
        <f>$C5*'[1]Auto Moto'!N5</f>
        <v>0</v>
      </c>
      <c r="P5" s="52">
        <f>$C5*'[1]Auto Moto'!O5</f>
        <v>0</v>
      </c>
      <c r="Q5" s="52">
        <f>$C5*'[1]Auto Moto'!P5</f>
        <v>0</v>
      </c>
      <c r="R5" s="52">
        <f>$C5*'Auto Moto'!Q5</f>
        <v>82.649999999999991</v>
      </c>
      <c r="S5" s="52">
        <f>$C5*'Auto Moto'!R5</f>
        <v>23.2</v>
      </c>
      <c r="T5" s="52">
        <f>$C5*'Auto Moto'!S5</f>
        <v>56.55</v>
      </c>
      <c r="U5" s="52">
        <f>$C5*'Auto Moto'!T5</f>
        <v>55.1</v>
      </c>
      <c r="V5" s="52">
        <f>$C5*'Auto Moto'!U5</f>
        <v>31.9</v>
      </c>
      <c r="W5" s="52">
        <f>$C5*'Auto Moto'!V5</f>
        <v>27.55</v>
      </c>
      <c r="X5" s="52">
        <f>$C5*'Auto Moto'!W5</f>
        <v>15.95</v>
      </c>
      <c r="Y5" s="52">
        <f>$C5*'Auto Moto'!X5</f>
        <v>18.849999999999998</v>
      </c>
      <c r="Z5" s="52">
        <f>$C5*'Auto Moto'!Y5</f>
        <v>17.399999999999999</v>
      </c>
      <c r="AA5" s="52">
        <f>$C5*'Auto Moto'!Z5</f>
        <v>15.95</v>
      </c>
      <c r="AB5" s="52">
        <f>$C5*'Auto Moto'!AA5</f>
        <v>11.6</v>
      </c>
      <c r="AC5" s="52">
        <f>$C5*'Auto Moto'!AB5</f>
        <v>15.95</v>
      </c>
      <c r="AD5" s="52">
        <f>$C5*'Auto Moto'!AC5</f>
        <v>7.25</v>
      </c>
      <c r="AE5" s="52">
        <f>$C5*'Auto Moto'!AD5</f>
        <v>4.3499999999999996</v>
      </c>
      <c r="AF5" s="52">
        <f>$C5*'Auto Moto'!AE5</f>
        <v>5.8</v>
      </c>
      <c r="AG5" s="52">
        <f>$C5*'Auto Moto'!AF5</f>
        <v>5.8</v>
      </c>
      <c r="AH5" s="52">
        <f>$C5*'Auto Moto'!AG5</f>
        <v>5.8</v>
      </c>
      <c r="AI5" s="52">
        <f>$C5*'Auto Moto'!AH5</f>
        <v>13.049999999999999</v>
      </c>
      <c r="AJ5" s="52">
        <f>$C5*'Auto Moto'!AI5</f>
        <v>2.9</v>
      </c>
      <c r="AK5" s="52">
        <f>$C5*'Auto Moto'!AJ5</f>
        <v>1.45</v>
      </c>
      <c r="AL5" s="52">
        <f>$C5*'Auto Moto'!AK5</f>
        <v>5.8</v>
      </c>
      <c r="AM5" s="52">
        <f>$C5*'Auto Moto'!AL5</f>
        <v>8.6999999999999993</v>
      </c>
      <c r="AN5" s="52">
        <f>$C5*'Auto Moto'!AM5</f>
        <v>7.25</v>
      </c>
      <c r="AO5" s="52">
        <f>$C5*'Auto Moto'!AN5</f>
        <v>18.849999999999998</v>
      </c>
      <c r="AP5" s="52">
        <f>$C5*'Auto Moto'!AO5</f>
        <v>11.6</v>
      </c>
      <c r="AQ5" s="52">
        <f>$C5*'Auto Moto'!AP5</f>
        <v>4.3499999999999996</v>
      </c>
      <c r="AR5" s="52">
        <f>$C5*'Auto Moto'!AQ5</f>
        <v>10.15</v>
      </c>
      <c r="AS5" s="52">
        <f>$C5*'Auto Moto'!AR5</f>
        <v>4.3499999999999996</v>
      </c>
      <c r="AT5" s="52">
        <f>$C5*'Auto Moto'!AS5</f>
        <v>2.9</v>
      </c>
      <c r="AU5" s="52">
        <f>$D5*'Auto Moto'!AT5</f>
        <v>3.28</v>
      </c>
      <c r="AV5" s="52">
        <f>$D5*'Auto Moto'!AU5</f>
        <v>0</v>
      </c>
      <c r="AW5" s="52">
        <f>$C5*'Auto Moto'!AV5</f>
        <v>0</v>
      </c>
      <c r="AX5" s="52">
        <f>$C5*'Auto Moto'!AW5</f>
        <v>0</v>
      </c>
      <c r="AY5" s="52">
        <f>$C5*'Auto Moto'!AX5</f>
        <v>0</v>
      </c>
      <c r="AZ5" s="52">
        <f>$C5*'Auto Moto'!AY5</f>
        <v>0</v>
      </c>
      <c r="BA5" s="52">
        <f>$C5*'Auto Moto'!AZ5</f>
        <v>0</v>
      </c>
      <c r="BB5" s="52">
        <f>$C5*'Auto Moto'!BA5</f>
        <v>0</v>
      </c>
      <c r="BC5" s="52">
        <f>$C5*'Auto Moto'!BB5</f>
        <v>0</v>
      </c>
      <c r="BD5" s="53">
        <f t="shared" si="0"/>
        <v>496.28000000000003</v>
      </c>
    </row>
    <row r="6" spans="1:56" x14ac:dyDescent="0.25">
      <c r="A6" s="10"/>
      <c r="B6" s="3" t="s">
        <v>61</v>
      </c>
      <c r="C6" s="26">
        <v>1.45</v>
      </c>
      <c r="D6" s="26">
        <v>1.64</v>
      </c>
      <c r="E6" s="52">
        <f>$C6*'[1]Auto Moto'!D6</f>
        <v>0</v>
      </c>
      <c r="F6" s="52">
        <f>$C6*'[1]Auto Moto'!E6</f>
        <v>0</v>
      </c>
      <c r="G6" s="52">
        <f>$C6*'[1]Auto Moto'!F6</f>
        <v>0</v>
      </c>
      <c r="H6" s="52">
        <f>$C6*'[1]Auto Moto'!G6</f>
        <v>0</v>
      </c>
      <c r="I6" s="52">
        <f>$C6*'[1]Auto Moto'!H6</f>
        <v>0</v>
      </c>
      <c r="J6" s="52">
        <f>$C6*'[1]Auto Moto'!I6</f>
        <v>0</v>
      </c>
      <c r="K6" s="52">
        <f>$C6*'[1]Auto Moto'!J6</f>
        <v>0</v>
      </c>
      <c r="L6" s="52">
        <f>$C6*'[1]Auto Moto'!K6</f>
        <v>0</v>
      </c>
      <c r="M6" s="52">
        <f>$C6*'[1]Auto Moto'!L6</f>
        <v>0</v>
      </c>
      <c r="N6" s="52">
        <f>$C6*'[1]Auto Moto'!M6</f>
        <v>0</v>
      </c>
      <c r="O6" s="52">
        <f>$C6*'[1]Auto Moto'!N6</f>
        <v>0</v>
      </c>
      <c r="P6" s="52">
        <f>$C6*'[1]Auto Moto'!O6</f>
        <v>0</v>
      </c>
      <c r="Q6" s="52">
        <f>$C6*'[1]Auto Moto'!P6</f>
        <v>0</v>
      </c>
      <c r="R6" s="52">
        <f>$C6*'Auto Moto'!Q6</f>
        <v>43.5</v>
      </c>
      <c r="S6" s="52">
        <f>$C6*'Auto Moto'!R6</f>
        <v>262.45</v>
      </c>
      <c r="T6" s="52">
        <f>$C6*'Auto Moto'!S6</f>
        <v>332.05</v>
      </c>
      <c r="U6" s="52">
        <f>$C6*'Auto Moto'!T6</f>
        <v>243.6</v>
      </c>
      <c r="V6" s="52">
        <f>$C6*'Auto Moto'!U6</f>
        <v>143.54999999999998</v>
      </c>
      <c r="W6" s="52">
        <f>$C6*'Auto Moto'!V6</f>
        <v>72.5</v>
      </c>
      <c r="X6" s="52">
        <f>$C6*'Auto Moto'!W6</f>
        <v>63.8</v>
      </c>
      <c r="Y6" s="52">
        <f>$C6*'Auto Moto'!X6</f>
        <v>50.75</v>
      </c>
      <c r="Z6" s="52">
        <f>$C6*'Auto Moto'!Y6</f>
        <v>62.35</v>
      </c>
      <c r="AA6" s="52">
        <f>$C6*'Auto Moto'!Z6</f>
        <v>46.4</v>
      </c>
      <c r="AB6" s="52">
        <f>$C6*'Auto Moto'!AA6</f>
        <v>21.75</v>
      </c>
      <c r="AC6" s="52">
        <f>$C6*'Auto Moto'!AB6</f>
        <v>23.2</v>
      </c>
      <c r="AD6" s="52">
        <f>$C6*'Auto Moto'!AC6</f>
        <v>24.65</v>
      </c>
      <c r="AE6" s="52">
        <f>$C6*'Auto Moto'!AD6</f>
        <v>20.3</v>
      </c>
      <c r="AF6" s="52">
        <f>$C6*'Auto Moto'!AE6</f>
        <v>24.65</v>
      </c>
      <c r="AG6" s="52">
        <f>$C6*'Auto Moto'!AF6</f>
        <v>27.55</v>
      </c>
      <c r="AH6" s="52">
        <f>$C6*'Auto Moto'!AG6</f>
        <v>15.95</v>
      </c>
      <c r="AI6" s="52">
        <f>$C6*'Auto Moto'!AH6</f>
        <v>17.399999999999999</v>
      </c>
      <c r="AJ6" s="52">
        <f>$C6*'Auto Moto'!AI6</f>
        <v>10.15</v>
      </c>
      <c r="AK6" s="52">
        <f>$C6*'Auto Moto'!AJ6</f>
        <v>13.049999999999999</v>
      </c>
      <c r="AL6" s="52">
        <f>$C6*'Auto Moto'!AK6</f>
        <v>13.049999999999999</v>
      </c>
      <c r="AM6" s="52">
        <f>$C6*'Auto Moto'!AL6</f>
        <v>14.5</v>
      </c>
      <c r="AN6" s="52">
        <f>$C6*'Auto Moto'!AM6</f>
        <v>15.95</v>
      </c>
      <c r="AO6" s="52">
        <f>$C6*'Auto Moto'!AN6</f>
        <v>17.399999999999999</v>
      </c>
      <c r="AP6" s="52">
        <f>$C6*'Auto Moto'!AO6</f>
        <v>17.399999999999999</v>
      </c>
      <c r="AQ6" s="52">
        <f>$C6*'Auto Moto'!AP6</f>
        <v>21.75</v>
      </c>
      <c r="AR6" s="52">
        <f>$C6*'Auto Moto'!AQ6</f>
        <v>13.049999999999999</v>
      </c>
      <c r="AS6" s="52">
        <f>$C6*'Auto Moto'!AR6</f>
        <v>17.399999999999999</v>
      </c>
      <c r="AT6" s="52">
        <f>$C6*'Auto Moto'!AS6</f>
        <v>21.75</v>
      </c>
      <c r="AU6" s="52">
        <f>$D6*'Auto Moto'!AT6</f>
        <v>13.12</v>
      </c>
      <c r="AV6" s="52">
        <f>$D6*'Auto Moto'!AU6</f>
        <v>0</v>
      </c>
      <c r="AW6" s="52">
        <f>$C6*'Auto Moto'!AV6</f>
        <v>0</v>
      </c>
      <c r="AX6" s="52">
        <f>$C6*'Auto Moto'!AW6</f>
        <v>0</v>
      </c>
      <c r="AY6" s="52">
        <f>$C6*'Auto Moto'!AX6</f>
        <v>0</v>
      </c>
      <c r="AZ6" s="52">
        <f>$C6*'Auto Moto'!AY6</f>
        <v>0</v>
      </c>
      <c r="BA6" s="52">
        <f>$C6*'Auto Moto'!AZ6</f>
        <v>0</v>
      </c>
      <c r="BB6" s="52">
        <f>$C6*'Auto Moto'!BA6</f>
        <v>0</v>
      </c>
      <c r="BC6" s="52">
        <f>$C6*'Auto Moto'!BB6</f>
        <v>0</v>
      </c>
      <c r="BD6" s="53">
        <f t="shared" si="0"/>
        <v>1684.9700000000005</v>
      </c>
    </row>
    <row r="7" spans="1:56" x14ac:dyDescent="0.25">
      <c r="A7" s="10"/>
      <c r="B7" s="3" t="s">
        <v>62</v>
      </c>
      <c r="C7" s="26">
        <v>1.45</v>
      </c>
      <c r="D7" s="26">
        <v>1.64</v>
      </c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>
        <f>$C7*'Auto Moto'!Q7</f>
        <v>0</v>
      </c>
      <c r="S7" s="52">
        <f>$C7*'Auto Moto'!R7</f>
        <v>0</v>
      </c>
      <c r="T7" s="52">
        <f>$C7*'Auto Moto'!S7</f>
        <v>0</v>
      </c>
      <c r="U7" s="52">
        <f>$C7*'Auto Moto'!T7</f>
        <v>0</v>
      </c>
      <c r="V7" s="52">
        <f>$C7*'Auto Moto'!U7</f>
        <v>188.5</v>
      </c>
      <c r="W7" s="52">
        <f>$C7*'Auto Moto'!V7</f>
        <v>218.95</v>
      </c>
      <c r="X7" s="52">
        <f>$C7*'Auto Moto'!W7</f>
        <v>179.79999999999998</v>
      </c>
      <c r="Y7" s="52">
        <f>$C7*'Auto Moto'!X7</f>
        <v>205.9</v>
      </c>
      <c r="Z7" s="52">
        <f>$C7*'Auto Moto'!Y7</f>
        <v>168.2</v>
      </c>
      <c r="AA7" s="52">
        <f>$C7*'Auto Moto'!Z7</f>
        <v>87</v>
      </c>
      <c r="AB7" s="52">
        <f>$C7*'Auto Moto'!AA7</f>
        <v>33.35</v>
      </c>
      <c r="AC7" s="52">
        <f>$C7*'Auto Moto'!AB7</f>
        <v>18.849999999999998</v>
      </c>
      <c r="AD7" s="52">
        <f>$C7*'Auto Moto'!AC7</f>
        <v>29</v>
      </c>
      <c r="AE7" s="52">
        <f>$C7*'Auto Moto'!AD7</f>
        <v>17.399999999999999</v>
      </c>
      <c r="AF7" s="52">
        <f>$C7*'Auto Moto'!AE7</f>
        <v>30.45</v>
      </c>
      <c r="AG7" s="52">
        <f>$C7*'Auto Moto'!AF7</f>
        <v>11.6</v>
      </c>
      <c r="AH7" s="52">
        <f>$C7*'Auto Moto'!AG7</f>
        <v>21.75</v>
      </c>
      <c r="AI7" s="52">
        <f>$C7*'Auto Moto'!AH7</f>
        <v>14.5</v>
      </c>
      <c r="AJ7" s="52">
        <f>$C7*'Auto Moto'!AI7</f>
        <v>10.15</v>
      </c>
      <c r="AK7" s="52">
        <f>$C7*'Auto Moto'!AJ7</f>
        <v>5.8</v>
      </c>
      <c r="AL7" s="52">
        <f>$C7*'Auto Moto'!AK7</f>
        <v>4.3499999999999996</v>
      </c>
      <c r="AM7" s="52">
        <f>$C7*'Auto Moto'!AL7</f>
        <v>11.6</v>
      </c>
      <c r="AN7" s="52">
        <f>$C7*'Auto Moto'!AM7</f>
        <v>4.3499999999999996</v>
      </c>
      <c r="AO7" s="52">
        <f>$C7*'Auto Moto'!AN7</f>
        <v>13.049999999999999</v>
      </c>
      <c r="AP7" s="52">
        <f>$C7*'Auto Moto'!AO7</f>
        <v>7.25</v>
      </c>
      <c r="AQ7" s="52">
        <f>$C7*'Auto Moto'!AP7</f>
        <v>10.15</v>
      </c>
      <c r="AR7" s="52">
        <f>$C7*'Auto Moto'!AQ7</f>
        <v>7.25</v>
      </c>
      <c r="AS7" s="52">
        <f>$C7*'Auto Moto'!AR7</f>
        <v>7.25</v>
      </c>
      <c r="AT7" s="52">
        <f>$C7*'Auto Moto'!AS7</f>
        <v>5.8</v>
      </c>
      <c r="AU7" s="52">
        <f>$D7*'Auto Moto'!AT7</f>
        <v>4.92</v>
      </c>
      <c r="AV7" s="52">
        <f>$D7*'Auto Moto'!AU7</f>
        <v>0</v>
      </c>
      <c r="AW7" s="52">
        <f>$C7*'Auto Moto'!AV7</f>
        <v>0</v>
      </c>
      <c r="AX7" s="52">
        <f>$C7*'Auto Moto'!AW7</f>
        <v>0</v>
      </c>
      <c r="AY7" s="52">
        <f>$C7*'Auto Moto'!AX7</f>
        <v>0</v>
      </c>
      <c r="AZ7" s="52">
        <f>$C7*'Auto Moto'!AY7</f>
        <v>0</v>
      </c>
      <c r="BA7" s="52">
        <f>$C7*'Auto Moto'!AZ7</f>
        <v>0</v>
      </c>
      <c r="BB7" s="52">
        <f>$C7*'Auto Moto'!BA7</f>
        <v>0</v>
      </c>
      <c r="BC7" s="52">
        <f>$C7*'Auto Moto'!BB7</f>
        <v>0</v>
      </c>
      <c r="BD7" s="53">
        <f t="shared" si="0"/>
        <v>1317.1699999999996</v>
      </c>
    </row>
    <row r="8" spans="1:56" x14ac:dyDescent="0.25">
      <c r="A8" s="10"/>
      <c r="B8" s="3" t="s">
        <v>63</v>
      </c>
      <c r="C8" s="26">
        <v>1.45</v>
      </c>
      <c r="D8" s="26">
        <v>2.73</v>
      </c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>
        <f>$C8*'Auto Moto'!Q8</f>
        <v>0</v>
      </c>
      <c r="S8" s="52">
        <f>$C8*'Auto Moto'!R8</f>
        <v>0</v>
      </c>
      <c r="T8" s="52">
        <f>$C8*'Auto Moto'!S8</f>
        <v>0</v>
      </c>
      <c r="U8" s="52">
        <f>$C8*'Auto Moto'!T8</f>
        <v>0</v>
      </c>
      <c r="V8" s="52">
        <f>$C8*'Auto Moto'!U8</f>
        <v>0</v>
      </c>
      <c r="W8" s="52">
        <f>$C8*'Auto Moto'!V8</f>
        <v>0</v>
      </c>
      <c r="X8" s="52">
        <f>$C8*'Auto Moto'!W8</f>
        <v>0</v>
      </c>
      <c r="Y8" s="52">
        <f>$C8*'Auto Moto'!X8</f>
        <v>0</v>
      </c>
      <c r="Z8" s="52">
        <f>$C8*'Auto Moto'!Y8</f>
        <v>0</v>
      </c>
      <c r="AA8" s="52">
        <f>$C8*'Auto Moto'!Z8</f>
        <v>276.95</v>
      </c>
      <c r="AB8" s="52">
        <f>$C8*'Auto Moto'!AA8</f>
        <v>192.85</v>
      </c>
      <c r="AC8" s="52">
        <f>$C8*'Auto Moto'!AB8</f>
        <v>166.75</v>
      </c>
      <c r="AD8" s="52">
        <f>$C8*'Auto Moto'!AC8</f>
        <v>137.75</v>
      </c>
      <c r="AE8" s="52">
        <f>$C8*'Auto Moto'!AD8</f>
        <v>153.69999999999999</v>
      </c>
      <c r="AF8" s="52">
        <f>$C8*'Auto Moto'!AE8</f>
        <v>102.95</v>
      </c>
      <c r="AG8" s="52">
        <f>$C8*'Auto Moto'!AF8</f>
        <v>79.75</v>
      </c>
      <c r="AH8" s="52">
        <f>$C8*'Auto Moto'!AG8</f>
        <v>100.05</v>
      </c>
      <c r="AI8" s="52">
        <f>$C8*'Auto Moto'!AH8</f>
        <v>111.64999999999999</v>
      </c>
      <c r="AJ8" s="52">
        <f>$C8*'Auto Moto'!AI8</f>
        <v>68.149999999999991</v>
      </c>
      <c r="AK8" s="52">
        <f>$C8*'Auto Moto'!AJ8</f>
        <v>40.6</v>
      </c>
      <c r="AL8" s="52">
        <f>$C8*'Auto Moto'!AK8</f>
        <v>33.35</v>
      </c>
      <c r="AM8" s="52">
        <f>$C8*'Auto Moto'!AL8</f>
        <v>18.849999999999998</v>
      </c>
      <c r="AN8" s="52">
        <f>$C8*'Auto Moto'!AM8</f>
        <v>27.55</v>
      </c>
      <c r="AO8" s="52">
        <f>$C8*'Auto Moto'!AN8</f>
        <v>53.65</v>
      </c>
      <c r="AP8" s="52">
        <f>$C8*'Auto Moto'!AO8</f>
        <v>56.55</v>
      </c>
      <c r="AQ8" s="52">
        <f>$C8*'Auto Moto'!AP8</f>
        <v>23.2</v>
      </c>
      <c r="AR8" s="52">
        <f>$C8*'Auto Moto'!AQ8</f>
        <v>17.399999999999999</v>
      </c>
      <c r="AS8" s="52">
        <f>$C8*'Auto Moto'!AR8</f>
        <v>7.25</v>
      </c>
      <c r="AT8" s="52">
        <f>$C8*'Auto Moto'!AS8</f>
        <v>10.15</v>
      </c>
      <c r="AU8" s="52">
        <f>$D8*'Auto Moto'!AT8</f>
        <v>16.38</v>
      </c>
      <c r="AV8" s="52">
        <f>$D8*'Auto Moto'!AU8</f>
        <v>0</v>
      </c>
      <c r="AW8" s="52">
        <f>$C8*'Auto Moto'!AV8</f>
        <v>0</v>
      </c>
      <c r="AX8" s="52">
        <f>$C8*'Auto Moto'!AW8</f>
        <v>0</v>
      </c>
      <c r="AY8" s="52">
        <f>$C8*'Auto Moto'!AX8</f>
        <v>0</v>
      </c>
      <c r="AZ8" s="52">
        <f>$C8*'Auto Moto'!AY8</f>
        <v>0</v>
      </c>
      <c r="BA8" s="52">
        <f>$C8*'Auto Moto'!AZ8</f>
        <v>0</v>
      </c>
      <c r="BB8" s="52">
        <f>$C8*'Auto Moto'!BA8</f>
        <v>0</v>
      </c>
      <c r="BC8" s="52">
        <f>$C8*'Auto Moto'!BB8</f>
        <v>0</v>
      </c>
      <c r="BD8" s="53">
        <f t="shared" si="0"/>
        <v>1695.4800000000002</v>
      </c>
    </row>
    <row r="9" spans="1:56" x14ac:dyDescent="0.25">
      <c r="A9" s="10"/>
      <c r="B9" s="3" t="s">
        <v>64</v>
      </c>
      <c r="C9" s="26">
        <v>1.45</v>
      </c>
      <c r="D9" s="26">
        <v>1.64</v>
      </c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>
        <f>$C9*'Auto Moto'!Q9</f>
        <v>0</v>
      </c>
      <c r="S9" s="52">
        <f>$C9*'Auto Moto'!R9</f>
        <v>0</v>
      </c>
      <c r="T9" s="52">
        <f>$C9*'Auto Moto'!S9</f>
        <v>0</v>
      </c>
      <c r="U9" s="52">
        <f>$C9*'Auto Moto'!T9</f>
        <v>0</v>
      </c>
      <c r="V9" s="52">
        <f>$C9*'Auto Moto'!U9</f>
        <v>0</v>
      </c>
      <c r="W9" s="52">
        <f>$C9*'Auto Moto'!V9</f>
        <v>0</v>
      </c>
      <c r="X9" s="52">
        <f>$C9*'Auto Moto'!W9</f>
        <v>0</v>
      </c>
      <c r="Y9" s="52">
        <f>$C9*'Auto Moto'!X9</f>
        <v>0</v>
      </c>
      <c r="Z9" s="52">
        <f>$C9*'Auto Moto'!Y9</f>
        <v>0</v>
      </c>
      <c r="AA9" s="52">
        <f>$C9*'Auto Moto'!Z9</f>
        <v>0</v>
      </c>
      <c r="AB9" s="52">
        <f>$C9*'Auto Moto'!AA9</f>
        <v>0</v>
      </c>
      <c r="AC9" s="52">
        <f>$C9*'Auto Moto'!AB9</f>
        <v>0</v>
      </c>
      <c r="AD9" s="52">
        <f>$C9*'Auto Moto'!AC9</f>
        <v>0</v>
      </c>
      <c r="AE9" s="52">
        <f>$C9*'Auto Moto'!AD9</f>
        <v>0</v>
      </c>
      <c r="AF9" s="52">
        <f>$C9*'Auto Moto'!AE9</f>
        <v>0</v>
      </c>
      <c r="AG9" s="52">
        <f>$C9*'Auto Moto'!AF9</f>
        <v>0</v>
      </c>
      <c r="AH9" s="52">
        <f>$C9*'Auto Moto'!AG9</f>
        <v>0</v>
      </c>
      <c r="AI9" s="52">
        <f>$C9*'Auto Moto'!AH9</f>
        <v>0</v>
      </c>
      <c r="AJ9" s="52">
        <f>$C9*'Auto Moto'!AI9</f>
        <v>320.45</v>
      </c>
      <c r="AK9" s="52">
        <f>$C9*'Auto Moto'!AJ9</f>
        <v>130.5</v>
      </c>
      <c r="AL9" s="52">
        <f>$C9*'Auto Moto'!AK9</f>
        <v>121.8</v>
      </c>
      <c r="AM9" s="52">
        <f>$C9*'Auto Moto'!AL9</f>
        <v>98.6</v>
      </c>
      <c r="AN9" s="52">
        <f>$C9*'Auto Moto'!AM9</f>
        <v>110.2</v>
      </c>
      <c r="AO9" s="52">
        <f>$C9*'Auto Moto'!AN9</f>
        <v>218.95</v>
      </c>
      <c r="AP9" s="52">
        <f>$C9*'Auto Moto'!AO9</f>
        <v>165.29999999999998</v>
      </c>
      <c r="AQ9" s="52">
        <f>$C9*'Auto Moto'!AP9</f>
        <v>33.35</v>
      </c>
      <c r="AR9" s="52">
        <f>$C9*'Auto Moto'!AQ9</f>
        <v>18.849999999999998</v>
      </c>
      <c r="AS9" s="52">
        <f>$C9*'Auto Moto'!AR9</f>
        <v>10.15</v>
      </c>
      <c r="AT9" s="52">
        <f>$C9*'Auto Moto'!AS9</f>
        <v>11.6</v>
      </c>
      <c r="AU9" s="52">
        <f>$D9*'Auto Moto'!AT9</f>
        <v>8.1999999999999993</v>
      </c>
      <c r="AV9" s="52">
        <f>$D9*'Auto Moto'!AU9</f>
        <v>0</v>
      </c>
      <c r="AW9" s="52">
        <f>$C9*'Auto Moto'!AV9</f>
        <v>0</v>
      </c>
      <c r="AX9" s="52">
        <f>$C9*'Auto Moto'!AW9</f>
        <v>0</v>
      </c>
      <c r="AY9" s="52">
        <f>$C9*'Auto Moto'!AX9</f>
        <v>0</v>
      </c>
      <c r="AZ9" s="52">
        <f>$C9*'Auto Moto'!AY9</f>
        <v>0</v>
      </c>
      <c r="BA9" s="52">
        <f>$C9*'Auto Moto'!AZ9</f>
        <v>0</v>
      </c>
      <c r="BB9" s="52">
        <f>$C9*'Auto Moto'!BA9</f>
        <v>0</v>
      </c>
      <c r="BC9" s="52">
        <f>$C9*'Auto Moto'!BB9</f>
        <v>0</v>
      </c>
      <c r="BD9" s="53">
        <f t="shared" si="0"/>
        <v>1247.9499999999998</v>
      </c>
    </row>
    <row r="10" spans="1:56" x14ac:dyDescent="0.25">
      <c r="A10" s="10"/>
      <c r="B10" s="3" t="s">
        <v>129</v>
      </c>
      <c r="C10" s="26">
        <v>1.45</v>
      </c>
      <c r="D10" s="26">
        <v>2.19</v>
      </c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>
        <f>$C10*'Auto Moto'!Q10</f>
        <v>0</v>
      </c>
      <c r="S10" s="52">
        <f>$C10*'Auto Moto'!R10</f>
        <v>0</v>
      </c>
      <c r="T10" s="52">
        <f>$C10*'Auto Moto'!S10</f>
        <v>0</v>
      </c>
      <c r="U10" s="52">
        <f>$C10*'Auto Moto'!T10</f>
        <v>0</v>
      </c>
      <c r="V10" s="52">
        <f>$C10*'Auto Moto'!U10</f>
        <v>0</v>
      </c>
      <c r="W10" s="52">
        <f>$C10*'Auto Moto'!V10</f>
        <v>0</v>
      </c>
      <c r="X10" s="52">
        <f>$C10*'Auto Moto'!W10</f>
        <v>0</v>
      </c>
      <c r="Y10" s="52">
        <f>$C10*'Auto Moto'!X10</f>
        <v>0</v>
      </c>
      <c r="Z10" s="52">
        <f>$C10*'Auto Moto'!Y10</f>
        <v>0</v>
      </c>
      <c r="AA10" s="52">
        <f>$C10*'Auto Moto'!Z10</f>
        <v>0</v>
      </c>
      <c r="AB10" s="52">
        <f>$C10*'Auto Moto'!AA10</f>
        <v>0</v>
      </c>
      <c r="AC10" s="52">
        <f>$C10*'Auto Moto'!AB10</f>
        <v>0</v>
      </c>
      <c r="AD10" s="52">
        <f>$C10*'Auto Moto'!AC10</f>
        <v>0</v>
      </c>
      <c r="AE10" s="52">
        <f>$C10*'Auto Moto'!AD10</f>
        <v>0</v>
      </c>
      <c r="AF10" s="52">
        <f>$C10*'Auto Moto'!AE10</f>
        <v>0</v>
      </c>
      <c r="AG10" s="52">
        <f>$C10*'Auto Moto'!AF10</f>
        <v>0</v>
      </c>
      <c r="AH10" s="52">
        <f>$C10*'Auto Moto'!AG10</f>
        <v>0</v>
      </c>
      <c r="AI10" s="52">
        <f>$C10*'Auto Moto'!AH10</f>
        <v>0</v>
      </c>
      <c r="AJ10" s="52">
        <f>$C10*'Auto Moto'!AI10</f>
        <v>0</v>
      </c>
      <c r="AK10" s="52">
        <f>$C10*'Auto Moto'!AJ10</f>
        <v>0</v>
      </c>
      <c r="AL10" s="52">
        <f>$C10*'Auto Moto'!AK10</f>
        <v>0</v>
      </c>
      <c r="AM10" s="52">
        <f>$C10*'Auto Moto'!AL10</f>
        <v>0</v>
      </c>
      <c r="AN10" s="52">
        <f>$C10*'Auto Moto'!AM10</f>
        <v>0</v>
      </c>
      <c r="AO10" s="52">
        <f>$C10*'Auto Moto'!AN10</f>
        <v>0</v>
      </c>
      <c r="AP10" s="52">
        <f>$C10*'Auto Moto'!AO10</f>
        <v>511.84999999999997</v>
      </c>
      <c r="AQ10" s="52">
        <f>$C10*'Auto Moto'!AP10</f>
        <v>449.5</v>
      </c>
      <c r="AR10" s="52">
        <f>$C10*'Auto Moto'!AQ10</f>
        <v>323.34999999999997</v>
      </c>
      <c r="AS10" s="52">
        <f>$C10*'Auto Moto'!AR10</f>
        <v>131.94999999999999</v>
      </c>
      <c r="AT10" s="52">
        <f>$C10*'Auto Moto'!AS10</f>
        <v>60.9</v>
      </c>
      <c r="AU10" s="52">
        <f>$D10*'Auto Moto'!AT10</f>
        <v>54.75</v>
      </c>
      <c r="AV10" s="52">
        <f>$D10*'Auto Moto'!AU10</f>
        <v>0</v>
      </c>
      <c r="AW10" s="52">
        <f>$C10*'Auto Moto'!AV10</f>
        <v>0</v>
      </c>
      <c r="AX10" s="52">
        <f>$C10*'Auto Moto'!AW10</f>
        <v>0</v>
      </c>
      <c r="AY10" s="52">
        <f>$C10*'Auto Moto'!AX10</f>
        <v>0</v>
      </c>
      <c r="AZ10" s="52">
        <f>$C10*'Auto Moto'!AY10</f>
        <v>0</v>
      </c>
      <c r="BA10" s="52">
        <f>$C10*'Auto Moto'!AZ10</f>
        <v>0</v>
      </c>
      <c r="BB10" s="52">
        <f>$C10*'Auto Moto'!BA10</f>
        <v>0</v>
      </c>
      <c r="BC10" s="52">
        <f>$C10*'Auto Moto'!BB10</f>
        <v>0</v>
      </c>
      <c r="BD10" s="53">
        <f t="shared" si="0"/>
        <v>1532.3</v>
      </c>
    </row>
    <row r="11" spans="1:56" s="79" customFormat="1" x14ac:dyDescent="0.25">
      <c r="A11" s="10"/>
      <c r="B11" s="3" t="s">
        <v>131</v>
      </c>
      <c r="C11" s="26">
        <v>1.45</v>
      </c>
      <c r="D11" s="26">
        <v>1.64</v>
      </c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>
        <f>$C11*'Auto Moto'!Q11</f>
        <v>0</v>
      </c>
      <c r="S11" s="52">
        <f>$C11*'Auto Moto'!R11</f>
        <v>0</v>
      </c>
      <c r="T11" s="52">
        <f>$C11*'Auto Moto'!S11</f>
        <v>0</v>
      </c>
      <c r="U11" s="52">
        <f>$C11*'Auto Moto'!T11</f>
        <v>0</v>
      </c>
      <c r="V11" s="52">
        <f>$C11*'Auto Moto'!U11</f>
        <v>0</v>
      </c>
      <c r="W11" s="52">
        <f>$C11*'Auto Moto'!V11</f>
        <v>0</v>
      </c>
      <c r="X11" s="52">
        <f>$C11*'Auto Moto'!W11</f>
        <v>0</v>
      </c>
      <c r="Y11" s="52">
        <f>$C11*'Auto Moto'!X11</f>
        <v>0</v>
      </c>
      <c r="Z11" s="52">
        <f>$C11*'Auto Moto'!Y11</f>
        <v>0</v>
      </c>
      <c r="AA11" s="52">
        <f>$C11*'Auto Moto'!Z11</f>
        <v>0</v>
      </c>
      <c r="AB11" s="52">
        <f>$C11*'Auto Moto'!AA11</f>
        <v>0</v>
      </c>
      <c r="AC11" s="52">
        <f>$C11*'Auto Moto'!AB11</f>
        <v>0</v>
      </c>
      <c r="AD11" s="52">
        <f>$C11*'Auto Moto'!AC11</f>
        <v>0</v>
      </c>
      <c r="AE11" s="52">
        <f>$C11*'Auto Moto'!AD11</f>
        <v>0</v>
      </c>
      <c r="AF11" s="52">
        <f>$C11*'Auto Moto'!AE11</f>
        <v>0</v>
      </c>
      <c r="AG11" s="52">
        <f>$C11*'Auto Moto'!AF11</f>
        <v>0</v>
      </c>
      <c r="AH11" s="52">
        <f>$C11*'Auto Moto'!AG11</f>
        <v>0</v>
      </c>
      <c r="AI11" s="52">
        <f>$C11*'Auto Moto'!AH11</f>
        <v>0</v>
      </c>
      <c r="AJ11" s="52">
        <f>$C11*'Auto Moto'!AI11</f>
        <v>0</v>
      </c>
      <c r="AK11" s="52">
        <f>$C11*'Auto Moto'!AJ11</f>
        <v>0</v>
      </c>
      <c r="AL11" s="52">
        <f>$C11*'Auto Moto'!AK11</f>
        <v>0</v>
      </c>
      <c r="AM11" s="52">
        <f>$C11*'Auto Moto'!AL11</f>
        <v>0</v>
      </c>
      <c r="AN11" s="52">
        <f>$C11*'Auto Moto'!AM11</f>
        <v>0</v>
      </c>
      <c r="AO11" s="52">
        <f>$C11*'Auto Moto'!AN11</f>
        <v>0</v>
      </c>
      <c r="AP11" s="52">
        <f>$C11*'Auto Moto'!AO11</f>
        <v>0</v>
      </c>
      <c r="AQ11" s="52">
        <f>$C11*'Auto Moto'!AP11</f>
        <v>0</v>
      </c>
      <c r="AR11" s="52">
        <f>$C11*'Auto Moto'!AQ11</f>
        <v>0</v>
      </c>
      <c r="AS11" s="52">
        <f>$C11*'Auto Moto'!AR11</f>
        <v>342.2</v>
      </c>
      <c r="AT11" s="52">
        <f>$C11*'Auto Moto'!AS11</f>
        <v>258.09999999999997</v>
      </c>
      <c r="AU11" s="52">
        <f>$D11*'Auto Moto'!AT11</f>
        <v>264.03999999999996</v>
      </c>
      <c r="AV11" s="52">
        <f>$D11*'Auto Moto'!AU11</f>
        <v>0</v>
      </c>
      <c r="AW11" s="52">
        <f>$C11*'Auto Moto'!AV11</f>
        <v>0</v>
      </c>
      <c r="AX11" s="52">
        <f>$C11*'Auto Moto'!AW11</f>
        <v>0</v>
      </c>
      <c r="AY11" s="52">
        <f>$C11*'Auto Moto'!AX11</f>
        <v>0</v>
      </c>
      <c r="AZ11" s="52">
        <f>$C11*'Auto Moto'!AY11</f>
        <v>0</v>
      </c>
      <c r="BA11" s="52">
        <f>$C11*'Auto Moto'!AZ11</f>
        <v>0</v>
      </c>
      <c r="BB11" s="52">
        <f>$C11*'Auto Moto'!BA11</f>
        <v>0</v>
      </c>
      <c r="BC11" s="52">
        <f>$C11*'Auto Moto'!BB11</f>
        <v>0</v>
      </c>
      <c r="BD11" s="53">
        <f t="shared" si="0"/>
        <v>864.33999999999992</v>
      </c>
    </row>
    <row r="12" spans="1:56" x14ac:dyDescent="0.25">
      <c r="A12" s="10"/>
      <c r="B12" s="3" t="s">
        <v>65</v>
      </c>
      <c r="C12" s="26">
        <v>6.08</v>
      </c>
      <c r="D12" s="26">
        <v>6.69</v>
      </c>
      <c r="E12" s="52">
        <f>$C12*'[1]Auto Moto'!D10</f>
        <v>0</v>
      </c>
      <c r="F12" s="52">
        <f>$C12*'[1]Auto Moto'!E10</f>
        <v>0</v>
      </c>
      <c r="G12" s="52">
        <f>$C12*'[1]Auto Moto'!F10</f>
        <v>0</v>
      </c>
      <c r="H12" s="52">
        <f>$C12*'[1]Auto Moto'!G10</f>
        <v>0</v>
      </c>
      <c r="I12" s="52">
        <f>$C12*'[1]Auto Moto'!H10</f>
        <v>0</v>
      </c>
      <c r="J12" s="52">
        <f>$C12*'[1]Auto Moto'!I10</f>
        <v>0</v>
      </c>
      <c r="K12" s="52">
        <f>$C12*'[1]Auto Moto'!J10</f>
        <v>0</v>
      </c>
      <c r="L12" s="52">
        <f>$C12*'[1]Auto Moto'!K10</f>
        <v>0</v>
      </c>
      <c r="M12" s="52">
        <f>$C12*'[1]Auto Moto'!L10</f>
        <v>0</v>
      </c>
      <c r="N12" s="52">
        <f>$C12*'[1]Auto Moto'!M10</f>
        <v>0</v>
      </c>
      <c r="O12" s="52">
        <f>$C12*'[1]Auto Moto'!N10</f>
        <v>0</v>
      </c>
      <c r="P12" s="52">
        <f>$C12*'[1]Auto Moto'!O10</f>
        <v>0</v>
      </c>
      <c r="Q12" s="52">
        <f>$C12*'[1]Auto Moto'!P10</f>
        <v>0</v>
      </c>
      <c r="R12" s="52">
        <f>$C12*'Auto Moto'!Q12</f>
        <v>91.2</v>
      </c>
      <c r="S12" s="52">
        <f>$C12*'Auto Moto'!R12</f>
        <v>115.52</v>
      </c>
      <c r="T12" s="52">
        <f>$C12*'Auto Moto'!S12</f>
        <v>145.92000000000002</v>
      </c>
      <c r="U12" s="52">
        <f>$C12*'Auto Moto'!T12</f>
        <v>121.6</v>
      </c>
      <c r="V12" s="52">
        <f>$C12*'Auto Moto'!U12</f>
        <v>164.16</v>
      </c>
      <c r="W12" s="52">
        <f>$C12*'Auto Moto'!V12</f>
        <v>127.68</v>
      </c>
      <c r="X12" s="52">
        <f>$C12*'Auto Moto'!W12</f>
        <v>72.960000000000008</v>
      </c>
      <c r="Y12" s="52">
        <f>$C12*'Auto Moto'!X12</f>
        <v>115.52</v>
      </c>
      <c r="Z12" s="52">
        <f>$C12*'Auto Moto'!Y12</f>
        <v>145.92000000000002</v>
      </c>
      <c r="AA12" s="52">
        <f>$C12*'Auto Moto'!Z12</f>
        <v>170.24</v>
      </c>
      <c r="AB12" s="52">
        <f>$C12*'Auto Moto'!AA12</f>
        <v>127.68</v>
      </c>
      <c r="AC12" s="52">
        <f>$C12*'Auto Moto'!AB12</f>
        <v>152</v>
      </c>
      <c r="AD12" s="52">
        <f>$C12*'Auto Moto'!AC12</f>
        <v>103.36</v>
      </c>
      <c r="AE12" s="52">
        <f>$C12*'Auto Moto'!AD12</f>
        <v>188.48</v>
      </c>
      <c r="AF12" s="52">
        <f>$C12*'Auto Moto'!AE12</f>
        <v>36.480000000000004</v>
      </c>
      <c r="AG12" s="52">
        <f>$C12*'Auto Moto'!AF12</f>
        <v>66.88</v>
      </c>
      <c r="AH12" s="52">
        <f>$C12*'Auto Moto'!AG12</f>
        <v>91.2</v>
      </c>
      <c r="AI12" s="52">
        <f>$C12*'Auto Moto'!AH12</f>
        <v>115.52</v>
      </c>
      <c r="AJ12" s="52">
        <f>$C12*'Auto Moto'!AI12</f>
        <v>127.68</v>
      </c>
      <c r="AK12" s="52">
        <f>$C12*'Auto Moto'!AJ12</f>
        <v>85.12</v>
      </c>
      <c r="AL12" s="52">
        <f>$C12*'Auto Moto'!AK12</f>
        <v>72.960000000000008</v>
      </c>
      <c r="AM12" s="52">
        <f>$C12*'Auto Moto'!AL12</f>
        <v>121.6</v>
      </c>
      <c r="AN12" s="52">
        <f>$C12*'Auto Moto'!AM12</f>
        <v>42.56</v>
      </c>
      <c r="AO12" s="52">
        <f>$C12*'Auto Moto'!AN12</f>
        <v>152</v>
      </c>
      <c r="AP12" s="52">
        <f>$C12*'Auto Moto'!AO12</f>
        <v>206.72</v>
      </c>
      <c r="AQ12" s="52">
        <f>$C12*'Auto Moto'!AP12</f>
        <v>133.76</v>
      </c>
      <c r="AR12" s="52">
        <f>$C12*'Auto Moto'!AQ12</f>
        <v>188.48</v>
      </c>
      <c r="AS12" s="52">
        <f>$C12*'Auto Moto'!AR12</f>
        <v>200.64000000000001</v>
      </c>
      <c r="AT12" s="52">
        <f>$C12*'Auto Moto'!AS12</f>
        <v>182.4</v>
      </c>
      <c r="AU12" s="52">
        <f>$D12*'Auto Moto'!AT12</f>
        <v>120.42</v>
      </c>
      <c r="AV12" s="52">
        <f>$D12*'Auto Moto'!AU12</f>
        <v>0</v>
      </c>
      <c r="AW12" s="52">
        <f>$C12*'Auto Moto'!AV12</f>
        <v>0</v>
      </c>
      <c r="AX12" s="52">
        <f>$C12*'Auto Moto'!AW12</f>
        <v>0</v>
      </c>
      <c r="AY12" s="52">
        <f>$C12*'Auto Moto'!AX12</f>
        <v>0</v>
      </c>
      <c r="AZ12" s="52">
        <f>$C12*'Auto Moto'!AY12</f>
        <v>0</v>
      </c>
      <c r="BA12" s="52">
        <f>$C12*'Auto Moto'!AZ12</f>
        <v>0</v>
      </c>
      <c r="BB12" s="52">
        <f>$C12*'Auto Moto'!BA12</f>
        <v>0</v>
      </c>
      <c r="BC12" s="52">
        <f>$C12*'Auto Moto'!BB12</f>
        <v>0</v>
      </c>
      <c r="BD12" s="53">
        <f t="shared" si="0"/>
        <v>3786.6599999999994</v>
      </c>
    </row>
    <row r="13" spans="1:56" ht="15.75" thickBot="1" x14ac:dyDescent="0.3">
      <c r="A13" s="10"/>
      <c r="B13" s="7" t="s">
        <v>66</v>
      </c>
      <c r="C13" s="26">
        <v>10.35</v>
      </c>
      <c r="D13" s="26">
        <v>11.56</v>
      </c>
      <c r="E13" s="52">
        <f>$C13*'[1]Auto Moto'!D11</f>
        <v>0</v>
      </c>
      <c r="F13" s="52">
        <f>$C13*'[1]Auto Moto'!E11</f>
        <v>0</v>
      </c>
      <c r="G13" s="52">
        <f>$C13*'[1]Auto Moto'!F11</f>
        <v>0</v>
      </c>
      <c r="H13" s="52">
        <f>$C13*'[1]Auto Moto'!G11</f>
        <v>0</v>
      </c>
      <c r="I13" s="52">
        <f>$C13*'[1]Auto Moto'!H11</f>
        <v>0</v>
      </c>
      <c r="J13" s="52">
        <f>$C13*'[1]Auto Moto'!I11</f>
        <v>0</v>
      </c>
      <c r="K13" s="52">
        <f>$C13*'[1]Auto Moto'!J11</f>
        <v>0</v>
      </c>
      <c r="L13" s="52">
        <f>$C13*'[1]Auto Moto'!K11</f>
        <v>0</v>
      </c>
      <c r="M13" s="52">
        <f>$C13*'[1]Auto Moto'!L11</f>
        <v>0</v>
      </c>
      <c r="N13" s="52">
        <f>$C13*'[1]Auto Moto'!M11</f>
        <v>0</v>
      </c>
      <c r="O13" s="52">
        <f>$C13*'[1]Auto Moto'!N11</f>
        <v>0</v>
      </c>
      <c r="P13" s="52">
        <f>$C13*'[1]Auto Moto'!O11</f>
        <v>0</v>
      </c>
      <c r="Q13" s="52">
        <f>$C13*'[1]Auto Moto'!P11</f>
        <v>0</v>
      </c>
      <c r="R13" s="52">
        <f>$C13*'Auto Moto'!Q13</f>
        <v>175.95</v>
      </c>
      <c r="S13" s="52">
        <f>$C13*'Auto Moto'!R13</f>
        <v>331.2</v>
      </c>
      <c r="T13" s="52">
        <f>$C13*'Auto Moto'!S13</f>
        <v>569.25</v>
      </c>
      <c r="U13" s="52">
        <f>$C13*'Auto Moto'!T13</f>
        <v>455.4</v>
      </c>
      <c r="V13" s="52">
        <f>$C13*'Auto Moto'!U13</f>
        <v>393.3</v>
      </c>
      <c r="W13" s="52">
        <f>$C13*'Auto Moto'!V13</f>
        <v>341.55</v>
      </c>
      <c r="X13" s="52">
        <f>$C13*'Auto Moto'!W13</f>
        <v>289.8</v>
      </c>
      <c r="Y13" s="52">
        <f>$C13*'Auto Moto'!X13</f>
        <v>403.65</v>
      </c>
      <c r="Z13" s="52">
        <f>$C13*'Auto Moto'!Y13</f>
        <v>248.39999999999998</v>
      </c>
      <c r="AA13" s="52">
        <f>$C13*'Auto Moto'!Z13</f>
        <v>403.65</v>
      </c>
      <c r="AB13" s="52">
        <f>$C13*'Auto Moto'!AA13</f>
        <v>320.84999999999997</v>
      </c>
      <c r="AC13" s="52">
        <f>$C13*'Auto Moto'!AB13</f>
        <v>258.75</v>
      </c>
      <c r="AD13" s="52">
        <f>$C13*'Auto Moto'!AC13</f>
        <v>186.29999999999998</v>
      </c>
      <c r="AE13" s="52">
        <f>$C13*'Auto Moto'!AD13</f>
        <v>238.04999999999998</v>
      </c>
      <c r="AF13" s="52">
        <f>$C13*'Auto Moto'!AE13</f>
        <v>165.6</v>
      </c>
      <c r="AG13" s="52">
        <f>$C13*'Auto Moto'!AF13</f>
        <v>175.95</v>
      </c>
      <c r="AH13" s="52">
        <f>$C13*'Auto Moto'!AG13</f>
        <v>165.6</v>
      </c>
      <c r="AI13" s="52">
        <f>$C13*'Auto Moto'!AH13</f>
        <v>165.6</v>
      </c>
      <c r="AJ13" s="52">
        <f>$C13*'Auto Moto'!AI13</f>
        <v>248.39999999999998</v>
      </c>
      <c r="AK13" s="52">
        <f>$C13*'Auto Moto'!AJ13</f>
        <v>134.54999999999998</v>
      </c>
      <c r="AL13" s="52">
        <f>$C13*'Auto Moto'!AK13</f>
        <v>196.65</v>
      </c>
      <c r="AM13" s="52">
        <f>$C13*'Auto Moto'!AL13</f>
        <v>165.6</v>
      </c>
      <c r="AN13" s="52">
        <f>$C13*'Auto Moto'!AM13</f>
        <v>175.95</v>
      </c>
      <c r="AO13" s="52">
        <f>$C13*'Auto Moto'!AN13</f>
        <v>455.4</v>
      </c>
      <c r="AP13" s="52">
        <f>$C13*'Auto Moto'!AO13</f>
        <v>538.19999999999993</v>
      </c>
      <c r="AQ13" s="52">
        <f>$C13*'Auto Moto'!AP13</f>
        <v>372.59999999999997</v>
      </c>
      <c r="AR13" s="52">
        <f>$C13*'Auto Moto'!AQ13</f>
        <v>175.95</v>
      </c>
      <c r="AS13" s="52">
        <f>$C13*'Auto Moto'!AR13</f>
        <v>341.55</v>
      </c>
      <c r="AT13" s="52">
        <f>$C13*'Auto Moto'!AS13</f>
        <v>227.7</v>
      </c>
      <c r="AU13" s="52">
        <f>$D13*'Auto Moto'!AT13</f>
        <v>46.24</v>
      </c>
      <c r="AV13" s="52">
        <f>$D13*'Auto Moto'!AU13</f>
        <v>0</v>
      </c>
      <c r="AW13" s="52">
        <f>$C13*'Auto Moto'!AV13</f>
        <v>0</v>
      </c>
      <c r="AX13" s="52">
        <f>$C13*'Auto Moto'!AW13</f>
        <v>0</v>
      </c>
      <c r="AY13" s="52">
        <f>$C13*'Auto Moto'!AX13</f>
        <v>0</v>
      </c>
      <c r="AZ13" s="52">
        <f>$C13*'Auto Moto'!AY13</f>
        <v>0</v>
      </c>
      <c r="BA13" s="52">
        <f>$C13*'Auto Moto'!AZ13</f>
        <v>0</v>
      </c>
      <c r="BB13" s="52">
        <f>$C13*'Auto Moto'!BA13</f>
        <v>0</v>
      </c>
      <c r="BC13" s="52">
        <f>$C13*'Auto Moto'!BB13</f>
        <v>0</v>
      </c>
      <c r="BD13" s="53">
        <f t="shared" si="0"/>
        <v>8367.6400000000012</v>
      </c>
    </row>
    <row r="14" spans="1:56" ht="15.75" thickBot="1" x14ac:dyDescent="0.3">
      <c r="A14" s="19"/>
      <c r="B14" s="15" t="s">
        <v>26</v>
      </c>
      <c r="C14" s="15"/>
      <c r="D14" s="31"/>
      <c r="E14" s="30">
        <f t="shared" ref="E14:AN14" si="1">SUM(E3:E13)</f>
        <v>0</v>
      </c>
      <c r="F14" s="30">
        <f t="shared" si="1"/>
        <v>0</v>
      </c>
      <c r="G14" s="30">
        <f t="shared" si="1"/>
        <v>0</v>
      </c>
      <c r="H14" s="30">
        <f t="shared" si="1"/>
        <v>0</v>
      </c>
      <c r="I14" s="30">
        <f t="shared" si="1"/>
        <v>0</v>
      </c>
      <c r="J14" s="30">
        <f t="shared" si="1"/>
        <v>0</v>
      </c>
      <c r="K14" s="30">
        <f t="shared" si="1"/>
        <v>0</v>
      </c>
      <c r="L14" s="30">
        <f t="shared" si="1"/>
        <v>0</v>
      </c>
      <c r="M14" s="30">
        <f t="shared" si="1"/>
        <v>0</v>
      </c>
      <c r="N14" s="30">
        <f t="shared" si="1"/>
        <v>0</v>
      </c>
      <c r="O14" s="30">
        <f t="shared" si="1"/>
        <v>0</v>
      </c>
      <c r="P14" s="30">
        <f t="shared" si="1"/>
        <v>0</v>
      </c>
      <c r="Q14" s="30">
        <f t="shared" si="1"/>
        <v>0</v>
      </c>
      <c r="R14" s="30">
        <f t="shared" si="1"/>
        <v>441.15</v>
      </c>
      <c r="S14" s="30">
        <f t="shared" si="1"/>
        <v>806.31999999999994</v>
      </c>
      <c r="T14" s="30">
        <f t="shared" si="1"/>
        <v>1224.1199999999999</v>
      </c>
      <c r="U14" s="30">
        <f t="shared" si="1"/>
        <v>955.44999999999993</v>
      </c>
      <c r="V14" s="30">
        <f t="shared" si="1"/>
        <v>967.81</v>
      </c>
      <c r="W14" s="30">
        <f t="shared" si="1"/>
        <v>831.73</v>
      </c>
      <c r="X14" s="30">
        <f t="shared" si="1"/>
        <v>665.81</v>
      </c>
      <c r="Y14" s="30">
        <f t="shared" si="1"/>
        <v>835.27</v>
      </c>
      <c r="Z14" s="30">
        <f t="shared" si="1"/>
        <v>697.36999999999989</v>
      </c>
      <c r="AA14" s="30">
        <f t="shared" si="1"/>
        <v>1039.3400000000001</v>
      </c>
      <c r="AB14" s="30">
        <f t="shared" si="1"/>
        <v>735.63</v>
      </c>
      <c r="AC14" s="30">
        <f t="shared" si="1"/>
        <v>661.6</v>
      </c>
      <c r="AD14" s="30">
        <f t="shared" si="1"/>
        <v>514.41</v>
      </c>
      <c r="AE14" s="30">
        <f t="shared" si="1"/>
        <v>657.07999999999993</v>
      </c>
      <c r="AF14" s="30">
        <f t="shared" si="1"/>
        <v>399.28</v>
      </c>
      <c r="AG14" s="30">
        <f t="shared" si="1"/>
        <v>382.03</v>
      </c>
      <c r="AH14" s="30">
        <f t="shared" si="1"/>
        <v>425</v>
      </c>
      <c r="AI14" s="30">
        <f t="shared" si="1"/>
        <v>458.02</v>
      </c>
      <c r="AJ14" s="30">
        <f t="shared" si="1"/>
        <v>811.08</v>
      </c>
      <c r="AK14" s="30">
        <f t="shared" si="1"/>
        <v>431.37</v>
      </c>
      <c r="AL14" s="30">
        <f t="shared" si="1"/>
        <v>468.26</v>
      </c>
      <c r="AM14" s="30">
        <f t="shared" si="1"/>
        <v>459.75</v>
      </c>
      <c r="AN14" s="30">
        <f t="shared" si="1"/>
        <v>402.65999999999997</v>
      </c>
      <c r="AO14" s="30">
        <f>SUM(AO3:AO13)</f>
        <v>964.09999999999991</v>
      </c>
      <c r="AP14" s="30">
        <f t="shared" ref="AP14:BC14" si="2">SUM(AP3:AP13)</f>
        <v>1539.52</v>
      </c>
      <c r="AQ14" s="30">
        <f t="shared" si="2"/>
        <v>1077.6599999999999</v>
      </c>
      <c r="AR14" s="30">
        <f t="shared" si="2"/>
        <v>773.32999999999993</v>
      </c>
      <c r="AS14" s="30">
        <f t="shared" si="2"/>
        <v>1091.74</v>
      </c>
      <c r="AT14" s="30">
        <f t="shared" si="2"/>
        <v>798.7</v>
      </c>
      <c r="AU14" s="30">
        <f t="shared" si="2"/>
        <v>555.94999999999993</v>
      </c>
      <c r="AV14" s="30">
        <f t="shared" ref="AV14" si="3">SUM(AV3:AV13)</f>
        <v>0</v>
      </c>
      <c r="AW14" s="30">
        <f t="shared" si="2"/>
        <v>0</v>
      </c>
      <c r="AX14" s="30">
        <f t="shared" si="2"/>
        <v>0</v>
      </c>
      <c r="AY14" s="30">
        <f t="shared" si="2"/>
        <v>0</v>
      </c>
      <c r="AZ14" s="30">
        <f t="shared" si="2"/>
        <v>0</v>
      </c>
      <c r="BA14" s="30">
        <f t="shared" si="2"/>
        <v>0</v>
      </c>
      <c r="BB14" s="30">
        <f t="shared" si="2"/>
        <v>0</v>
      </c>
      <c r="BC14" s="30">
        <f t="shared" si="2"/>
        <v>0</v>
      </c>
      <c r="BD14" s="31">
        <f>SUM(BD3:BD13)</f>
        <v>22071.54</v>
      </c>
    </row>
    <row r="18" spans="3:56" x14ac:dyDescent="0.25">
      <c r="R18" t="s">
        <v>3</v>
      </c>
      <c r="S18" t="s">
        <v>4</v>
      </c>
      <c r="T18" t="s">
        <v>5</v>
      </c>
      <c r="U18" t="s">
        <v>6</v>
      </c>
      <c r="V18" t="s">
        <v>7</v>
      </c>
      <c r="W18" t="s">
        <v>8</v>
      </c>
      <c r="X18" t="s">
        <v>9</v>
      </c>
      <c r="Y18" t="s">
        <v>10</v>
      </c>
      <c r="Z18" t="s">
        <v>11</v>
      </c>
      <c r="AA18" t="s">
        <v>12</v>
      </c>
      <c r="AB18" t="s">
        <v>13</v>
      </c>
      <c r="AC18" t="s">
        <v>14</v>
      </c>
      <c r="AD18" t="s">
        <v>15</v>
      </c>
      <c r="AE18" t="s">
        <v>16</v>
      </c>
      <c r="AF18" t="s">
        <v>17</v>
      </c>
      <c r="AG18" t="s">
        <v>18</v>
      </c>
      <c r="AH18" t="s">
        <v>19</v>
      </c>
      <c r="AI18" t="s">
        <v>20</v>
      </c>
      <c r="AJ18" t="s">
        <v>21</v>
      </c>
      <c r="AK18" t="s">
        <v>22</v>
      </c>
      <c r="AL18" t="s">
        <v>23</v>
      </c>
      <c r="AM18" t="s">
        <v>24</v>
      </c>
      <c r="AN18" t="s">
        <v>112</v>
      </c>
      <c r="AO18" t="s">
        <v>113</v>
      </c>
      <c r="AP18" t="s">
        <v>114</v>
      </c>
      <c r="AQ18" t="s">
        <v>115</v>
      </c>
      <c r="AR18" t="s">
        <v>116</v>
      </c>
      <c r="AS18" t="s">
        <v>117</v>
      </c>
      <c r="AT18" t="s">
        <v>118</v>
      </c>
      <c r="AU18" t="s">
        <v>119</v>
      </c>
      <c r="AV18" t="s">
        <v>120</v>
      </c>
      <c r="AW18" t="s">
        <v>121</v>
      </c>
      <c r="AX18" t="s">
        <v>122</v>
      </c>
      <c r="AY18" t="s">
        <v>123</v>
      </c>
      <c r="AZ18" t="s">
        <v>124</v>
      </c>
      <c r="BA18" t="s">
        <v>125</v>
      </c>
      <c r="BB18" t="s">
        <v>126</v>
      </c>
      <c r="BC18" t="s">
        <v>127</v>
      </c>
      <c r="BD18" t="s">
        <v>26</v>
      </c>
    </row>
    <row r="19" spans="3:56" x14ac:dyDescent="0.25">
      <c r="C19" s="19"/>
      <c r="D19" s="19" t="s">
        <v>53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54">
        <f>SUM(R3:R8)</f>
        <v>174</v>
      </c>
      <c r="S19" s="54">
        <f t="shared" ref="S19:AD19" si="4">SUM(S3:S8)</f>
        <v>359.59999999999997</v>
      </c>
      <c r="T19" s="54">
        <f t="shared" si="4"/>
        <v>508.95</v>
      </c>
      <c r="U19" s="54">
        <f t="shared" si="4"/>
        <v>378.45</v>
      </c>
      <c r="V19" s="54">
        <f t="shared" si="4"/>
        <v>410.34999999999997</v>
      </c>
      <c r="W19" s="54">
        <f t="shared" si="4"/>
        <v>362.5</v>
      </c>
      <c r="X19" s="54">
        <f t="shared" si="4"/>
        <v>303.04999999999995</v>
      </c>
      <c r="Y19" s="54">
        <f t="shared" si="4"/>
        <v>316.10000000000002</v>
      </c>
      <c r="Z19" s="54">
        <f t="shared" si="4"/>
        <v>303.04999999999995</v>
      </c>
      <c r="AA19" s="54">
        <f t="shared" si="4"/>
        <v>465.45</v>
      </c>
      <c r="AB19" s="54">
        <f t="shared" si="4"/>
        <v>287.10000000000002</v>
      </c>
      <c r="AC19" s="54">
        <f t="shared" si="4"/>
        <v>250.85</v>
      </c>
      <c r="AD19" s="54">
        <f t="shared" si="4"/>
        <v>224.75</v>
      </c>
      <c r="AE19" s="54">
        <f>SUM(AE3:AE8)</f>
        <v>230.54999999999998</v>
      </c>
      <c r="AF19" s="54">
        <f>SUM(AF3:AF8)</f>
        <v>197.2</v>
      </c>
      <c r="AG19" s="54">
        <f>SUM(AG3:AG8)</f>
        <v>139.19999999999999</v>
      </c>
      <c r="AH19" s="54">
        <f>SUM(AH3:AH8)</f>
        <v>168.2</v>
      </c>
      <c r="AI19" s="54">
        <f>SUM(AI3:AI8)</f>
        <v>176.89999999999998</v>
      </c>
      <c r="AJ19" s="54">
        <f t="shared" ref="AJ19:AN19" si="5">SUM(AJ3:AJ9)</f>
        <v>435</v>
      </c>
      <c r="AK19" s="54">
        <f t="shared" si="5"/>
        <v>211.7</v>
      </c>
      <c r="AL19" s="54">
        <f t="shared" si="5"/>
        <v>198.64999999999998</v>
      </c>
      <c r="AM19" s="54">
        <f t="shared" si="5"/>
        <v>172.55</v>
      </c>
      <c r="AN19" s="54">
        <f t="shared" si="5"/>
        <v>184.15</v>
      </c>
      <c r="AO19" s="54">
        <f>SUM(AO3:AO9)</f>
        <v>356.69999999999993</v>
      </c>
      <c r="AP19" s="54">
        <f>SUM(AP3:AP10)</f>
        <v>794.59999999999991</v>
      </c>
      <c r="AQ19" s="54">
        <f>SUM(AQ3:AQ10)</f>
        <v>571.29999999999995</v>
      </c>
      <c r="AR19" s="54">
        <f>SUM(AR3:AR10)</f>
        <v>408.9</v>
      </c>
      <c r="AS19" s="54">
        <f>SUM(AS3:AS11)</f>
        <v>549.54999999999995</v>
      </c>
      <c r="AT19" s="54">
        <f>SUM(AT3:AT11)</f>
        <v>388.59999999999997</v>
      </c>
      <c r="AU19" s="54">
        <f>SUM(AU3:AU11)</f>
        <v>389.28999999999996</v>
      </c>
      <c r="AV19" s="54">
        <f>SUM(AV3:AV11)</f>
        <v>0</v>
      </c>
      <c r="AW19" s="54">
        <f t="shared" ref="AW19:BC19" si="6">SUM(AW3:AW9)</f>
        <v>0</v>
      </c>
      <c r="AX19" s="54">
        <f t="shared" si="6"/>
        <v>0</v>
      </c>
      <c r="AY19" s="54">
        <f t="shared" si="6"/>
        <v>0</v>
      </c>
      <c r="AZ19" s="54">
        <f t="shared" si="6"/>
        <v>0</v>
      </c>
      <c r="BA19" s="54">
        <f t="shared" si="6"/>
        <v>0</v>
      </c>
      <c r="BB19" s="54">
        <f t="shared" si="6"/>
        <v>0</v>
      </c>
      <c r="BC19" s="54">
        <f t="shared" si="6"/>
        <v>0</v>
      </c>
      <c r="BD19" s="54">
        <f>SUM(R19:BC19)</f>
        <v>9917.239999999998</v>
      </c>
    </row>
    <row r="20" spans="3:56" x14ac:dyDescent="0.25">
      <c r="D20" s="87" t="s">
        <v>67</v>
      </c>
      <c r="R20" s="9">
        <f>R12</f>
        <v>91.2</v>
      </c>
      <c r="S20" s="9">
        <f t="shared" ref="S20:AM21" si="7">S12</f>
        <v>115.52</v>
      </c>
      <c r="T20" s="9">
        <f t="shared" si="7"/>
        <v>145.92000000000002</v>
      </c>
      <c r="U20" s="9">
        <f t="shared" si="7"/>
        <v>121.6</v>
      </c>
      <c r="V20" s="9">
        <f t="shared" si="7"/>
        <v>164.16</v>
      </c>
      <c r="W20" s="9">
        <f t="shared" si="7"/>
        <v>127.68</v>
      </c>
      <c r="X20" s="9">
        <f t="shared" si="7"/>
        <v>72.960000000000008</v>
      </c>
      <c r="Y20" s="9">
        <f t="shared" si="7"/>
        <v>115.52</v>
      </c>
      <c r="Z20" s="9">
        <f t="shared" si="7"/>
        <v>145.92000000000002</v>
      </c>
      <c r="AA20" s="9">
        <f t="shared" si="7"/>
        <v>170.24</v>
      </c>
      <c r="AB20" s="9">
        <f t="shared" si="7"/>
        <v>127.68</v>
      </c>
      <c r="AC20" s="9">
        <f t="shared" si="7"/>
        <v>152</v>
      </c>
      <c r="AD20" s="9">
        <f t="shared" si="7"/>
        <v>103.36</v>
      </c>
      <c r="AE20" s="9">
        <f t="shared" si="7"/>
        <v>188.48</v>
      </c>
      <c r="AF20" s="9">
        <f t="shared" si="7"/>
        <v>36.480000000000004</v>
      </c>
      <c r="AG20" s="9">
        <f t="shared" si="7"/>
        <v>66.88</v>
      </c>
      <c r="AH20" s="9">
        <f t="shared" si="7"/>
        <v>91.2</v>
      </c>
      <c r="AI20" s="9">
        <f t="shared" si="7"/>
        <v>115.52</v>
      </c>
      <c r="AJ20" s="9">
        <f t="shared" si="7"/>
        <v>127.68</v>
      </c>
      <c r="AK20" s="9">
        <f t="shared" si="7"/>
        <v>85.12</v>
      </c>
      <c r="AL20" s="9">
        <f t="shared" si="7"/>
        <v>72.960000000000008</v>
      </c>
      <c r="AM20" s="9">
        <f t="shared" si="7"/>
        <v>121.6</v>
      </c>
      <c r="AN20" s="9">
        <f t="shared" ref="AN20:BC20" si="8">AN12</f>
        <v>42.56</v>
      </c>
      <c r="AO20" s="9">
        <f t="shared" si="8"/>
        <v>152</v>
      </c>
      <c r="AP20" s="9">
        <f t="shared" si="8"/>
        <v>206.72</v>
      </c>
      <c r="AQ20" s="9">
        <f t="shared" si="8"/>
        <v>133.76</v>
      </c>
      <c r="AR20" s="9">
        <f t="shared" si="8"/>
        <v>188.48</v>
      </c>
      <c r="AS20" s="9">
        <f t="shared" si="8"/>
        <v>200.64000000000001</v>
      </c>
      <c r="AT20" s="9">
        <f t="shared" si="8"/>
        <v>182.4</v>
      </c>
      <c r="AU20" s="9">
        <f t="shared" si="8"/>
        <v>120.42</v>
      </c>
      <c r="AV20" s="9">
        <f t="shared" ref="AV20" si="9">AV12</f>
        <v>0</v>
      </c>
      <c r="AW20" s="9">
        <f t="shared" si="8"/>
        <v>0</v>
      </c>
      <c r="AX20" s="9">
        <f t="shared" si="8"/>
        <v>0</v>
      </c>
      <c r="AY20" s="9">
        <f t="shared" si="8"/>
        <v>0</v>
      </c>
      <c r="AZ20" s="9">
        <f t="shared" si="8"/>
        <v>0</v>
      </c>
      <c r="BA20" s="9">
        <f t="shared" si="8"/>
        <v>0</v>
      </c>
      <c r="BB20" s="9">
        <f t="shared" si="8"/>
        <v>0</v>
      </c>
      <c r="BC20" s="9">
        <f t="shared" si="8"/>
        <v>0</v>
      </c>
      <c r="BD20" s="54">
        <f>SUM(R20:BC20)</f>
        <v>3786.6599999999994</v>
      </c>
    </row>
    <row r="21" spans="3:56" x14ac:dyDescent="0.25">
      <c r="D21" s="87" t="s">
        <v>68</v>
      </c>
      <c r="R21" s="9">
        <f>R13</f>
        <v>175.95</v>
      </c>
      <c r="S21" s="9">
        <f t="shared" si="7"/>
        <v>331.2</v>
      </c>
      <c r="T21" s="9">
        <f t="shared" si="7"/>
        <v>569.25</v>
      </c>
      <c r="U21" s="9">
        <f t="shared" si="7"/>
        <v>455.4</v>
      </c>
      <c r="V21" s="9">
        <f t="shared" si="7"/>
        <v>393.3</v>
      </c>
      <c r="W21" s="9">
        <f t="shared" si="7"/>
        <v>341.55</v>
      </c>
      <c r="X21" s="9">
        <f t="shared" si="7"/>
        <v>289.8</v>
      </c>
      <c r="Y21" s="9">
        <f t="shared" si="7"/>
        <v>403.65</v>
      </c>
      <c r="Z21" s="9">
        <f t="shared" si="7"/>
        <v>248.39999999999998</v>
      </c>
      <c r="AA21" s="9">
        <f t="shared" si="7"/>
        <v>403.65</v>
      </c>
      <c r="AB21" s="9">
        <f t="shared" si="7"/>
        <v>320.84999999999997</v>
      </c>
      <c r="AC21" s="9">
        <f t="shared" si="7"/>
        <v>258.75</v>
      </c>
      <c r="AD21" s="9">
        <f t="shared" si="7"/>
        <v>186.29999999999998</v>
      </c>
      <c r="AE21" s="9">
        <f t="shared" si="7"/>
        <v>238.04999999999998</v>
      </c>
      <c r="AF21" s="9">
        <f t="shared" si="7"/>
        <v>165.6</v>
      </c>
      <c r="AG21" s="9">
        <f t="shared" si="7"/>
        <v>175.95</v>
      </c>
      <c r="AH21" s="9">
        <f t="shared" si="7"/>
        <v>165.6</v>
      </c>
      <c r="AI21" s="9">
        <f t="shared" si="7"/>
        <v>165.6</v>
      </c>
      <c r="AJ21" s="9">
        <f t="shared" si="7"/>
        <v>248.39999999999998</v>
      </c>
      <c r="AK21" s="9">
        <f t="shared" si="7"/>
        <v>134.54999999999998</v>
      </c>
      <c r="AL21" s="9">
        <f t="shared" si="7"/>
        <v>196.65</v>
      </c>
      <c r="AM21" s="9">
        <f t="shared" si="7"/>
        <v>165.6</v>
      </c>
      <c r="AN21" s="9">
        <f t="shared" ref="AN21:BC21" si="10">AN13</f>
        <v>175.95</v>
      </c>
      <c r="AO21" s="9">
        <f t="shared" si="10"/>
        <v>455.4</v>
      </c>
      <c r="AP21" s="9">
        <f t="shared" si="10"/>
        <v>538.19999999999993</v>
      </c>
      <c r="AQ21" s="9">
        <f t="shared" si="10"/>
        <v>372.59999999999997</v>
      </c>
      <c r="AR21" s="9">
        <f t="shared" si="10"/>
        <v>175.95</v>
      </c>
      <c r="AS21" s="9">
        <f t="shared" si="10"/>
        <v>341.55</v>
      </c>
      <c r="AT21" s="9">
        <f t="shared" si="10"/>
        <v>227.7</v>
      </c>
      <c r="AU21" s="9">
        <f t="shared" si="10"/>
        <v>46.24</v>
      </c>
      <c r="AV21" s="9">
        <f t="shared" ref="AV21" si="11">AV13</f>
        <v>0</v>
      </c>
      <c r="AW21" s="9">
        <f t="shared" si="10"/>
        <v>0</v>
      </c>
      <c r="AX21" s="9">
        <f t="shared" si="10"/>
        <v>0</v>
      </c>
      <c r="AY21" s="9">
        <f t="shared" si="10"/>
        <v>0</v>
      </c>
      <c r="AZ21" s="9">
        <f t="shared" si="10"/>
        <v>0</v>
      </c>
      <c r="BA21" s="9">
        <f t="shared" si="10"/>
        <v>0</v>
      </c>
      <c r="BB21" s="9">
        <f t="shared" si="10"/>
        <v>0</v>
      </c>
      <c r="BC21" s="9">
        <f t="shared" si="10"/>
        <v>0</v>
      </c>
      <c r="BD21" s="54">
        <f>SUM(R21:BC21)</f>
        <v>8367.6400000000012</v>
      </c>
    </row>
    <row r="22" spans="3:56" x14ac:dyDescent="0.25">
      <c r="C22" s="19"/>
      <c r="D22" s="19" t="s">
        <v>69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54">
        <f>R20+R21</f>
        <v>267.14999999999998</v>
      </c>
      <c r="S22" s="54">
        <f t="shared" ref="S22:AM22" si="12">S20+S21</f>
        <v>446.71999999999997</v>
      </c>
      <c r="T22" s="54">
        <f t="shared" si="12"/>
        <v>715.17000000000007</v>
      </c>
      <c r="U22" s="54">
        <f t="shared" si="12"/>
        <v>577</v>
      </c>
      <c r="V22" s="54">
        <f t="shared" si="12"/>
        <v>557.46</v>
      </c>
      <c r="W22" s="54">
        <f t="shared" si="12"/>
        <v>469.23</v>
      </c>
      <c r="X22" s="54">
        <f t="shared" si="12"/>
        <v>362.76</v>
      </c>
      <c r="Y22" s="54">
        <f t="shared" si="12"/>
        <v>519.16999999999996</v>
      </c>
      <c r="Z22" s="54">
        <f t="shared" si="12"/>
        <v>394.32</v>
      </c>
      <c r="AA22" s="54">
        <f t="shared" si="12"/>
        <v>573.89</v>
      </c>
      <c r="AB22" s="54">
        <f t="shared" si="12"/>
        <v>448.53</v>
      </c>
      <c r="AC22" s="54">
        <f t="shared" si="12"/>
        <v>410.75</v>
      </c>
      <c r="AD22" s="54">
        <f t="shared" si="12"/>
        <v>289.65999999999997</v>
      </c>
      <c r="AE22" s="54">
        <f t="shared" si="12"/>
        <v>426.53</v>
      </c>
      <c r="AF22" s="54">
        <f t="shared" si="12"/>
        <v>202.07999999999998</v>
      </c>
      <c r="AG22" s="54">
        <f t="shared" si="12"/>
        <v>242.82999999999998</v>
      </c>
      <c r="AH22" s="54">
        <f t="shared" si="12"/>
        <v>256.8</v>
      </c>
      <c r="AI22" s="54">
        <f t="shared" si="12"/>
        <v>281.12</v>
      </c>
      <c r="AJ22" s="54">
        <f t="shared" si="12"/>
        <v>376.08</v>
      </c>
      <c r="AK22" s="54">
        <f t="shared" si="12"/>
        <v>219.67</v>
      </c>
      <c r="AL22" s="54">
        <f t="shared" si="12"/>
        <v>269.61</v>
      </c>
      <c r="AM22" s="54">
        <f t="shared" si="12"/>
        <v>287.2</v>
      </c>
      <c r="AN22" s="54">
        <f t="shared" ref="AN22:BC22" si="13">AN20+AN21</f>
        <v>218.51</v>
      </c>
      <c r="AO22" s="54">
        <f t="shared" si="13"/>
        <v>607.4</v>
      </c>
      <c r="AP22" s="54">
        <f t="shared" si="13"/>
        <v>744.92</v>
      </c>
      <c r="AQ22" s="54">
        <f t="shared" si="13"/>
        <v>506.35999999999996</v>
      </c>
      <c r="AR22" s="54">
        <f t="shared" si="13"/>
        <v>364.42999999999995</v>
      </c>
      <c r="AS22" s="54">
        <f t="shared" si="13"/>
        <v>542.19000000000005</v>
      </c>
      <c r="AT22" s="54">
        <f t="shared" si="13"/>
        <v>410.1</v>
      </c>
      <c r="AU22" s="54">
        <f t="shared" si="13"/>
        <v>166.66</v>
      </c>
      <c r="AV22" s="54">
        <f t="shared" ref="AV22" si="14">AV20+AV21</f>
        <v>0</v>
      </c>
      <c r="AW22" s="54">
        <f t="shared" si="13"/>
        <v>0</v>
      </c>
      <c r="AX22" s="54">
        <f t="shared" si="13"/>
        <v>0</v>
      </c>
      <c r="AY22" s="54">
        <f t="shared" si="13"/>
        <v>0</v>
      </c>
      <c r="AZ22" s="54">
        <f t="shared" si="13"/>
        <v>0</v>
      </c>
      <c r="BA22" s="54">
        <f t="shared" si="13"/>
        <v>0</v>
      </c>
      <c r="BB22" s="54">
        <f t="shared" si="13"/>
        <v>0</v>
      </c>
      <c r="BC22" s="54">
        <f t="shared" si="13"/>
        <v>0</v>
      </c>
      <c r="BD22" s="54">
        <f>SUM(R22:BC22)</f>
        <v>12154.300000000001</v>
      </c>
    </row>
    <row r="23" spans="3:56" x14ac:dyDescent="0.25">
      <c r="C23" s="19"/>
      <c r="D23" s="19" t="s">
        <v>26</v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54">
        <f>SUM(R19+R22)</f>
        <v>441.15</v>
      </c>
      <c r="S23" s="54">
        <f t="shared" ref="S23:AU23" si="15">SUM(S19+S22)</f>
        <v>806.31999999999994</v>
      </c>
      <c r="T23" s="54">
        <f t="shared" si="15"/>
        <v>1224.1200000000001</v>
      </c>
      <c r="U23" s="54">
        <f t="shared" si="15"/>
        <v>955.45</v>
      </c>
      <c r="V23" s="54">
        <f t="shared" si="15"/>
        <v>967.81</v>
      </c>
      <c r="W23" s="54">
        <f t="shared" si="15"/>
        <v>831.73</v>
      </c>
      <c r="X23" s="54">
        <f t="shared" si="15"/>
        <v>665.81</v>
      </c>
      <c r="Y23" s="54">
        <f t="shared" si="15"/>
        <v>835.27</v>
      </c>
      <c r="Z23" s="54">
        <f t="shared" si="15"/>
        <v>697.36999999999989</v>
      </c>
      <c r="AA23" s="54">
        <f t="shared" si="15"/>
        <v>1039.3399999999999</v>
      </c>
      <c r="AB23" s="54">
        <f t="shared" si="15"/>
        <v>735.63</v>
      </c>
      <c r="AC23" s="54">
        <f t="shared" si="15"/>
        <v>661.6</v>
      </c>
      <c r="AD23" s="54">
        <f t="shared" si="15"/>
        <v>514.41</v>
      </c>
      <c r="AE23" s="54">
        <f t="shared" si="15"/>
        <v>657.07999999999993</v>
      </c>
      <c r="AF23" s="54">
        <f t="shared" si="15"/>
        <v>399.28</v>
      </c>
      <c r="AG23" s="54">
        <f t="shared" si="15"/>
        <v>382.03</v>
      </c>
      <c r="AH23" s="54">
        <f t="shared" si="15"/>
        <v>425</v>
      </c>
      <c r="AI23" s="54">
        <f t="shared" si="15"/>
        <v>458.02</v>
      </c>
      <c r="AJ23" s="54">
        <f t="shared" si="15"/>
        <v>811.07999999999993</v>
      </c>
      <c r="AK23" s="54">
        <f t="shared" si="15"/>
        <v>431.37</v>
      </c>
      <c r="AL23" s="54">
        <f t="shared" si="15"/>
        <v>468.26</v>
      </c>
      <c r="AM23" s="54">
        <f t="shared" si="15"/>
        <v>459.75</v>
      </c>
      <c r="AN23" s="54">
        <f t="shared" si="15"/>
        <v>402.65999999999997</v>
      </c>
      <c r="AO23" s="54">
        <f t="shared" si="15"/>
        <v>964.09999999999991</v>
      </c>
      <c r="AP23" s="54">
        <f t="shared" si="15"/>
        <v>1539.52</v>
      </c>
      <c r="AQ23" s="54">
        <f t="shared" si="15"/>
        <v>1077.6599999999999</v>
      </c>
      <c r="AR23" s="54">
        <f t="shared" si="15"/>
        <v>773.32999999999993</v>
      </c>
      <c r="AS23" s="54">
        <f t="shared" si="15"/>
        <v>1091.74</v>
      </c>
      <c r="AT23" s="54">
        <f t="shared" si="15"/>
        <v>798.7</v>
      </c>
      <c r="AU23" s="54">
        <f t="shared" si="15"/>
        <v>555.94999999999993</v>
      </c>
      <c r="AV23" s="54">
        <f t="shared" ref="AV23" si="16">SUM(AV19+AV22)</f>
        <v>0</v>
      </c>
      <c r="AW23" s="54">
        <f t="shared" ref="AW23:BC23" si="17">SUM(AW19:AW20)</f>
        <v>0</v>
      </c>
      <c r="AX23" s="54">
        <f t="shared" si="17"/>
        <v>0</v>
      </c>
      <c r="AY23" s="54">
        <f t="shared" si="17"/>
        <v>0</v>
      </c>
      <c r="AZ23" s="54">
        <f t="shared" si="17"/>
        <v>0</v>
      </c>
      <c r="BA23" s="54">
        <f t="shared" si="17"/>
        <v>0</v>
      </c>
      <c r="BB23" s="54">
        <f t="shared" si="17"/>
        <v>0</v>
      </c>
      <c r="BC23" s="54">
        <f t="shared" si="17"/>
        <v>0</v>
      </c>
      <c r="BD23" s="54">
        <f>BD19+BD22</f>
        <v>22071.54</v>
      </c>
    </row>
    <row r="24" spans="3:56" x14ac:dyDescent="0.25">
      <c r="D24" s="87"/>
    </row>
    <row r="25" spans="3:56" x14ac:dyDescent="0.25">
      <c r="D25" s="87"/>
      <c r="R25" t="s">
        <v>3</v>
      </c>
      <c r="S25" t="s">
        <v>4</v>
      </c>
      <c r="T25" t="s">
        <v>5</v>
      </c>
      <c r="U25" t="s">
        <v>6</v>
      </c>
      <c r="V25" t="s">
        <v>7</v>
      </c>
      <c r="W25" t="s">
        <v>8</v>
      </c>
      <c r="X25" t="s">
        <v>9</v>
      </c>
      <c r="Y25" t="s">
        <v>10</v>
      </c>
      <c r="Z25" t="s">
        <v>11</v>
      </c>
      <c r="AA25" t="s">
        <v>12</v>
      </c>
      <c r="AB25" t="s">
        <v>13</v>
      </c>
      <c r="AC25" t="s">
        <v>14</v>
      </c>
      <c r="AD25" t="s">
        <v>15</v>
      </c>
      <c r="AE25" t="s">
        <v>16</v>
      </c>
      <c r="AF25" t="s">
        <v>17</v>
      </c>
      <c r="AG25" t="s">
        <v>18</v>
      </c>
      <c r="AH25" t="s">
        <v>19</v>
      </c>
      <c r="AI25" t="s">
        <v>20</v>
      </c>
      <c r="AJ25" t="s">
        <v>21</v>
      </c>
      <c r="AK25" t="s">
        <v>22</v>
      </c>
      <c r="AL25" t="s">
        <v>23</v>
      </c>
      <c r="AM25" t="s">
        <v>24</v>
      </c>
      <c r="AN25" t="s">
        <v>112</v>
      </c>
      <c r="AO25" t="s">
        <v>113</v>
      </c>
      <c r="AP25" t="s">
        <v>114</v>
      </c>
      <c r="AQ25" t="s">
        <v>115</v>
      </c>
      <c r="AR25" t="s">
        <v>116</v>
      </c>
      <c r="AS25" t="s">
        <v>117</v>
      </c>
      <c r="AT25" t="s">
        <v>118</v>
      </c>
      <c r="AU25" t="s">
        <v>119</v>
      </c>
      <c r="AV25" t="s">
        <v>120</v>
      </c>
      <c r="AW25" t="s">
        <v>121</v>
      </c>
      <c r="AX25" t="s">
        <v>122</v>
      </c>
      <c r="AY25" t="s">
        <v>123</v>
      </c>
      <c r="AZ25" t="s">
        <v>124</v>
      </c>
      <c r="BA25" t="s">
        <v>125</v>
      </c>
      <c r="BB25" t="s">
        <v>126</v>
      </c>
      <c r="BC25" t="s">
        <v>127</v>
      </c>
    </row>
    <row r="26" spans="3:56" x14ac:dyDescent="0.25">
      <c r="C26" s="19"/>
      <c r="D26" s="19" t="s">
        <v>55</v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55">
        <f>R19</f>
        <v>174</v>
      </c>
      <c r="S26" s="55">
        <f>S19+R19</f>
        <v>533.59999999999991</v>
      </c>
      <c r="T26" s="55">
        <f>T19+S19+R19</f>
        <v>1042.55</v>
      </c>
      <c r="U26" s="55">
        <f>U19+T19+S19+R19</f>
        <v>1421</v>
      </c>
      <c r="V26" s="55">
        <f>V19+U19+T19+S19+R19</f>
        <v>1831.35</v>
      </c>
      <c r="W26" s="55">
        <f>W19+V19+U19+T19+S19+R19</f>
        <v>2193.85</v>
      </c>
      <c r="X26" s="55">
        <f>X19+W19+V19+U19+T19+S19+R19</f>
        <v>2496.9</v>
      </c>
      <c r="Y26" s="55">
        <f>Y19+X19+W19+V19+U19+T19+S19+R19</f>
        <v>2813</v>
      </c>
      <c r="Z26" s="55">
        <f>Z19+Y19+X19+W19+V19+U19+T19+S19+R19</f>
        <v>3116.0499999999993</v>
      </c>
      <c r="AA26" s="55">
        <f>AA19+Z19+Y19+X19+W19+V19+U19+T19+S19+R19</f>
        <v>3581.4999999999995</v>
      </c>
      <c r="AB26" s="55">
        <f>AB19+AA19+Z19+Y19+X19+W19+V19+U19+T19+S19+R19</f>
        <v>3868.5999999999995</v>
      </c>
      <c r="AC26" s="55">
        <f>AC19+AB19+AA19+Z19+Y19+X19+W19+V19+U19+T19+S19+R19</f>
        <v>4119.45</v>
      </c>
      <c r="AD26" s="55">
        <f>AD19+AC19+AB19+AA19+Z19+Y19+X19+W19+V19+U19+T19+S19+R19</f>
        <v>4344.2</v>
      </c>
      <c r="AE26" s="55">
        <f t="shared" ref="AE26:AV29" si="18">AD26+AE19</f>
        <v>4574.75</v>
      </c>
      <c r="AF26" s="55">
        <f t="shared" si="18"/>
        <v>4771.95</v>
      </c>
      <c r="AG26" s="55">
        <f t="shared" si="18"/>
        <v>4911.1499999999996</v>
      </c>
      <c r="AH26" s="55">
        <f t="shared" si="18"/>
        <v>5079.3499999999995</v>
      </c>
      <c r="AI26" s="55">
        <f t="shared" si="18"/>
        <v>5256.2499999999991</v>
      </c>
      <c r="AJ26" s="55">
        <f t="shared" si="18"/>
        <v>5691.2499999999991</v>
      </c>
      <c r="AK26" s="55">
        <f t="shared" si="18"/>
        <v>5902.9499999999989</v>
      </c>
      <c r="AL26" s="55">
        <f t="shared" si="18"/>
        <v>6101.5999999999985</v>
      </c>
      <c r="AM26" s="55">
        <f t="shared" si="18"/>
        <v>6274.1499999999987</v>
      </c>
      <c r="AN26" s="55">
        <f t="shared" si="18"/>
        <v>6458.2999999999984</v>
      </c>
      <c r="AO26" s="55">
        <f t="shared" si="18"/>
        <v>6814.9999999999982</v>
      </c>
      <c r="AP26" s="55">
        <f t="shared" ref="AP26:AV27" si="19">AO26+AP19</f>
        <v>7609.5999999999985</v>
      </c>
      <c r="AQ26" s="55">
        <f t="shared" si="19"/>
        <v>8180.8999999999987</v>
      </c>
      <c r="AR26" s="55">
        <f t="shared" si="19"/>
        <v>8589.7999999999993</v>
      </c>
      <c r="AS26" s="55">
        <f t="shared" si="19"/>
        <v>9139.3499999999985</v>
      </c>
      <c r="AT26" s="55">
        <f t="shared" si="19"/>
        <v>9527.9499999999989</v>
      </c>
      <c r="AU26" s="55">
        <f t="shared" si="19"/>
        <v>9917.239999999998</v>
      </c>
      <c r="AV26" s="55">
        <f t="shared" si="19"/>
        <v>9917.239999999998</v>
      </c>
      <c r="AW26" s="55"/>
      <c r="AX26" s="55"/>
      <c r="AY26" s="55"/>
      <c r="AZ26" s="55"/>
      <c r="BA26" s="55"/>
      <c r="BB26" s="55"/>
      <c r="BC26" s="55"/>
    </row>
    <row r="27" spans="3:56" x14ac:dyDescent="0.25">
      <c r="D27" s="87" t="s">
        <v>70</v>
      </c>
      <c r="R27" s="56">
        <f>R20</f>
        <v>91.2</v>
      </c>
      <c r="S27" s="56">
        <f>S20+R27</f>
        <v>206.72</v>
      </c>
      <c r="T27" s="56">
        <f t="shared" ref="T27:AD28" si="20">T20+S27</f>
        <v>352.64</v>
      </c>
      <c r="U27" s="56">
        <f t="shared" si="20"/>
        <v>474.24</v>
      </c>
      <c r="V27" s="56">
        <f t="shared" si="20"/>
        <v>638.4</v>
      </c>
      <c r="W27" s="56">
        <f t="shared" si="20"/>
        <v>766.07999999999993</v>
      </c>
      <c r="X27" s="56">
        <f t="shared" si="20"/>
        <v>839.04</v>
      </c>
      <c r="Y27" s="56">
        <f t="shared" si="20"/>
        <v>954.56</v>
      </c>
      <c r="Z27" s="56">
        <f t="shared" si="20"/>
        <v>1100.48</v>
      </c>
      <c r="AA27" s="56">
        <f t="shared" si="20"/>
        <v>1270.72</v>
      </c>
      <c r="AB27" s="56">
        <f t="shared" si="20"/>
        <v>1398.4</v>
      </c>
      <c r="AC27" s="56">
        <f t="shared" si="20"/>
        <v>1550.4</v>
      </c>
      <c r="AD27" s="56">
        <f t="shared" si="20"/>
        <v>1653.76</v>
      </c>
      <c r="AE27" s="55">
        <f t="shared" si="18"/>
        <v>1842.24</v>
      </c>
      <c r="AF27" s="55">
        <f t="shared" si="18"/>
        <v>1878.72</v>
      </c>
      <c r="AG27" s="55">
        <f t="shared" si="18"/>
        <v>1945.6</v>
      </c>
      <c r="AH27" s="55">
        <f t="shared" si="18"/>
        <v>2036.8</v>
      </c>
      <c r="AI27" s="55">
        <f t="shared" si="18"/>
        <v>2152.3200000000002</v>
      </c>
      <c r="AJ27" s="55">
        <f t="shared" si="18"/>
        <v>2280</v>
      </c>
      <c r="AK27" s="55">
        <f t="shared" si="18"/>
        <v>2365.12</v>
      </c>
      <c r="AL27" s="55">
        <f t="shared" si="18"/>
        <v>2438.08</v>
      </c>
      <c r="AM27" s="55">
        <f t="shared" si="18"/>
        <v>2559.6799999999998</v>
      </c>
      <c r="AN27" s="55">
        <f t="shared" si="18"/>
        <v>2602.2399999999998</v>
      </c>
      <c r="AO27" s="55">
        <f t="shared" si="18"/>
        <v>2754.24</v>
      </c>
      <c r="AP27" s="55">
        <f t="shared" si="19"/>
        <v>2960.9599999999996</v>
      </c>
      <c r="AQ27" s="55">
        <f t="shared" si="19"/>
        <v>3094.7199999999993</v>
      </c>
      <c r="AR27" s="55">
        <f t="shared" si="19"/>
        <v>3283.1999999999994</v>
      </c>
      <c r="AS27" s="55">
        <f t="shared" si="19"/>
        <v>3483.8399999999992</v>
      </c>
      <c r="AT27" s="55">
        <f t="shared" si="19"/>
        <v>3666.2399999999993</v>
      </c>
      <c r="AU27" s="55">
        <f t="shared" si="19"/>
        <v>3786.6599999999994</v>
      </c>
      <c r="AV27" s="55">
        <f t="shared" si="19"/>
        <v>3786.6599999999994</v>
      </c>
      <c r="AW27" s="55"/>
      <c r="AX27" s="55"/>
      <c r="AY27" s="55"/>
      <c r="AZ27" s="55"/>
      <c r="BA27" s="55"/>
      <c r="BB27" s="55"/>
      <c r="BC27" s="55"/>
    </row>
    <row r="28" spans="3:56" x14ac:dyDescent="0.25">
      <c r="D28" s="87" t="s">
        <v>71</v>
      </c>
      <c r="R28" s="56">
        <f>R21</f>
        <v>175.95</v>
      </c>
      <c r="S28" s="56">
        <f>S21+R28</f>
        <v>507.15</v>
      </c>
      <c r="T28" s="56">
        <f t="shared" si="20"/>
        <v>1076.4000000000001</v>
      </c>
      <c r="U28" s="56">
        <f t="shared" si="20"/>
        <v>1531.8000000000002</v>
      </c>
      <c r="V28" s="56">
        <f t="shared" si="20"/>
        <v>1925.1000000000001</v>
      </c>
      <c r="W28" s="56">
        <f t="shared" si="20"/>
        <v>2266.65</v>
      </c>
      <c r="X28" s="56">
        <f t="shared" si="20"/>
        <v>2556.4500000000003</v>
      </c>
      <c r="Y28" s="56">
        <f t="shared" si="20"/>
        <v>2960.1000000000004</v>
      </c>
      <c r="Z28" s="56">
        <f t="shared" si="20"/>
        <v>3208.5000000000005</v>
      </c>
      <c r="AA28" s="56">
        <f t="shared" si="20"/>
        <v>3612.1500000000005</v>
      </c>
      <c r="AB28" s="56">
        <f t="shared" si="20"/>
        <v>3933.0000000000005</v>
      </c>
      <c r="AC28" s="56">
        <f t="shared" si="20"/>
        <v>4191.75</v>
      </c>
      <c r="AD28" s="56">
        <f t="shared" si="20"/>
        <v>4378.05</v>
      </c>
      <c r="AE28" s="55">
        <f t="shared" si="18"/>
        <v>4616.1000000000004</v>
      </c>
      <c r="AF28" s="55">
        <f t="shared" si="18"/>
        <v>4781.7000000000007</v>
      </c>
      <c r="AG28" s="55">
        <f t="shared" si="18"/>
        <v>4957.6500000000005</v>
      </c>
      <c r="AH28" s="55">
        <f t="shared" si="18"/>
        <v>5123.2500000000009</v>
      </c>
      <c r="AI28" s="55">
        <f t="shared" si="18"/>
        <v>5288.8500000000013</v>
      </c>
      <c r="AJ28" s="55">
        <f t="shared" si="18"/>
        <v>5537.2500000000009</v>
      </c>
      <c r="AK28" s="55">
        <f t="shared" si="18"/>
        <v>5671.8000000000011</v>
      </c>
      <c r="AL28" s="55">
        <f t="shared" si="18"/>
        <v>5868.4500000000007</v>
      </c>
      <c r="AM28" s="55">
        <f t="shared" si="18"/>
        <v>6034.0500000000011</v>
      </c>
      <c r="AN28" s="55">
        <f t="shared" si="18"/>
        <v>6210.0000000000009</v>
      </c>
      <c r="AO28" s="55">
        <f t="shared" si="18"/>
        <v>6665.4000000000005</v>
      </c>
      <c r="AP28" s="55">
        <f t="shared" si="18"/>
        <v>7203.6</v>
      </c>
      <c r="AQ28" s="55">
        <f t="shared" si="18"/>
        <v>7576.2000000000007</v>
      </c>
      <c r="AR28" s="55">
        <f t="shared" si="18"/>
        <v>7752.1500000000005</v>
      </c>
      <c r="AS28" s="55">
        <f t="shared" si="18"/>
        <v>8093.7000000000007</v>
      </c>
      <c r="AT28" s="55">
        <f t="shared" si="18"/>
        <v>8321.4000000000015</v>
      </c>
      <c r="AU28" s="55">
        <f t="shared" si="18"/>
        <v>8367.6400000000012</v>
      </c>
      <c r="AV28" s="55">
        <f t="shared" si="18"/>
        <v>8367.6400000000012</v>
      </c>
      <c r="AW28" s="55"/>
      <c r="AX28" s="55"/>
      <c r="AY28" s="55"/>
      <c r="AZ28" s="55"/>
      <c r="BA28" s="55"/>
      <c r="BB28" s="55"/>
      <c r="BC28" s="55"/>
    </row>
    <row r="29" spans="3:56" x14ac:dyDescent="0.25">
      <c r="C29" s="19"/>
      <c r="D29" s="19" t="s">
        <v>72</v>
      </c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5">
        <f>R27+R28</f>
        <v>267.14999999999998</v>
      </c>
      <c r="S29" s="55">
        <f t="shared" ref="S29:AD29" si="21">S27+S28</f>
        <v>713.87</v>
      </c>
      <c r="T29" s="55">
        <f t="shared" si="21"/>
        <v>1429.04</v>
      </c>
      <c r="U29" s="55">
        <f t="shared" si="21"/>
        <v>2006.0400000000002</v>
      </c>
      <c r="V29" s="55">
        <f t="shared" si="21"/>
        <v>2563.5</v>
      </c>
      <c r="W29" s="55">
        <f t="shared" si="21"/>
        <v>3032.73</v>
      </c>
      <c r="X29" s="55">
        <f t="shared" si="21"/>
        <v>3395.4900000000002</v>
      </c>
      <c r="Y29" s="55">
        <f t="shared" si="21"/>
        <v>3914.6600000000003</v>
      </c>
      <c r="Z29" s="55">
        <f t="shared" si="21"/>
        <v>4308.9800000000005</v>
      </c>
      <c r="AA29" s="55">
        <f t="shared" si="21"/>
        <v>4882.8700000000008</v>
      </c>
      <c r="AB29" s="55">
        <f t="shared" si="21"/>
        <v>5331.4000000000005</v>
      </c>
      <c r="AC29" s="55">
        <f t="shared" si="21"/>
        <v>5742.15</v>
      </c>
      <c r="AD29" s="55">
        <f t="shared" si="21"/>
        <v>6031.81</v>
      </c>
      <c r="AE29" s="55">
        <f t="shared" si="18"/>
        <v>6458.34</v>
      </c>
      <c r="AF29" s="55">
        <f t="shared" si="18"/>
        <v>6660.42</v>
      </c>
      <c r="AG29" s="55">
        <f t="shared" si="18"/>
        <v>6903.25</v>
      </c>
      <c r="AH29" s="55">
        <f t="shared" si="18"/>
        <v>7160.05</v>
      </c>
      <c r="AI29" s="55">
        <f t="shared" si="18"/>
        <v>7441.17</v>
      </c>
      <c r="AJ29" s="55">
        <f t="shared" si="18"/>
        <v>7817.25</v>
      </c>
      <c r="AK29" s="55">
        <f t="shared" si="18"/>
        <v>8036.92</v>
      </c>
      <c r="AL29" s="55">
        <f t="shared" si="18"/>
        <v>8306.5300000000007</v>
      </c>
      <c r="AM29" s="55">
        <f t="shared" si="18"/>
        <v>8593.7300000000014</v>
      </c>
      <c r="AN29" s="55">
        <f t="shared" si="18"/>
        <v>8812.2400000000016</v>
      </c>
      <c r="AO29" s="55">
        <f t="shared" si="18"/>
        <v>9419.6400000000012</v>
      </c>
      <c r="AP29" s="55">
        <f t="shared" si="18"/>
        <v>10164.560000000001</v>
      </c>
      <c r="AQ29" s="55">
        <f t="shared" si="18"/>
        <v>10670.920000000002</v>
      </c>
      <c r="AR29" s="55">
        <f t="shared" si="18"/>
        <v>11035.350000000002</v>
      </c>
      <c r="AS29" s="55">
        <f t="shared" si="18"/>
        <v>11577.540000000003</v>
      </c>
      <c r="AT29" s="55">
        <f t="shared" si="18"/>
        <v>11987.640000000003</v>
      </c>
      <c r="AU29" s="55">
        <f t="shared" si="18"/>
        <v>12154.300000000003</v>
      </c>
      <c r="AV29" s="55">
        <f t="shared" si="18"/>
        <v>12154.300000000003</v>
      </c>
      <c r="AW29" s="55"/>
      <c r="AX29" s="55"/>
      <c r="AY29" s="55"/>
      <c r="AZ29" s="55"/>
      <c r="BA29" s="55"/>
      <c r="BB29" s="55"/>
      <c r="BC29" s="55"/>
    </row>
    <row r="30" spans="3:56" x14ac:dyDescent="0.25">
      <c r="C30" s="19"/>
      <c r="D30" s="19" t="s">
        <v>57</v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55">
        <f>R26+R29</f>
        <v>441.15</v>
      </c>
      <c r="S30" s="55">
        <f t="shared" ref="S30:AI30" si="22">S26+S29</f>
        <v>1247.4699999999998</v>
      </c>
      <c r="T30" s="55">
        <f t="shared" si="22"/>
        <v>2471.59</v>
      </c>
      <c r="U30" s="55">
        <f t="shared" si="22"/>
        <v>3427.04</v>
      </c>
      <c r="V30" s="55">
        <f t="shared" si="22"/>
        <v>4394.8500000000004</v>
      </c>
      <c r="W30" s="55">
        <f t="shared" si="22"/>
        <v>5226.58</v>
      </c>
      <c r="X30" s="55">
        <f t="shared" si="22"/>
        <v>5892.39</v>
      </c>
      <c r="Y30" s="55">
        <f t="shared" si="22"/>
        <v>6727.66</v>
      </c>
      <c r="Z30" s="55">
        <f t="shared" si="22"/>
        <v>7425.03</v>
      </c>
      <c r="AA30" s="55">
        <f t="shared" si="22"/>
        <v>8464.3700000000008</v>
      </c>
      <c r="AB30" s="55">
        <f t="shared" si="22"/>
        <v>9200</v>
      </c>
      <c r="AC30" s="55">
        <f t="shared" si="22"/>
        <v>9861.5999999999985</v>
      </c>
      <c r="AD30" s="55">
        <f t="shared" si="22"/>
        <v>10376.01</v>
      </c>
      <c r="AE30" s="55">
        <f t="shared" si="22"/>
        <v>11033.09</v>
      </c>
      <c r="AF30" s="55">
        <f t="shared" si="22"/>
        <v>11432.369999999999</v>
      </c>
      <c r="AG30" s="55">
        <f t="shared" si="22"/>
        <v>11814.4</v>
      </c>
      <c r="AH30" s="55">
        <f t="shared" si="22"/>
        <v>12239.4</v>
      </c>
      <c r="AI30" s="55">
        <f t="shared" si="22"/>
        <v>12697.419999999998</v>
      </c>
      <c r="AJ30" s="55">
        <f t="shared" ref="AJ30:AM30" si="23">AJ26+AJ29</f>
        <v>13508.5</v>
      </c>
      <c r="AK30" s="55">
        <f t="shared" si="23"/>
        <v>13939.869999999999</v>
      </c>
      <c r="AL30" s="55">
        <f t="shared" si="23"/>
        <v>14408.13</v>
      </c>
      <c r="AM30" s="55">
        <f t="shared" si="23"/>
        <v>14867.880000000001</v>
      </c>
      <c r="AN30" s="55">
        <f t="shared" ref="AN30:AS30" si="24">AN26+AN29</f>
        <v>15270.54</v>
      </c>
      <c r="AO30" s="55">
        <f t="shared" si="24"/>
        <v>16234.64</v>
      </c>
      <c r="AP30" s="55">
        <f t="shared" si="24"/>
        <v>17774.16</v>
      </c>
      <c r="AQ30" s="55">
        <f t="shared" si="24"/>
        <v>18851.82</v>
      </c>
      <c r="AR30" s="55">
        <f t="shared" si="24"/>
        <v>19625.150000000001</v>
      </c>
      <c r="AS30" s="55">
        <f t="shared" si="24"/>
        <v>20716.89</v>
      </c>
      <c r="AT30" s="55">
        <f t="shared" ref="AT30:AU30" si="25">AT26+AT29</f>
        <v>21515.590000000004</v>
      </c>
      <c r="AU30" s="55">
        <f t="shared" si="25"/>
        <v>22071.54</v>
      </c>
      <c r="AV30" s="55">
        <f t="shared" ref="AV30" si="26">AV26+AV29</f>
        <v>22071.54</v>
      </c>
      <c r="AW30" s="55"/>
      <c r="AX30" s="55"/>
      <c r="AY30" s="55"/>
      <c r="AZ30" s="55"/>
      <c r="BA30" s="55"/>
      <c r="BB30" s="55"/>
      <c r="BC30" s="5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C5"/>
  <sheetViews>
    <sheetView workbookViewId="0"/>
  </sheetViews>
  <sheetFormatPr baseColWidth="10" defaultRowHeight="15" x14ac:dyDescent="0.25"/>
  <cols>
    <col min="2" max="2" width="35.5703125" bestFit="1" customWidth="1"/>
    <col min="3" max="3" width="11.5703125" customWidth="1"/>
    <col min="4" max="4" width="11.140625" bestFit="1" customWidth="1"/>
    <col min="40" max="47" width="11.42578125" customWidth="1"/>
    <col min="48" max="54" width="11.42578125" hidden="1" customWidth="1"/>
    <col min="55" max="55" width="11.42578125" style="19"/>
  </cols>
  <sheetData>
    <row r="1" spans="1:55" ht="15.75" thickBot="1" x14ac:dyDescent="0.3">
      <c r="A1" s="10" t="s">
        <v>73</v>
      </c>
      <c r="B1" s="11" t="s">
        <v>29</v>
      </c>
      <c r="C1" s="12" t="s">
        <v>30</v>
      </c>
      <c r="D1" s="13" t="s">
        <v>31</v>
      </c>
      <c r="E1" s="13" t="s">
        <v>32</v>
      </c>
      <c r="F1" s="13" t="s">
        <v>33</v>
      </c>
      <c r="G1" s="13" t="s">
        <v>34</v>
      </c>
      <c r="H1" s="13" t="s">
        <v>35</v>
      </c>
      <c r="I1" s="13" t="s">
        <v>36</v>
      </c>
      <c r="J1" s="13" t="s">
        <v>37</v>
      </c>
      <c r="K1" s="13" t="s">
        <v>38</v>
      </c>
      <c r="L1" s="13" t="s">
        <v>39</v>
      </c>
      <c r="M1" s="13" t="s">
        <v>40</v>
      </c>
      <c r="N1" s="13" t="s">
        <v>0</v>
      </c>
      <c r="O1" s="13" t="s">
        <v>1</v>
      </c>
      <c r="P1" s="13" t="s">
        <v>2</v>
      </c>
      <c r="Q1" s="13" t="s">
        <v>3</v>
      </c>
      <c r="R1" s="13" t="s">
        <v>4</v>
      </c>
      <c r="S1" s="13" t="s">
        <v>5</v>
      </c>
      <c r="T1" s="13" t="s">
        <v>6</v>
      </c>
      <c r="U1" s="13" t="s">
        <v>7</v>
      </c>
      <c r="V1" s="13" t="s">
        <v>8</v>
      </c>
      <c r="W1" s="13" t="s">
        <v>9</v>
      </c>
      <c r="X1" s="13" t="s">
        <v>10</v>
      </c>
      <c r="Y1" s="13" t="s">
        <v>11</v>
      </c>
      <c r="Z1" s="13" t="s">
        <v>12</v>
      </c>
      <c r="AA1" s="13" t="s">
        <v>13</v>
      </c>
      <c r="AB1" s="13" t="s">
        <v>14</v>
      </c>
      <c r="AC1" s="13" t="s">
        <v>15</v>
      </c>
      <c r="AD1" s="13" t="s">
        <v>16</v>
      </c>
      <c r="AE1" s="13" t="s">
        <v>17</v>
      </c>
      <c r="AF1" s="13" t="s">
        <v>18</v>
      </c>
      <c r="AG1" s="13" t="s">
        <v>19</v>
      </c>
      <c r="AH1" s="13" t="s">
        <v>20</v>
      </c>
      <c r="AI1" s="13" t="s">
        <v>21</v>
      </c>
      <c r="AJ1" s="13" t="s">
        <v>22</v>
      </c>
      <c r="AK1" s="13" t="s">
        <v>23</v>
      </c>
      <c r="AL1" s="13" t="s">
        <v>24</v>
      </c>
      <c r="AM1" s="13" t="s">
        <v>112</v>
      </c>
      <c r="AN1" s="13" t="s">
        <v>113</v>
      </c>
      <c r="AO1" s="13" t="s">
        <v>114</v>
      </c>
      <c r="AP1" s="13" t="s">
        <v>115</v>
      </c>
      <c r="AQ1" s="13" t="s">
        <v>116</v>
      </c>
      <c r="AR1" s="13" t="s">
        <v>117</v>
      </c>
      <c r="AS1" s="13" t="s">
        <v>118</v>
      </c>
      <c r="AT1" s="13" t="s">
        <v>119</v>
      </c>
      <c r="AU1" s="13" t="s">
        <v>120</v>
      </c>
      <c r="AV1" s="13" t="s">
        <v>121</v>
      </c>
      <c r="AW1" s="13" t="s">
        <v>122</v>
      </c>
      <c r="AX1" s="13" t="s">
        <v>123</v>
      </c>
      <c r="AY1" s="13" t="s">
        <v>124</v>
      </c>
      <c r="AZ1" s="13" t="s">
        <v>125</v>
      </c>
      <c r="BA1" s="13" t="s">
        <v>126</v>
      </c>
      <c r="BB1" s="13" t="s">
        <v>127</v>
      </c>
      <c r="BC1" s="14" t="s">
        <v>26</v>
      </c>
    </row>
    <row r="2" spans="1:55" ht="15.75" thickBot="1" x14ac:dyDescent="0.3">
      <c r="A2" s="10"/>
      <c r="B2" s="1"/>
      <c r="C2" s="12" t="s">
        <v>41</v>
      </c>
      <c r="D2" s="12" t="s">
        <v>41</v>
      </c>
      <c r="E2" s="12" t="s">
        <v>41</v>
      </c>
      <c r="F2" s="12" t="s">
        <v>41</v>
      </c>
      <c r="G2" s="12" t="s">
        <v>41</v>
      </c>
      <c r="H2" s="12" t="s">
        <v>41</v>
      </c>
      <c r="I2" s="12" t="s">
        <v>41</v>
      </c>
      <c r="J2" s="12" t="s">
        <v>41</v>
      </c>
      <c r="K2" s="12" t="s">
        <v>41</v>
      </c>
      <c r="L2" s="12" t="s">
        <v>41</v>
      </c>
      <c r="M2" s="12" t="s">
        <v>41</v>
      </c>
      <c r="N2" s="12" t="s">
        <v>41</v>
      </c>
      <c r="O2" s="12" t="s">
        <v>41</v>
      </c>
      <c r="P2" s="12" t="s">
        <v>41</v>
      </c>
      <c r="Q2" s="12" t="s">
        <v>41</v>
      </c>
      <c r="R2" s="12" t="s">
        <v>41</v>
      </c>
      <c r="S2" s="12" t="s">
        <v>41</v>
      </c>
      <c r="T2" s="12" t="s">
        <v>41</v>
      </c>
      <c r="U2" s="12" t="s">
        <v>41</v>
      </c>
      <c r="V2" s="12" t="s">
        <v>41</v>
      </c>
      <c r="W2" s="12" t="s">
        <v>41</v>
      </c>
      <c r="X2" s="12" t="s">
        <v>41</v>
      </c>
      <c r="Y2" s="12" t="s">
        <v>41</v>
      </c>
      <c r="Z2" s="12" t="s">
        <v>41</v>
      </c>
      <c r="AA2" s="12" t="s">
        <v>41</v>
      </c>
      <c r="AB2" s="12" t="s">
        <v>41</v>
      </c>
      <c r="AC2" s="12" t="s">
        <v>41</v>
      </c>
      <c r="AD2" s="12" t="s">
        <v>41</v>
      </c>
      <c r="AE2" s="12" t="s">
        <v>41</v>
      </c>
      <c r="AF2" s="12" t="s">
        <v>41</v>
      </c>
      <c r="AG2" s="12" t="s">
        <v>41</v>
      </c>
      <c r="AH2" s="12" t="s">
        <v>41</v>
      </c>
      <c r="AI2" s="12" t="s">
        <v>41</v>
      </c>
      <c r="AJ2" s="12" t="s">
        <v>41</v>
      </c>
      <c r="AK2" s="12" t="s">
        <v>41</v>
      </c>
      <c r="AL2" s="12" t="s">
        <v>41</v>
      </c>
      <c r="AM2" s="12" t="s">
        <v>41</v>
      </c>
      <c r="AN2" s="12" t="s">
        <v>41</v>
      </c>
      <c r="AO2" s="12" t="s">
        <v>41</v>
      </c>
      <c r="AP2" s="12" t="s">
        <v>41</v>
      </c>
      <c r="AQ2" s="12" t="s">
        <v>41</v>
      </c>
      <c r="AR2" s="12" t="s">
        <v>41</v>
      </c>
      <c r="AS2" s="12" t="s">
        <v>41</v>
      </c>
      <c r="AT2" s="12" t="s">
        <v>41</v>
      </c>
      <c r="AU2" s="12" t="s">
        <v>41</v>
      </c>
      <c r="AV2" s="12" t="s">
        <v>41</v>
      </c>
      <c r="AW2" s="12" t="s">
        <v>41</v>
      </c>
      <c r="AX2" s="12" t="s">
        <v>41</v>
      </c>
      <c r="AY2" s="12" t="s">
        <v>41</v>
      </c>
      <c r="AZ2" s="12" t="s">
        <v>41</v>
      </c>
      <c r="BA2" s="12" t="s">
        <v>41</v>
      </c>
      <c r="BB2" s="12" t="s">
        <v>41</v>
      </c>
      <c r="BC2" s="15"/>
    </row>
    <row r="3" spans="1:55" x14ac:dyDescent="0.25">
      <c r="A3" s="10"/>
      <c r="B3" s="29" t="s">
        <v>74</v>
      </c>
      <c r="C3" s="16">
        <v>52</v>
      </c>
      <c r="D3" s="5">
        <v>53</v>
      </c>
      <c r="E3" s="5">
        <v>56</v>
      </c>
      <c r="F3" s="5">
        <v>53</v>
      </c>
      <c r="G3" s="5">
        <v>58</v>
      </c>
      <c r="H3" s="5">
        <v>49</v>
      </c>
      <c r="I3" s="5">
        <v>55</v>
      </c>
      <c r="J3" s="5">
        <v>66</v>
      </c>
      <c r="K3" s="5">
        <v>69</v>
      </c>
      <c r="L3">
        <v>70</v>
      </c>
      <c r="M3">
        <v>72</v>
      </c>
      <c r="N3">
        <v>66</v>
      </c>
      <c r="O3">
        <v>75</v>
      </c>
      <c r="P3">
        <v>71</v>
      </c>
      <c r="Q3">
        <v>71</v>
      </c>
      <c r="R3">
        <v>73</v>
      </c>
      <c r="S3">
        <v>75</v>
      </c>
      <c r="T3">
        <v>77</v>
      </c>
      <c r="U3">
        <v>75</v>
      </c>
      <c r="V3">
        <v>76</v>
      </c>
      <c r="W3">
        <v>71</v>
      </c>
      <c r="X3">
        <v>76</v>
      </c>
      <c r="Y3">
        <v>78</v>
      </c>
      <c r="Z3">
        <v>78</v>
      </c>
      <c r="AA3">
        <v>85</v>
      </c>
      <c r="AB3">
        <v>86</v>
      </c>
      <c r="AC3">
        <v>86</v>
      </c>
      <c r="AD3">
        <v>87</v>
      </c>
      <c r="AE3">
        <v>91</v>
      </c>
      <c r="AF3">
        <v>89</v>
      </c>
      <c r="AG3">
        <v>87</v>
      </c>
      <c r="AH3">
        <v>85</v>
      </c>
      <c r="AI3">
        <v>81</v>
      </c>
      <c r="AJ3">
        <v>81</v>
      </c>
      <c r="AK3">
        <v>79</v>
      </c>
      <c r="AL3">
        <v>79</v>
      </c>
      <c r="AM3">
        <v>76</v>
      </c>
      <c r="AN3">
        <v>76</v>
      </c>
      <c r="AO3">
        <v>73</v>
      </c>
      <c r="AP3" s="67">
        <v>69</v>
      </c>
      <c r="AQ3">
        <v>68</v>
      </c>
      <c r="AR3" s="80">
        <v>66</v>
      </c>
      <c r="AS3">
        <v>66</v>
      </c>
      <c r="AT3" s="32">
        <v>61</v>
      </c>
      <c r="BC3" s="51">
        <f>SUM(C3:BB3)</f>
        <v>3186</v>
      </c>
    </row>
    <row r="4" spans="1:55" ht="15.75" thickBot="1" x14ac:dyDescent="0.3">
      <c r="A4" s="10"/>
      <c r="B4" s="29" t="s">
        <v>75</v>
      </c>
      <c r="C4" s="16"/>
      <c r="D4" s="5"/>
      <c r="E4" s="5">
        <v>1</v>
      </c>
      <c r="F4" s="5">
        <v>2</v>
      </c>
      <c r="G4" s="5"/>
      <c r="H4" s="5"/>
      <c r="I4" s="5"/>
      <c r="J4" s="5"/>
      <c r="K4" s="5"/>
      <c r="AR4" s="80"/>
      <c r="BC4" s="51">
        <f>SUM(C4:BB4)</f>
        <v>3</v>
      </c>
    </row>
    <row r="5" spans="1:55" s="19" customFormat="1" ht="15.75" thickBot="1" x14ac:dyDescent="0.3">
      <c r="B5" s="15" t="s">
        <v>26</v>
      </c>
      <c r="C5" s="20">
        <f>SUM(C3:C4)</f>
        <v>52</v>
      </c>
      <c r="D5" s="20">
        <f t="shared" ref="D5:AL5" si="0">SUM(D3:D4)</f>
        <v>53</v>
      </c>
      <c r="E5" s="20">
        <f t="shared" si="0"/>
        <v>57</v>
      </c>
      <c r="F5" s="20">
        <f t="shared" si="0"/>
        <v>55</v>
      </c>
      <c r="G5" s="20">
        <f t="shared" si="0"/>
        <v>58</v>
      </c>
      <c r="H5" s="20">
        <f t="shared" si="0"/>
        <v>49</v>
      </c>
      <c r="I5" s="20">
        <f t="shared" si="0"/>
        <v>55</v>
      </c>
      <c r="J5" s="20">
        <f t="shared" si="0"/>
        <v>66</v>
      </c>
      <c r="K5" s="20">
        <f t="shared" si="0"/>
        <v>69</v>
      </c>
      <c r="L5" s="20">
        <f t="shared" si="0"/>
        <v>70</v>
      </c>
      <c r="M5" s="20">
        <f t="shared" si="0"/>
        <v>72</v>
      </c>
      <c r="N5" s="20">
        <f t="shared" si="0"/>
        <v>66</v>
      </c>
      <c r="O5" s="20">
        <f t="shared" si="0"/>
        <v>75</v>
      </c>
      <c r="P5" s="20">
        <f t="shared" si="0"/>
        <v>71</v>
      </c>
      <c r="Q5" s="20">
        <f t="shared" si="0"/>
        <v>71</v>
      </c>
      <c r="R5" s="20">
        <f t="shared" si="0"/>
        <v>73</v>
      </c>
      <c r="S5" s="20">
        <f t="shared" si="0"/>
        <v>75</v>
      </c>
      <c r="T5" s="20">
        <f t="shared" si="0"/>
        <v>77</v>
      </c>
      <c r="U5" s="20">
        <f t="shared" si="0"/>
        <v>75</v>
      </c>
      <c r="V5" s="20">
        <f t="shared" si="0"/>
        <v>76</v>
      </c>
      <c r="W5" s="20">
        <f t="shared" si="0"/>
        <v>71</v>
      </c>
      <c r="X5" s="20">
        <f t="shared" si="0"/>
        <v>76</v>
      </c>
      <c r="Y5" s="20">
        <f t="shared" si="0"/>
        <v>78</v>
      </c>
      <c r="Z5" s="20">
        <f t="shared" si="0"/>
        <v>78</v>
      </c>
      <c r="AA5" s="20">
        <f t="shared" si="0"/>
        <v>85</v>
      </c>
      <c r="AB5" s="20">
        <f t="shared" si="0"/>
        <v>86</v>
      </c>
      <c r="AC5" s="20">
        <f t="shared" si="0"/>
        <v>86</v>
      </c>
      <c r="AD5" s="20">
        <f t="shared" si="0"/>
        <v>87</v>
      </c>
      <c r="AE5" s="20">
        <f t="shared" si="0"/>
        <v>91</v>
      </c>
      <c r="AF5" s="20">
        <f t="shared" si="0"/>
        <v>89</v>
      </c>
      <c r="AG5" s="20">
        <f t="shared" si="0"/>
        <v>87</v>
      </c>
      <c r="AH5" s="20">
        <f t="shared" si="0"/>
        <v>85</v>
      </c>
      <c r="AI5" s="20">
        <f t="shared" si="0"/>
        <v>81</v>
      </c>
      <c r="AJ5" s="20">
        <f t="shared" si="0"/>
        <v>81</v>
      </c>
      <c r="AK5" s="20">
        <f t="shared" si="0"/>
        <v>79</v>
      </c>
      <c r="AL5" s="20">
        <f t="shared" si="0"/>
        <v>79</v>
      </c>
      <c r="AM5" s="20">
        <f>SUM(AM3:AM4)</f>
        <v>76</v>
      </c>
      <c r="AN5" s="20">
        <f>SUM(AN3:AN4)</f>
        <v>76</v>
      </c>
      <c r="AO5" s="20">
        <f>SUM(AO3:AO4)</f>
        <v>73</v>
      </c>
      <c r="AP5" s="20">
        <f>SUM(AP3:AP4)</f>
        <v>69</v>
      </c>
      <c r="AQ5" s="20">
        <f t="shared" ref="AQ5:BB5" si="1">SUM(AQ3:AQ4)</f>
        <v>68</v>
      </c>
      <c r="AR5" s="20">
        <f t="shared" si="1"/>
        <v>66</v>
      </c>
      <c r="AS5" s="20">
        <f t="shared" si="1"/>
        <v>66</v>
      </c>
      <c r="AT5" s="20">
        <f t="shared" si="1"/>
        <v>61</v>
      </c>
      <c r="AU5" s="20">
        <f t="shared" si="1"/>
        <v>0</v>
      </c>
      <c r="AV5" s="20">
        <f t="shared" si="1"/>
        <v>0</v>
      </c>
      <c r="AW5" s="20">
        <f t="shared" si="1"/>
        <v>0</v>
      </c>
      <c r="AX5" s="20">
        <f t="shared" si="1"/>
        <v>0</v>
      </c>
      <c r="AY5" s="20">
        <f t="shared" si="1"/>
        <v>0</v>
      </c>
      <c r="AZ5" s="20">
        <f t="shared" si="1"/>
        <v>0</v>
      </c>
      <c r="BA5" s="20">
        <f t="shared" si="1"/>
        <v>0</v>
      </c>
      <c r="BB5" s="20">
        <f t="shared" si="1"/>
        <v>0</v>
      </c>
      <c r="BC5" s="14">
        <f>SUM(BC3:BC4)</f>
        <v>3189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BE5"/>
  <sheetViews>
    <sheetView workbookViewId="0"/>
  </sheetViews>
  <sheetFormatPr baseColWidth="10" defaultRowHeight="15" x14ac:dyDescent="0.25"/>
  <cols>
    <col min="2" max="2" width="35.5703125" bestFit="1" customWidth="1"/>
    <col min="3" max="3" width="17.28515625" hidden="1" customWidth="1"/>
    <col min="4" max="4" width="28.42578125" style="87" customWidth="1"/>
    <col min="42" max="49" width="11.42578125" customWidth="1"/>
    <col min="50" max="56" width="11.42578125" hidden="1" customWidth="1"/>
  </cols>
  <sheetData>
    <row r="1" spans="1:57" s="57" customFormat="1" ht="60.75" thickBot="1" x14ac:dyDescent="0.3">
      <c r="A1" s="21" t="s">
        <v>73</v>
      </c>
      <c r="B1" s="22" t="s">
        <v>29</v>
      </c>
      <c r="C1" s="22" t="s">
        <v>50</v>
      </c>
      <c r="D1" s="22" t="s">
        <v>135</v>
      </c>
      <c r="E1" s="23" t="s">
        <v>30</v>
      </c>
      <c r="F1" s="24" t="s">
        <v>31</v>
      </c>
      <c r="G1" s="24" t="s">
        <v>32</v>
      </c>
      <c r="H1" s="24" t="s">
        <v>33</v>
      </c>
      <c r="I1" s="24" t="s">
        <v>34</v>
      </c>
      <c r="J1" s="24" t="s">
        <v>35</v>
      </c>
      <c r="K1" s="24" t="s">
        <v>36</v>
      </c>
      <c r="L1" s="24" t="s">
        <v>37</v>
      </c>
      <c r="M1" s="24" t="s">
        <v>38</v>
      </c>
      <c r="N1" s="24" t="s">
        <v>39</v>
      </c>
      <c r="O1" s="24" t="s">
        <v>40</v>
      </c>
      <c r="P1" s="24" t="s">
        <v>0</v>
      </c>
      <c r="Q1" s="24" t="s">
        <v>1</v>
      </c>
      <c r="R1" s="24" t="s">
        <v>2</v>
      </c>
      <c r="S1" s="24" t="s">
        <v>3</v>
      </c>
      <c r="T1" s="24" t="s">
        <v>4</v>
      </c>
      <c r="U1" s="24" t="s">
        <v>5</v>
      </c>
      <c r="V1" s="24" t="s">
        <v>6</v>
      </c>
      <c r="W1" s="24" t="s">
        <v>7</v>
      </c>
      <c r="X1" s="24" t="s">
        <v>8</v>
      </c>
      <c r="Y1" s="24" t="s">
        <v>9</v>
      </c>
      <c r="Z1" s="24" t="s">
        <v>10</v>
      </c>
      <c r="AA1" s="24" t="s">
        <v>11</v>
      </c>
      <c r="AB1" s="24" t="s">
        <v>12</v>
      </c>
      <c r="AC1" s="24" t="s">
        <v>13</v>
      </c>
      <c r="AD1" s="24" t="s">
        <v>14</v>
      </c>
      <c r="AE1" s="24" t="s">
        <v>15</v>
      </c>
      <c r="AF1" s="24" t="s">
        <v>16</v>
      </c>
      <c r="AG1" s="24" t="s">
        <v>17</v>
      </c>
      <c r="AH1" s="24" t="s">
        <v>18</v>
      </c>
      <c r="AI1" s="24" t="s">
        <v>19</v>
      </c>
      <c r="AJ1" s="24" t="s">
        <v>20</v>
      </c>
      <c r="AK1" s="24" t="s">
        <v>21</v>
      </c>
      <c r="AL1" s="24" t="s">
        <v>22</v>
      </c>
      <c r="AM1" s="24" t="s">
        <v>23</v>
      </c>
      <c r="AN1" s="24" t="s">
        <v>24</v>
      </c>
      <c r="AO1" s="24" t="s">
        <v>112</v>
      </c>
      <c r="AP1" s="24" t="s">
        <v>113</v>
      </c>
      <c r="AQ1" s="24" t="s">
        <v>114</v>
      </c>
      <c r="AR1" s="24" t="s">
        <v>115</v>
      </c>
      <c r="AS1" s="24" t="s">
        <v>116</v>
      </c>
      <c r="AT1" s="24" t="s">
        <v>117</v>
      </c>
      <c r="AU1" s="24" t="s">
        <v>118</v>
      </c>
      <c r="AV1" s="24" t="s">
        <v>119</v>
      </c>
      <c r="AW1" s="24" t="s">
        <v>120</v>
      </c>
      <c r="AX1" s="24" t="s">
        <v>121</v>
      </c>
      <c r="AY1" s="24" t="s">
        <v>122</v>
      </c>
      <c r="AZ1" s="24" t="s">
        <v>123</v>
      </c>
      <c r="BA1" s="24" t="s">
        <v>124</v>
      </c>
      <c r="BB1" s="24" t="s">
        <v>125</v>
      </c>
      <c r="BC1" s="24" t="s">
        <v>126</v>
      </c>
      <c r="BD1" s="24" t="s">
        <v>127</v>
      </c>
      <c r="BE1" s="25" t="s">
        <v>26</v>
      </c>
    </row>
    <row r="2" spans="1:57" ht="15.75" thickBot="1" x14ac:dyDescent="0.3">
      <c r="A2" s="10"/>
      <c r="B2" s="1"/>
      <c r="C2" s="1"/>
      <c r="D2" s="1"/>
      <c r="E2" s="12" t="s">
        <v>51</v>
      </c>
      <c r="F2" s="12" t="s">
        <v>51</v>
      </c>
      <c r="G2" s="12" t="s">
        <v>51</v>
      </c>
      <c r="H2" s="12" t="s">
        <v>51</v>
      </c>
      <c r="I2" s="12" t="s">
        <v>51</v>
      </c>
      <c r="J2" s="12" t="s">
        <v>51</v>
      </c>
      <c r="K2" s="12" t="s">
        <v>51</v>
      </c>
      <c r="L2" s="12" t="s">
        <v>51</v>
      </c>
      <c r="M2" s="12" t="s">
        <v>51</v>
      </c>
      <c r="N2" s="12" t="s">
        <v>51</v>
      </c>
      <c r="O2" s="12" t="s">
        <v>51</v>
      </c>
      <c r="P2" s="12" t="s">
        <v>51</v>
      </c>
      <c r="Q2" s="12" t="s">
        <v>51</v>
      </c>
      <c r="R2" s="12" t="s">
        <v>51</v>
      </c>
      <c r="S2" s="12" t="s">
        <v>51</v>
      </c>
      <c r="T2" s="12" t="s">
        <v>51</v>
      </c>
      <c r="U2" s="12" t="s">
        <v>51</v>
      </c>
      <c r="V2" s="12" t="s">
        <v>51</v>
      </c>
      <c r="W2" s="12" t="s">
        <v>51</v>
      </c>
      <c r="X2" s="12" t="s">
        <v>51</v>
      </c>
      <c r="Y2" s="12" t="s">
        <v>51</v>
      </c>
      <c r="Z2" s="12" t="s">
        <v>51</v>
      </c>
      <c r="AA2" s="12" t="s">
        <v>51</v>
      </c>
      <c r="AB2" s="12" t="s">
        <v>51</v>
      </c>
      <c r="AC2" s="12" t="s">
        <v>51</v>
      </c>
      <c r="AD2" s="12" t="s">
        <v>51</v>
      </c>
      <c r="AE2" s="12" t="s">
        <v>51</v>
      </c>
      <c r="AF2" s="12" t="s">
        <v>51</v>
      </c>
      <c r="AG2" s="12" t="s">
        <v>51</v>
      </c>
      <c r="AH2" s="12" t="s">
        <v>51</v>
      </c>
      <c r="AI2" s="12" t="s">
        <v>51</v>
      </c>
      <c r="AJ2" s="12" t="s">
        <v>51</v>
      </c>
      <c r="AK2" s="12" t="s">
        <v>51</v>
      </c>
      <c r="AL2" s="12" t="s">
        <v>51</v>
      </c>
      <c r="AM2" s="12" t="s">
        <v>51</v>
      </c>
      <c r="AN2" s="12" t="s">
        <v>51</v>
      </c>
      <c r="AO2" s="12" t="s">
        <v>51</v>
      </c>
      <c r="AP2" s="12" t="s">
        <v>51</v>
      </c>
      <c r="AQ2" s="12" t="s">
        <v>51</v>
      </c>
      <c r="AR2" s="12" t="s">
        <v>51</v>
      </c>
      <c r="AS2" s="12" t="s">
        <v>51</v>
      </c>
      <c r="AT2" s="12" t="s">
        <v>51</v>
      </c>
      <c r="AU2" s="12" t="s">
        <v>51</v>
      </c>
      <c r="AV2" s="12" t="s">
        <v>51</v>
      </c>
      <c r="AW2" s="12" t="s">
        <v>51</v>
      </c>
      <c r="AX2" s="12" t="s">
        <v>51</v>
      </c>
      <c r="AY2" s="12" t="s">
        <v>51</v>
      </c>
      <c r="AZ2" s="12" t="s">
        <v>51</v>
      </c>
      <c r="BA2" s="12" t="s">
        <v>51</v>
      </c>
      <c r="BB2" s="12" t="s">
        <v>51</v>
      </c>
      <c r="BC2" s="12" t="s">
        <v>51</v>
      </c>
      <c r="BD2" s="12" t="s">
        <v>51</v>
      </c>
      <c r="BE2" s="15"/>
    </row>
    <row r="3" spans="1:57" x14ac:dyDescent="0.25">
      <c r="A3" s="10"/>
      <c r="B3" s="29" t="s">
        <v>74</v>
      </c>
      <c r="C3" s="26">
        <v>0.48</v>
      </c>
      <c r="D3" s="26">
        <v>0.54</v>
      </c>
      <c r="E3" s="27">
        <f>$C3*Be!C3</f>
        <v>24.96</v>
      </c>
      <c r="F3" s="27">
        <f>$C3*Be!D3</f>
        <v>25.439999999999998</v>
      </c>
      <c r="G3" s="27">
        <f>$C3*Be!E3</f>
        <v>26.88</v>
      </c>
      <c r="H3" s="27">
        <f>$C3*Be!F3</f>
        <v>25.439999999999998</v>
      </c>
      <c r="I3" s="27">
        <f>$C3*Be!G3</f>
        <v>27.84</v>
      </c>
      <c r="J3" s="27">
        <f>$C3*Be!H3</f>
        <v>23.52</v>
      </c>
      <c r="K3" s="27">
        <f>$C3*Be!I3</f>
        <v>26.4</v>
      </c>
      <c r="L3" s="27">
        <f>$C3*Be!J3</f>
        <v>31.68</v>
      </c>
      <c r="M3" s="27">
        <f>$C3*Be!K3</f>
        <v>33.119999999999997</v>
      </c>
      <c r="N3" s="27">
        <f>$C3*Be!L3</f>
        <v>33.6</v>
      </c>
      <c r="O3" s="27">
        <f>$C3*Be!M3</f>
        <v>34.56</v>
      </c>
      <c r="P3" s="27">
        <f>$C3*Be!N3</f>
        <v>31.68</v>
      </c>
      <c r="Q3" s="27">
        <f>$C3*Be!O3</f>
        <v>36</v>
      </c>
      <c r="R3" s="27">
        <f>$C3*Be!P3</f>
        <v>34.08</v>
      </c>
      <c r="S3" s="27">
        <f>$C3*Be!Q3</f>
        <v>34.08</v>
      </c>
      <c r="T3" s="27">
        <f>$C3*Be!R3</f>
        <v>35.04</v>
      </c>
      <c r="U3" s="27">
        <f>$C3*Be!S3</f>
        <v>36</v>
      </c>
      <c r="V3" s="27">
        <f>$C3*Be!T3</f>
        <v>36.96</v>
      </c>
      <c r="W3" s="27">
        <f>$C3*Be!U3</f>
        <v>36</v>
      </c>
      <c r="X3" s="27">
        <f>$C3*Be!V3</f>
        <v>36.479999999999997</v>
      </c>
      <c r="Y3" s="27">
        <f>$C3*Be!W3</f>
        <v>34.08</v>
      </c>
      <c r="Z3" s="27">
        <f>$C3*Be!X3</f>
        <v>36.479999999999997</v>
      </c>
      <c r="AA3" s="27">
        <f>$C3*Be!Y3</f>
        <v>37.44</v>
      </c>
      <c r="AB3" s="27">
        <f>$C3*Be!Z3</f>
        <v>37.44</v>
      </c>
      <c r="AC3" s="27">
        <f>$C3*Be!AA3</f>
        <v>40.799999999999997</v>
      </c>
      <c r="AD3" s="27">
        <f>$C3*Be!AB3</f>
        <v>41.28</v>
      </c>
      <c r="AE3" s="27">
        <f>$C3*Be!AC3</f>
        <v>41.28</v>
      </c>
      <c r="AF3" s="27">
        <f>$C3*Be!AD3</f>
        <v>41.76</v>
      </c>
      <c r="AG3" s="27">
        <f>$C3*Be!AE3</f>
        <v>43.68</v>
      </c>
      <c r="AH3" s="27">
        <f>$C3*Be!AF3</f>
        <v>42.72</v>
      </c>
      <c r="AI3" s="27">
        <f>$C3*Be!AG3</f>
        <v>41.76</v>
      </c>
      <c r="AJ3" s="27">
        <f>$C3*Be!AH3</f>
        <v>40.799999999999997</v>
      </c>
      <c r="AK3" s="27">
        <f>$C3*Be!AI3</f>
        <v>38.879999999999995</v>
      </c>
      <c r="AL3" s="27">
        <f>$C3*Be!AJ3</f>
        <v>38.879999999999995</v>
      </c>
      <c r="AM3" s="27">
        <f>$C3*Be!AK3</f>
        <v>37.92</v>
      </c>
      <c r="AN3" s="27">
        <f>$C3*Be!AL3</f>
        <v>37.92</v>
      </c>
      <c r="AO3" s="27">
        <f>$C3*Be!AM3</f>
        <v>36.479999999999997</v>
      </c>
      <c r="AP3" s="27">
        <f>$C3*Be!AN3</f>
        <v>36.479999999999997</v>
      </c>
      <c r="AQ3" s="27">
        <f>$C3*Be!AO3</f>
        <v>35.04</v>
      </c>
      <c r="AR3" s="27">
        <f>$C3*Be!AP3</f>
        <v>33.119999999999997</v>
      </c>
      <c r="AS3" s="27">
        <f>$C3*Be!AQ3</f>
        <v>32.64</v>
      </c>
      <c r="AT3" s="27">
        <f>$C3*Be!AR3</f>
        <v>31.68</v>
      </c>
      <c r="AU3" s="27">
        <f>$C3*Be!AS3</f>
        <v>31.68</v>
      </c>
      <c r="AV3" s="27">
        <f>$D3*Be!AT3</f>
        <v>32.940000000000005</v>
      </c>
      <c r="AW3" s="27">
        <f>$D3*Be!AU3</f>
        <v>0</v>
      </c>
      <c r="AX3" s="27">
        <f>$C3*Be!AV3</f>
        <v>0</v>
      </c>
      <c r="AY3" s="27">
        <f>$C3*Be!AW3</f>
        <v>0</v>
      </c>
      <c r="AZ3" s="27">
        <f>$C3*Be!AX3</f>
        <v>0</v>
      </c>
      <c r="BA3" s="27">
        <f>$C3*Be!AY3</f>
        <v>0</v>
      </c>
      <c r="BB3" s="27">
        <f>$C3*Be!AZ3</f>
        <v>0</v>
      </c>
      <c r="BC3" s="27">
        <f>$C3*Be!BA3</f>
        <v>0</v>
      </c>
      <c r="BD3" s="27">
        <f>$C3*Be!BB3</f>
        <v>0</v>
      </c>
      <c r="BE3" s="53">
        <f>SUM(E3:BD3)</f>
        <v>1532.9400000000003</v>
      </c>
    </row>
    <row r="4" spans="1:57" ht="15.75" thickBot="1" x14ac:dyDescent="0.3">
      <c r="A4" s="10"/>
      <c r="B4" s="29" t="s">
        <v>75</v>
      </c>
      <c r="C4" s="26">
        <v>0.48</v>
      </c>
      <c r="D4" s="26">
        <v>0.54</v>
      </c>
      <c r="E4" s="27">
        <f>$C4*Be!C4</f>
        <v>0</v>
      </c>
      <c r="F4" s="27">
        <f>$C4*Be!D4</f>
        <v>0</v>
      </c>
      <c r="G4" s="27">
        <f>$C4*Be!E4</f>
        <v>0.48</v>
      </c>
      <c r="H4" s="27">
        <f>$C4*Be!F4</f>
        <v>0.96</v>
      </c>
      <c r="I4" s="27">
        <f>$C4*Be!G4</f>
        <v>0</v>
      </c>
      <c r="J4" s="27">
        <f>$C4*Be!H4</f>
        <v>0</v>
      </c>
      <c r="K4" s="27">
        <f>$C4*Be!I4</f>
        <v>0</v>
      </c>
      <c r="L4" s="27">
        <f>$C4*Be!J4</f>
        <v>0</v>
      </c>
      <c r="M4" s="27">
        <f>$C4*Be!K4</f>
        <v>0</v>
      </c>
      <c r="N4" s="27">
        <f>$C4*Be!L4</f>
        <v>0</v>
      </c>
      <c r="O4" s="27">
        <f>$C4*Be!M4</f>
        <v>0</v>
      </c>
      <c r="P4" s="27">
        <f>$C4*Be!N4</f>
        <v>0</v>
      </c>
      <c r="Q4" s="27">
        <f>$C4*Be!O4</f>
        <v>0</v>
      </c>
      <c r="R4" s="27">
        <f>$C4*Be!P4</f>
        <v>0</v>
      </c>
      <c r="S4" s="27">
        <f>$C4*Be!Q4</f>
        <v>0</v>
      </c>
      <c r="T4" s="27">
        <f>$C4*Be!R4</f>
        <v>0</v>
      </c>
      <c r="U4" s="27">
        <f>$C4*Be!S4</f>
        <v>0</v>
      </c>
      <c r="V4" s="27">
        <f>$C4*Be!T4</f>
        <v>0</v>
      </c>
      <c r="W4" s="27">
        <f>$C4*Be!U4</f>
        <v>0</v>
      </c>
      <c r="X4" s="27">
        <f>$C4*Be!V4</f>
        <v>0</v>
      </c>
      <c r="Y4" s="27">
        <f>$C4*Be!W4</f>
        <v>0</v>
      </c>
      <c r="Z4" s="27">
        <f>$C4*Be!X4</f>
        <v>0</v>
      </c>
      <c r="AA4" s="27">
        <f>$C4*Be!Y4</f>
        <v>0</v>
      </c>
      <c r="AB4" s="27">
        <f>$C4*Be!Z4</f>
        <v>0</v>
      </c>
      <c r="AC4" s="27">
        <f>$C4*Be!AA4</f>
        <v>0</v>
      </c>
      <c r="AD4" s="27">
        <f>$C4*Be!AB4</f>
        <v>0</v>
      </c>
      <c r="AE4" s="27">
        <f>$C4*Be!AC4</f>
        <v>0</v>
      </c>
      <c r="AF4" s="27">
        <f>$C4*Be!AD4</f>
        <v>0</v>
      </c>
      <c r="AG4" s="27">
        <f>$C4*Be!AE4</f>
        <v>0</v>
      </c>
      <c r="AH4" s="27">
        <f>$C4*Be!AF4</f>
        <v>0</v>
      </c>
      <c r="AI4" s="27">
        <f>$C4*Be!AG4</f>
        <v>0</v>
      </c>
      <c r="AJ4" s="27">
        <f>$C4*Be!AH4</f>
        <v>0</v>
      </c>
      <c r="AK4" s="27">
        <f>$C4*Be!AI4</f>
        <v>0</v>
      </c>
      <c r="AL4" s="27">
        <f>$C4*Be!AJ4</f>
        <v>0</v>
      </c>
      <c r="AM4" s="27">
        <f>$C4*Be!AK4</f>
        <v>0</v>
      </c>
      <c r="AN4" s="27">
        <f>$C4*Be!AL4</f>
        <v>0</v>
      </c>
      <c r="AO4" s="27">
        <f>$C4*Be!AM4</f>
        <v>0</v>
      </c>
      <c r="AP4" s="27">
        <f>$C4*Be!AN4</f>
        <v>0</v>
      </c>
      <c r="AQ4" s="27">
        <f>$C4*Be!AO4</f>
        <v>0</v>
      </c>
      <c r="AR4" s="27">
        <f>$C4*Be!AP4</f>
        <v>0</v>
      </c>
      <c r="AS4" s="27">
        <f>$C4*Be!AQ4</f>
        <v>0</v>
      </c>
      <c r="AT4" s="27">
        <f>$C4*Be!AR4</f>
        <v>0</v>
      </c>
      <c r="AU4" s="27">
        <f>$C4*Be!AS4</f>
        <v>0</v>
      </c>
      <c r="AV4" s="27">
        <f>$D4*Be!AT4</f>
        <v>0</v>
      </c>
      <c r="AW4" s="27">
        <f>$D4*Be!AU4</f>
        <v>0</v>
      </c>
      <c r="AX4" s="27">
        <f>$C4*Be!AV4</f>
        <v>0</v>
      </c>
      <c r="AY4" s="27">
        <f>$C4*Be!AW4</f>
        <v>0</v>
      </c>
      <c r="AZ4" s="27">
        <f>$C4*Be!AX4</f>
        <v>0</v>
      </c>
      <c r="BA4" s="27">
        <f>$C4*Be!AY4</f>
        <v>0</v>
      </c>
      <c r="BB4" s="27">
        <f>$C4*Be!AZ4</f>
        <v>0</v>
      </c>
      <c r="BC4" s="27">
        <f>$C4*Be!BA4</f>
        <v>0</v>
      </c>
      <c r="BD4" s="27">
        <f>$C4*Be!BB4</f>
        <v>0</v>
      </c>
      <c r="BE4" s="53">
        <f>SUM(E4:BD4)</f>
        <v>1.44</v>
      </c>
    </row>
    <row r="5" spans="1:57" ht="15.75" thickBot="1" x14ac:dyDescent="0.3">
      <c r="A5" s="19"/>
      <c r="B5" s="15" t="s">
        <v>26</v>
      </c>
      <c r="C5" s="15"/>
      <c r="D5" s="15"/>
      <c r="E5" s="30">
        <f>SUM(E3:E4)</f>
        <v>24.96</v>
      </c>
      <c r="F5" s="30">
        <f t="shared" ref="F5:AN5" si="0">SUM(F3:F4)</f>
        <v>25.439999999999998</v>
      </c>
      <c r="G5" s="30">
        <f t="shared" si="0"/>
        <v>27.36</v>
      </c>
      <c r="H5" s="30">
        <f t="shared" si="0"/>
        <v>26.4</v>
      </c>
      <c r="I5" s="30">
        <f t="shared" si="0"/>
        <v>27.84</v>
      </c>
      <c r="J5" s="30">
        <f t="shared" si="0"/>
        <v>23.52</v>
      </c>
      <c r="K5" s="30">
        <f t="shared" si="0"/>
        <v>26.4</v>
      </c>
      <c r="L5" s="30">
        <f t="shared" si="0"/>
        <v>31.68</v>
      </c>
      <c r="M5" s="30">
        <f t="shared" si="0"/>
        <v>33.119999999999997</v>
      </c>
      <c r="N5" s="30">
        <f t="shared" si="0"/>
        <v>33.6</v>
      </c>
      <c r="O5" s="30">
        <f t="shared" si="0"/>
        <v>34.56</v>
      </c>
      <c r="P5" s="30">
        <f t="shared" si="0"/>
        <v>31.68</v>
      </c>
      <c r="Q5" s="30">
        <f t="shared" si="0"/>
        <v>36</v>
      </c>
      <c r="R5" s="30">
        <f t="shared" si="0"/>
        <v>34.08</v>
      </c>
      <c r="S5" s="30">
        <f t="shared" si="0"/>
        <v>34.08</v>
      </c>
      <c r="T5" s="30">
        <f t="shared" si="0"/>
        <v>35.04</v>
      </c>
      <c r="U5" s="30">
        <f t="shared" si="0"/>
        <v>36</v>
      </c>
      <c r="V5" s="30">
        <f t="shared" si="0"/>
        <v>36.96</v>
      </c>
      <c r="W5" s="30">
        <f t="shared" si="0"/>
        <v>36</v>
      </c>
      <c r="X5" s="30">
        <f t="shared" si="0"/>
        <v>36.479999999999997</v>
      </c>
      <c r="Y5" s="30">
        <f t="shared" si="0"/>
        <v>34.08</v>
      </c>
      <c r="Z5" s="30">
        <f t="shared" si="0"/>
        <v>36.479999999999997</v>
      </c>
      <c r="AA5" s="30">
        <f t="shared" si="0"/>
        <v>37.44</v>
      </c>
      <c r="AB5" s="30">
        <f t="shared" si="0"/>
        <v>37.44</v>
      </c>
      <c r="AC5" s="30">
        <f t="shared" si="0"/>
        <v>40.799999999999997</v>
      </c>
      <c r="AD5" s="30">
        <f t="shared" si="0"/>
        <v>41.28</v>
      </c>
      <c r="AE5" s="30">
        <f t="shared" si="0"/>
        <v>41.28</v>
      </c>
      <c r="AF5" s="30">
        <f t="shared" si="0"/>
        <v>41.76</v>
      </c>
      <c r="AG5" s="30">
        <f t="shared" si="0"/>
        <v>43.68</v>
      </c>
      <c r="AH5" s="30">
        <f t="shared" si="0"/>
        <v>42.72</v>
      </c>
      <c r="AI5" s="30">
        <f t="shared" si="0"/>
        <v>41.76</v>
      </c>
      <c r="AJ5" s="30">
        <f t="shared" si="0"/>
        <v>40.799999999999997</v>
      </c>
      <c r="AK5" s="30">
        <f t="shared" si="0"/>
        <v>38.879999999999995</v>
      </c>
      <c r="AL5" s="30">
        <f t="shared" si="0"/>
        <v>38.879999999999995</v>
      </c>
      <c r="AM5" s="30">
        <f t="shared" si="0"/>
        <v>37.92</v>
      </c>
      <c r="AN5" s="30">
        <f t="shared" si="0"/>
        <v>37.92</v>
      </c>
      <c r="AO5" s="30">
        <f>SUM(AO3:AO4)</f>
        <v>36.479999999999997</v>
      </c>
      <c r="AP5" s="30">
        <f>SUM(AP3:AP4)</f>
        <v>36.479999999999997</v>
      </c>
      <c r="AQ5" s="30">
        <f>SUM(AQ3:AQ4)</f>
        <v>35.04</v>
      </c>
      <c r="AR5" s="30">
        <f t="shared" ref="AR5:BD5" si="1">SUM(AR3:AR4)</f>
        <v>33.119999999999997</v>
      </c>
      <c r="AS5" s="30">
        <f t="shared" si="1"/>
        <v>32.64</v>
      </c>
      <c r="AT5" s="30">
        <f t="shared" si="1"/>
        <v>31.68</v>
      </c>
      <c r="AU5" s="30">
        <f t="shared" si="1"/>
        <v>31.68</v>
      </c>
      <c r="AV5" s="30">
        <f t="shared" si="1"/>
        <v>32.940000000000005</v>
      </c>
      <c r="AW5" s="30">
        <f t="shared" ref="AW5" si="2">SUM(AW3:AW4)</f>
        <v>0</v>
      </c>
      <c r="AX5" s="30">
        <f t="shared" si="1"/>
        <v>0</v>
      </c>
      <c r="AY5" s="30">
        <f t="shared" si="1"/>
        <v>0</v>
      </c>
      <c r="AZ5" s="30">
        <f t="shared" si="1"/>
        <v>0</v>
      </c>
      <c r="BA5" s="30">
        <f t="shared" si="1"/>
        <v>0</v>
      </c>
      <c r="BB5" s="30">
        <f t="shared" si="1"/>
        <v>0</v>
      </c>
      <c r="BC5" s="30">
        <f t="shared" si="1"/>
        <v>0</v>
      </c>
      <c r="BD5" s="30">
        <f t="shared" si="1"/>
        <v>0</v>
      </c>
      <c r="BE5" s="31">
        <f>SUM(BE3:BE4)</f>
        <v>1534.3800000000003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C53"/>
  <sheetViews>
    <sheetView zoomScale="70" zoomScaleNormal="70" workbookViewId="0"/>
  </sheetViews>
  <sheetFormatPr baseColWidth="10" defaultRowHeight="15" x14ac:dyDescent="0.25"/>
  <cols>
    <col min="2" max="2" width="34.140625" bestFit="1" customWidth="1"/>
    <col min="3" max="8" width="11.140625" customWidth="1"/>
    <col min="9" max="20" width="11.42578125" customWidth="1"/>
    <col min="40" max="47" width="11.42578125" customWidth="1"/>
    <col min="48" max="54" width="11.42578125" hidden="1" customWidth="1"/>
    <col min="55" max="55" width="11.42578125" style="19"/>
  </cols>
  <sheetData>
    <row r="1" spans="1:55" ht="15.75" thickBot="1" x14ac:dyDescent="0.3">
      <c r="A1" s="10" t="s">
        <v>28</v>
      </c>
      <c r="B1" s="58" t="s">
        <v>29</v>
      </c>
      <c r="C1" s="12" t="s">
        <v>30</v>
      </c>
      <c r="D1" s="13" t="s">
        <v>31</v>
      </c>
      <c r="E1" s="13" t="s">
        <v>32</v>
      </c>
      <c r="F1" s="13" t="s">
        <v>33</v>
      </c>
      <c r="G1" s="13" t="s">
        <v>34</v>
      </c>
      <c r="H1" s="13" t="s">
        <v>35</v>
      </c>
      <c r="I1" s="13" t="s">
        <v>36</v>
      </c>
      <c r="J1" s="13" t="s">
        <v>37</v>
      </c>
      <c r="K1" s="13" t="s">
        <v>38</v>
      </c>
      <c r="L1" s="13" t="s">
        <v>39</v>
      </c>
      <c r="M1" s="13" t="s">
        <v>40</v>
      </c>
      <c r="N1" s="13" t="s">
        <v>0</v>
      </c>
      <c r="O1" s="13" t="s">
        <v>1</v>
      </c>
      <c r="P1" s="13" t="s">
        <v>2</v>
      </c>
      <c r="Q1" s="13" t="s">
        <v>3</v>
      </c>
      <c r="R1" s="13" t="s">
        <v>4</v>
      </c>
      <c r="S1" s="13" t="s">
        <v>5</v>
      </c>
      <c r="T1" s="13" t="s">
        <v>6</v>
      </c>
      <c r="U1" s="13" t="s">
        <v>7</v>
      </c>
      <c r="V1" s="13" t="s">
        <v>8</v>
      </c>
      <c r="W1" s="13" t="s">
        <v>9</v>
      </c>
      <c r="X1" s="13" t="s">
        <v>10</v>
      </c>
      <c r="Y1" s="13" t="s">
        <v>11</v>
      </c>
      <c r="Z1" s="13" t="s">
        <v>12</v>
      </c>
      <c r="AA1" s="13" t="s">
        <v>13</v>
      </c>
      <c r="AB1" s="13" t="s">
        <v>14</v>
      </c>
      <c r="AC1" s="13" t="s">
        <v>15</v>
      </c>
      <c r="AD1" s="13" t="s">
        <v>16</v>
      </c>
      <c r="AE1" s="13" t="s">
        <v>17</v>
      </c>
      <c r="AF1" s="13" t="s">
        <v>18</v>
      </c>
      <c r="AG1" s="13" t="s">
        <v>19</v>
      </c>
      <c r="AH1" s="13" t="s">
        <v>20</v>
      </c>
      <c r="AI1" s="13" t="s">
        <v>21</v>
      </c>
      <c r="AJ1" s="13" t="s">
        <v>22</v>
      </c>
      <c r="AK1" s="13" t="s">
        <v>23</v>
      </c>
      <c r="AL1" s="13" t="s">
        <v>24</v>
      </c>
      <c r="AM1" s="13" t="s">
        <v>112</v>
      </c>
      <c r="AN1" s="13" t="s">
        <v>113</v>
      </c>
      <c r="AO1" s="13" t="s">
        <v>114</v>
      </c>
      <c r="AP1" s="13" t="s">
        <v>115</v>
      </c>
      <c r="AQ1" s="13" t="s">
        <v>116</v>
      </c>
      <c r="AR1" s="13" t="s">
        <v>117</v>
      </c>
      <c r="AS1" s="13" t="s">
        <v>118</v>
      </c>
      <c r="AT1" s="13" t="s">
        <v>119</v>
      </c>
      <c r="AU1" s="13" t="s">
        <v>120</v>
      </c>
      <c r="AV1" s="13" t="s">
        <v>121</v>
      </c>
      <c r="AW1" s="13" t="s">
        <v>122</v>
      </c>
      <c r="AX1" s="13" t="s">
        <v>123</v>
      </c>
      <c r="AY1" s="13" t="s">
        <v>124</v>
      </c>
      <c r="AZ1" s="13" t="s">
        <v>125</v>
      </c>
      <c r="BA1" s="13" t="s">
        <v>126</v>
      </c>
      <c r="BB1" s="13" t="s">
        <v>127</v>
      </c>
      <c r="BC1" s="14" t="s">
        <v>26</v>
      </c>
    </row>
    <row r="2" spans="1:55" ht="15.75" thickBot="1" x14ac:dyDescent="0.3">
      <c r="A2" s="10"/>
      <c r="B2" s="1"/>
      <c r="C2" s="12" t="s">
        <v>41</v>
      </c>
      <c r="D2" s="12" t="s">
        <v>41</v>
      </c>
      <c r="E2" s="12" t="s">
        <v>41</v>
      </c>
      <c r="F2" s="12" t="s">
        <v>41</v>
      </c>
      <c r="G2" s="12" t="s">
        <v>41</v>
      </c>
      <c r="H2" s="12" t="s">
        <v>41</v>
      </c>
      <c r="I2" s="12" t="s">
        <v>41</v>
      </c>
      <c r="J2" s="12" t="s">
        <v>41</v>
      </c>
      <c r="K2" s="12" t="s">
        <v>41</v>
      </c>
      <c r="L2" s="12" t="s">
        <v>41</v>
      </c>
      <c r="M2" s="12" t="s">
        <v>41</v>
      </c>
      <c r="N2" s="12" t="s">
        <v>41</v>
      </c>
      <c r="O2" s="12" t="s">
        <v>41</v>
      </c>
      <c r="P2" s="12" t="s">
        <v>41</v>
      </c>
      <c r="Q2" s="12" t="s">
        <v>41</v>
      </c>
      <c r="R2" s="12" t="s">
        <v>41</v>
      </c>
      <c r="S2" s="12" t="s">
        <v>41</v>
      </c>
      <c r="T2" s="12" t="s">
        <v>41</v>
      </c>
      <c r="U2" s="12" t="s">
        <v>41</v>
      </c>
      <c r="V2" s="12" t="s">
        <v>41</v>
      </c>
      <c r="W2" s="12" t="s">
        <v>41</v>
      </c>
      <c r="X2" s="12" t="s">
        <v>41</v>
      </c>
      <c r="Y2" s="12" t="s">
        <v>41</v>
      </c>
      <c r="Z2" s="12" t="s">
        <v>41</v>
      </c>
      <c r="AA2" s="12" t="s">
        <v>41</v>
      </c>
      <c r="AB2" s="12" t="s">
        <v>41</v>
      </c>
      <c r="AC2" s="12" t="s">
        <v>41</v>
      </c>
      <c r="AD2" s="12" t="s">
        <v>41</v>
      </c>
      <c r="AE2" s="12" t="s">
        <v>41</v>
      </c>
      <c r="AF2" s="12" t="s">
        <v>41</v>
      </c>
      <c r="AG2" s="12" t="s">
        <v>41</v>
      </c>
      <c r="AH2" s="12" t="s">
        <v>41</v>
      </c>
      <c r="AI2" s="12" t="s">
        <v>41</v>
      </c>
      <c r="AJ2" s="12" t="s">
        <v>41</v>
      </c>
      <c r="AK2" s="12" t="s">
        <v>41</v>
      </c>
      <c r="AL2" s="12" t="s">
        <v>41</v>
      </c>
      <c r="AM2" s="12" t="s">
        <v>41</v>
      </c>
      <c r="AN2" s="12" t="s">
        <v>41</v>
      </c>
      <c r="AO2" s="12" t="s">
        <v>41</v>
      </c>
      <c r="AP2" s="12" t="s">
        <v>41</v>
      </c>
      <c r="AQ2" s="12" t="s">
        <v>41</v>
      </c>
      <c r="AR2" s="12" t="s">
        <v>41</v>
      </c>
      <c r="AS2" s="12" t="s">
        <v>41</v>
      </c>
      <c r="AT2" s="12" t="s">
        <v>41</v>
      </c>
      <c r="AU2" s="12" t="s">
        <v>41</v>
      </c>
      <c r="AV2" s="12" t="s">
        <v>41</v>
      </c>
      <c r="AW2" s="12" t="s">
        <v>41</v>
      </c>
      <c r="AX2" s="12" t="s">
        <v>41</v>
      </c>
      <c r="AY2" s="12" t="s">
        <v>41</v>
      </c>
      <c r="AZ2" s="12" t="s">
        <v>41</v>
      </c>
      <c r="BA2" s="12" t="s">
        <v>41</v>
      </c>
      <c r="BB2" s="12" t="s">
        <v>41</v>
      </c>
      <c r="BC2" s="51"/>
    </row>
    <row r="3" spans="1:55" x14ac:dyDescent="0.25">
      <c r="A3" s="10"/>
      <c r="B3" s="29" t="s">
        <v>76</v>
      </c>
      <c r="C3" s="16"/>
      <c r="D3" s="5"/>
      <c r="E3" s="5"/>
      <c r="F3" s="5"/>
      <c r="G3" s="5">
        <v>15</v>
      </c>
      <c r="H3" s="5">
        <v>1</v>
      </c>
      <c r="I3" s="5"/>
      <c r="J3" s="5"/>
      <c r="K3" s="5"/>
      <c r="L3" s="5"/>
      <c r="BC3" s="51">
        <f t="shared" ref="BC3:BC36" si="0">SUM(C3:BB3)</f>
        <v>16</v>
      </c>
    </row>
    <row r="4" spans="1:55" x14ac:dyDescent="0.25">
      <c r="A4" s="10"/>
      <c r="B4" s="29" t="s">
        <v>77</v>
      </c>
      <c r="C4" s="16"/>
      <c r="D4" s="5"/>
      <c r="E4" s="5"/>
      <c r="F4" s="5"/>
      <c r="G4" s="5">
        <v>93</v>
      </c>
      <c r="H4" s="5">
        <v>47</v>
      </c>
      <c r="I4" s="5">
        <v>18</v>
      </c>
      <c r="J4" s="5">
        <v>7</v>
      </c>
      <c r="K4" s="5">
        <v>4</v>
      </c>
      <c r="L4" s="5"/>
      <c r="N4">
        <v>1</v>
      </c>
      <c r="O4">
        <v>4</v>
      </c>
      <c r="P4">
        <v>4</v>
      </c>
      <c r="Q4">
        <v>5</v>
      </c>
      <c r="R4">
        <v>1</v>
      </c>
      <c r="S4">
        <v>2</v>
      </c>
      <c r="U4">
        <v>1</v>
      </c>
      <c r="W4">
        <v>1</v>
      </c>
      <c r="X4">
        <v>1</v>
      </c>
      <c r="Y4">
        <v>1</v>
      </c>
      <c r="Z4">
        <v>1</v>
      </c>
      <c r="AA4">
        <v>1</v>
      </c>
      <c r="AB4">
        <v>1</v>
      </c>
      <c r="AE4">
        <v>1</v>
      </c>
      <c r="AJ4">
        <v>1</v>
      </c>
      <c r="AM4">
        <v>1</v>
      </c>
      <c r="AO4">
        <v>2</v>
      </c>
      <c r="BC4" s="51">
        <f t="shared" si="0"/>
        <v>198</v>
      </c>
    </row>
    <row r="5" spans="1:55" x14ac:dyDescent="0.25">
      <c r="A5" s="10"/>
      <c r="B5" s="29" t="s">
        <v>78</v>
      </c>
      <c r="C5" s="16"/>
      <c r="D5" s="5"/>
      <c r="E5" s="5"/>
      <c r="F5" s="5"/>
      <c r="G5" s="5"/>
      <c r="H5" s="5">
        <v>69</v>
      </c>
      <c r="I5" s="5">
        <v>48</v>
      </c>
      <c r="J5" s="5">
        <v>8</v>
      </c>
      <c r="K5" s="5">
        <v>2</v>
      </c>
      <c r="L5" s="5"/>
      <c r="N5">
        <v>4</v>
      </c>
      <c r="O5">
        <v>2</v>
      </c>
      <c r="P5">
        <v>3</v>
      </c>
      <c r="Q5">
        <v>3</v>
      </c>
      <c r="R5">
        <v>1</v>
      </c>
      <c r="S5">
        <v>1</v>
      </c>
      <c r="T5">
        <v>2</v>
      </c>
      <c r="W5">
        <v>1</v>
      </c>
      <c r="Y5">
        <v>2</v>
      </c>
      <c r="Z5">
        <v>1</v>
      </c>
      <c r="AA5">
        <v>1</v>
      </c>
      <c r="AB5">
        <v>2</v>
      </c>
      <c r="AM5">
        <v>3</v>
      </c>
      <c r="AR5" s="81">
        <v>1</v>
      </c>
      <c r="AT5" s="5">
        <v>1</v>
      </c>
      <c r="BC5" s="51">
        <f t="shared" si="0"/>
        <v>155</v>
      </c>
    </row>
    <row r="6" spans="1:55" x14ac:dyDescent="0.25">
      <c r="A6" s="10"/>
      <c r="B6" s="29" t="s">
        <v>79</v>
      </c>
      <c r="C6" s="16"/>
      <c r="D6" s="5"/>
      <c r="E6" s="5"/>
      <c r="F6" s="5"/>
      <c r="G6" s="5"/>
      <c r="H6" s="5"/>
      <c r="I6" s="5">
        <v>84</v>
      </c>
      <c r="J6" s="5">
        <v>48</v>
      </c>
      <c r="K6" s="5">
        <v>5</v>
      </c>
      <c r="L6" s="5"/>
      <c r="M6">
        <v>1</v>
      </c>
      <c r="N6">
        <v>3</v>
      </c>
      <c r="O6">
        <v>7</v>
      </c>
      <c r="P6">
        <v>2</v>
      </c>
      <c r="Q6">
        <v>4</v>
      </c>
      <c r="R6">
        <v>3</v>
      </c>
      <c r="T6">
        <v>3</v>
      </c>
      <c r="U6">
        <v>1</v>
      </c>
      <c r="V6">
        <v>1</v>
      </c>
      <c r="X6">
        <v>1</v>
      </c>
      <c r="Y6">
        <v>1</v>
      </c>
      <c r="Z6">
        <v>1</v>
      </c>
      <c r="AA6">
        <v>1</v>
      </c>
      <c r="AL6">
        <v>1</v>
      </c>
      <c r="AM6">
        <v>1</v>
      </c>
      <c r="AT6" s="5"/>
      <c r="BC6" s="51">
        <f t="shared" si="0"/>
        <v>168</v>
      </c>
    </row>
    <row r="7" spans="1:55" x14ac:dyDescent="0.25">
      <c r="A7" s="10"/>
      <c r="B7" s="29" t="s">
        <v>80</v>
      </c>
      <c r="C7" s="16"/>
      <c r="D7" s="5"/>
      <c r="E7" s="5"/>
      <c r="F7" s="5"/>
      <c r="G7" s="5"/>
      <c r="H7" s="5"/>
      <c r="I7" s="5"/>
      <c r="J7" s="5">
        <v>89</v>
      </c>
      <c r="K7" s="5">
        <v>55</v>
      </c>
      <c r="L7">
        <v>9</v>
      </c>
      <c r="M7">
        <v>4</v>
      </c>
      <c r="N7">
        <v>3</v>
      </c>
      <c r="O7">
        <v>6</v>
      </c>
      <c r="P7">
        <v>3</v>
      </c>
      <c r="Q7">
        <v>4</v>
      </c>
      <c r="R7">
        <v>3</v>
      </c>
      <c r="S7">
        <v>2</v>
      </c>
      <c r="U7">
        <v>1</v>
      </c>
      <c r="V7">
        <v>1</v>
      </c>
      <c r="AA7">
        <v>1</v>
      </c>
      <c r="AC7">
        <v>1</v>
      </c>
      <c r="AG7">
        <v>1</v>
      </c>
      <c r="AH7">
        <v>1</v>
      </c>
      <c r="AK7">
        <v>2</v>
      </c>
      <c r="AM7">
        <v>1</v>
      </c>
      <c r="AO7">
        <v>1</v>
      </c>
      <c r="AP7" s="68">
        <v>1</v>
      </c>
      <c r="AQ7" s="72"/>
      <c r="AR7" s="82">
        <v>1</v>
      </c>
      <c r="BC7" s="51">
        <f t="shared" si="0"/>
        <v>190</v>
      </c>
    </row>
    <row r="8" spans="1:55" x14ac:dyDescent="0.25">
      <c r="A8" s="10"/>
      <c r="B8" s="29" t="s">
        <v>81</v>
      </c>
      <c r="C8" s="16"/>
      <c r="D8" s="5"/>
      <c r="E8" s="5"/>
      <c r="F8" s="5"/>
      <c r="G8" s="5"/>
      <c r="H8" s="5"/>
      <c r="I8" s="5"/>
      <c r="J8" s="5"/>
      <c r="K8" s="5">
        <v>83</v>
      </c>
      <c r="L8">
        <v>51</v>
      </c>
      <c r="M8">
        <v>3</v>
      </c>
      <c r="N8">
        <v>8</v>
      </c>
      <c r="O8">
        <v>9</v>
      </c>
      <c r="P8">
        <v>7</v>
      </c>
      <c r="Q8">
        <v>3</v>
      </c>
      <c r="R8">
        <v>7</v>
      </c>
      <c r="S8">
        <v>1</v>
      </c>
      <c r="T8">
        <v>1</v>
      </c>
      <c r="U8">
        <v>3</v>
      </c>
      <c r="W8">
        <v>1</v>
      </c>
      <c r="Z8">
        <v>2</v>
      </c>
      <c r="AC8">
        <v>1</v>
      </c>
      <c r="AD8">
        <v>1</v>
      </c>
      <c r="AK8">
        <v>3</v>
      </c>
      <c r="AM8">
        <v>1</v>
      </c>
      <c r="AP8" s="68"/>
      <c r="AQ8" s="72"/>
      <c r="AT8">
        <v>1</v>
      </c>
      <c r="BC8" s="51">
        <f>SUM(C8:BB8)</f>
        <v>186</v>
      </c>
    </row>
    <row r="9" spans="1:55" x14ac:dyDescent="0.25">
      <c r="A9" s="10"/>
      <c r="B9" s="29" t="s">
        <v>82</v>
      </c>
      <c r="C9" s="16"/>
      <c r="D9" s="5"/>
      <c r="E9" s="5"/>
      <c r="F9" s="5"/>
      <c r="G9" s="5"/>
      <c r="H9" s="5"/>
      <c r="I9" s="5"/>
      <c r="J9" s="5"/>
      <c r="K9" s="5"/>
      <c r="L9">
        <v>97</v>
      </c>
      <c r="M9">
        <v>31</v>
      </c>
      <c r="N9">
        <v>9</v>
      </c>
      <c r="O9">
        <v>15</v>
      </c>
      <c r="P9">
        <v>7</v>
      </c>
      <c r="Q9">
        <v>5</v>
      </c>
      <c r="R9">
        <v>2</v>
      </c>
      <c r="S9">
        <v>2</v>
      </c>
      <c r="T9">
        <v>1</v>
      </c>
      <c r="U9">
        <v>3</v>
      </c>
      <c r="V9">
        <v>1</v>
      </c>
      <c r="W9">
        <v>2</v>
      </c>
      <c r="Y9">
        <v>1</v>
      </c>
      <c r="Z9">
        <v>1</v>
      </c>
      <c r="AA9">
        <v>1</v>
      </c>
      <c r="AC9">
        <v>4</v>
      </c>
      <c r="AD9">
        <v>1</v>
      </c>
      <c r="AE9">
        <v>1</v>
      </c>
      <c r="AF9">
        <v>3</v>
      </c>
      <c r="AG9">
        <v>2</v>
      </c>
      <c r="AH9">
        <v>2</v>
      </c>
      <c r="AI9">
        <v>1</v>
      </c>
      <c r="AJ9">
        <v>2</v>
      </c>
      <c r="AK9">
        <v>1</v>
      </c>
      <c r="AL9">
        <v>1</v>
      </c>
      <c r="AM9">
        <v>1</v>
      </c>
      <c r="AP9" s="68"/>
      <c r="AQ9" s="72">
        <v>1</v>
      </c>
      <c r="BC9" s="51">
        <f t="shared" si="0"/>
        <v>198</v>
      </c>
    </row>
    <row r="10" spans="1:55" x14ac:dyDescent="0.25">
      <c r="A10" s="10"/>
      <c r="B10" s="29" t="s">
        <v>83</v>
      </c>
      <c r="C10" s="16"/>
      <c r="D10" s="5"/>
      <c r="E10" s="5"/>
      <c r="F10" s="5"/>
      <c r="G10" s="5"/>
      <c r="H10" s="5"/>
      <c r="I10" s="5"/>
      <c r="J10" s="5"/>
      <c r="K10" s="5"/>
      <c r="M10">
        <v>85</v>
      </c>
      <c r="N10">
        <v>45</v>
      </c>
      <c r="O10">
        <v>11</v>
      </c>
      <c r="P10">
        <v>12</v>
      </c>
      <c r="Q10">
        <v>7</v>
      </c>
      <c r="R10">
        <v>5</v>
      </c>
      <c r="S10">
        <v>3</v>
      </c>
      <c r="T10">
        <v>1</v>
      </c>
      <c r="U10">
        <v>1</v>
      </c>
      <c r="W10">
        <v>1</v>
      </c>
      <c r="Z10">
        <v>3</v>
      </c>
      <c r="AB10">
        <v>1</v>
      </c>
      <c r="AC10">
        <v>2</v>
      </c>
      <c r="AD10">
        <v>1</v>
      </c>
      <c r="AG10">
        <v>1</v>
      </c>
      <c r="AK10">
        <v>4</v>
      </c>
      <c r="AM10">
        <v>1</v>
      </c>
      <c r="AP10" s="68"/>
      <c r="AQ10" s="72"/>
      <c r="BC10" s="51">
        <f t="shared" si="0"/>
        <v>184</v>
      </c>
    </row>
    <row r="11" spans="1:55" x14ac:dyDescent="0.25">
      <c r="A11" s="10"/>
      <c r="B11" s="29" t="s">
        <v>84</v>
      </c>
      <c r="C11" s="16"/>
      <c r="D11" s="5"/>
      <c r="E11" s="5"/>
      <c r="F11" s="5"/>
      <c r="G11" s="5"/>
      <c r="H11" s="5"/>
      <c r="I11" s="5"/>
      <c r="J11" s="5"/>
      <c r="K11" s="5"/>
      <c r="N11">
        <v>208</v>
      </c>
      <c r="O11">
        <v>134</v>
      </c>
      <c r="P11">
        <v>57</v>
      </c>
      <c r="Q11">
        <v>41</v>
      </c>
      <c r="R11">
        <v>24</v>
      </c>
      <c r="S11">
        <v>15</v>
      </c>
      <c r="T11">
        <v>9</v>
      </c>
      <c r="U11">
        <v>6</v>
      </c>
      <c r="V11">
        <v>4</v>
      </c>
      <c r="W11">
        <v>1</v>
      </c>
      <c r="X11">
        <v>5</v>
      </c>
      <c r="Y11">
        <v>3</v>
      </c>
      <c r="Z11">
        <v>3</v>
      </c>
      <c r="AA11">
        <v>3</v>
      </c>
      <c r="AB11">
        <v>5</v>
      </c>
      <c r="AC11">
        <v>1</v>
      </c>
      <c r="AI11">
        <v>4</v>
      </c>
      <c r="AJ11">
        <v>3</v>
      </c>
      <c r="AK11">
        <v>1</v>
      </c>
      <c r="AM11">
        <v>3</v>
      </c>
      <c r="AP11" s="68"/>
      <c r="AQ11" s="72"/>
      <c r="AT11">
        <v>1</v>
      </c>
      <c r="BC11" s="51">
        <f t="shared" si="0"/>
        <v>531</v>
      </c>
    </row>
    <row r="12" spans="1:55" x14ac:dyDescent="0.25">
      <c r="A12" s="10"/>
      <c r="B12" s="29" t="s">
        <v>85</v>
      </c>
      <c r="C12" s="16"/>
      <c r="D12" s="5"/>
      <c r="E12" s="5"/>
      <c r="F12" s="5"/>
      <c r="G12" s="5"/>
      <c r="H12" s="5"/>
      <c r="I12" s="5"/>
      <c r="J12" s="5"/>
      <c r="K12" s="5"/>
      <c r="O12">
        <v>167</v>
      </c>
      <c r="P12">
        <v>120</v>
      </c>
      <c r="Q12">
        <v>43</v>
      </c>
      <c r="R12">
        <v>13</v>
      </c>
      <c r="S12">
        <v>7</v>
      </c>
      <c r="T12">
        <v>4</v>
      </c>
      <c r="U12">
        <v>4</v>
      </c>
      <c r="V12">
        <v>1</v>
      </c>
      <c r="W12">
        <v>1</v>
      </c>
      <c r="X12">
        <v>3</v>
      </c>
      <c r="Y12">
        <v>3</v>
      </c>
      <c r="AA12">
        <v>2</v>
      </c>
      <c r="AB12">
        <v>1</v>
      </c>
      <c r="AH12">
        <v>1</v>
      </c>
      <c r="AI12">
        <v>2</v>
      </c>
      <c r="AJ12">
        <v>1</v>
      </c>
      <c r="AK12">
        <v>3</v>
      </c>
      <c r="AM12">
        <v>1</v>
      </c>
      <c r="AP12" s="68">
        <v>1</v>
      </c>
      <c r="AQ12" s="72"/>
      <c r="AT12">
        <v>1</v>
      </c>
      <c r="BC12" s="51">
        <f t="shared" si="0"/>
        <v>379</v>
      </c>
    </row>
    <row r="13" spans="1:55" x14ac:dyDescent="0.25">
      <c r="A13" s="10"/>
      <c r="B13" s="29" t="s">
        <v>86</v>
      </c>
      <c r="C13" s="16"/>
      <c r="D13" s="5"/>
      <c r="E13" s="5"/>
      <c r="F13" s="5"/>
      <c r="G13" s="5"/>
      <c r="H13" s="5"/>
      <c r="I13" s="5"/>
      <c r="J13" s="5"/>
      <c r="K13" s="5"/>
      <c r="P13">
        <v>208</v>
      </c>
      <c r="Q13">
        <v>143</v>
      </c>
      <c r="R13">
        <v>19</v>
      </c>
      <c r="S13">
        <v>5</v>
      </c>
      <c r="T13">
        <v>6</v>
      </c>
      <c r="U13">
        <v>3</v>
      </c>
      <c r="V13">
        <v>4</v>
      </c>
      <c r="W13">
        <v>1</v>
      </c>
      <c r="X13">
        <v>1</v>
      </c>
      <c r="Y13">
        <v>1</v>
      </c>
      <c r="AC13">
        <v>1</v>
      </c>
      <c r="AJ13">
        <v>2</v>
      </c>
      <c r="AP13" s="68"/>
      <c r="AQ13" s="72">
        <v>1</v>
      </c>
      <c r="BC13" s="51">
        <f t="shared" si="0"/>
        <v>395</v>
      </c>
    </row>
    <row r="14" spans="1:55" x14ac:dyDescent="0.25">
      <c r="A14" s="10"/>
      <c r="B14" s="29" t="s">
        <v>87</v>
      </c>
      <c r="C14" s="16"/>
      <c r="D14" s="5"/>
      <c r="E14" s="5"/>
      <c r="F14" s="5"/>
      <c r="G14" s="5"/>
      <c r="H14" s="5"/>
      <c r="I14" s="5"/>
      <c r="J14" s="5"/>
      <c r="K14" s="5"/>
      <c r="Q14">
        <v>251</v>
      </c>
      <c r="R14">
        <v>173</v>
      </c>
      <c r="S14">
        <v>42</v>
      </c>
      <c r="T14">
        <v>22</v>
      </c>
      <c r="U14">
        <v>8</v>
      </c>
      <c r="V14">
        <v>6</v>
      </c>
      <c r="W14">
        <v>3</v>
      </c>
      <c r="X14">
        <v>9</v>
      </c>
      <c r="Y14">
        <v>5</v>
      </c>
      <c r="Z14">
        <v>5</v>
      </c>
      <c r="AA14">
        <v>3</v>
      </c>
      <c r="AB14">
        <v>2</v>
      </c>
      <c r="AC14">
        <v>3</v>
      </c>
      <c r="AD14">
        <v>1</v>
      </c>
      <c r="AF14">
        <v>1</v>
      </c>
      <c r="AG14">
        <v>2</v>
      </c>
      <c r="AH14">
        <v>3</v>
      </c>
      <c r="AI14">
        <v>2</v>
      </c>
      <c r="AJ14">
        <v>1</v>
      </c>
      <c r="AP14" s="69">
        <v>1</v>
      </c>
      <c r="AT14">
        <v>1</v>
      </c>
      <c r="BC14" s="51">
        <f t="shared" si="0"/>
        <v>544</v>
      </c>
    </row>
    <row r="15" spans="1:55" x14ac:dyDescent="0.25">
      <c r="A15" s="10"/>
      <c r="B15" s="29" t="s">
        <v>88</v>
      </c>
      <c r="C15" s="16"/>
      <c r="D15" s="5"/>
      <c r="E15" s="5"/>
      <c r="F15" s="5"/>
      <c r="G15" s="5"/>
      <c r="H15" s="5"/>
      <c r="I15" s="5"/>
      <c r="J15" s="5"/>
      <c r="K15" s="5"/>
      <c r="R15">
        <v>180</v>
      </c>
      <c r="S15">
        <v>114</v>
      </c>
      <c r="T15">
        <v>17</v>
      </c>
      <c r="U15">
        <v>3</v>
      </c>
      <c r="V15">
        <v>3</v>
      </c>
      <c r="W15">
        <v>3</v>
      </c>
      <c r="X15">
        <v>2</v>
      </c>
      <c r="Y15">
        <v>3</v>
      </c>
      <c r="Z15">
        <v>3</v>
      </c>
      <c r="AA15">
        <v>1</v>
      </c>
      <c r="AC15">
        <v>1</v>
      </c>
      <c r="AE15">
        <v>1</v>
      </c>
      <c r="AJ15">
        <v>2</v>
      </c>
      <c r="AO15">
        <v>1</v>
      </c>
      <c r="AP15" s="69"/>
      <c r="BC15" s="51">
        <f t="shared" si="0"/>
        <v>334</v>
      </c>
    </row>
    <row r="16" spans="1:55" x14ac:dyDescent="0.25">
      <c r="A16" s="10"/>
      <c r="B16" s="29" t="s">
        <v>89</v>
      </c>
      <c r="C16" s="16"/>
      <c r="D16" s="5"/>
      <c r="E16" s="5"/>
      <c r="F16" s="5"/>
      <c r="G16" s="5"/>
      <c r="H16" s="5"/>
      <c r="I16" s="5"/>
      <c r="J16" s="5"/>
      <c r="K16" s="5"/>
      <c r="S16">
        <v>274</v>
      </c>
      <c r="T16">
        <v>163</v>
      </c>
      <c r="U16">
        <v>41</v>
      </c>
      <c r="V16">
        <v>21</v>
      </c>
      <c r="W16">
        <v>11</v>
      </c>
      <c r="X16">
        <v>9</v>
      </c>
      <c r="Y16">
        <v>14</v>
      </c>
      <c r="Z16">
        <v>10</v>
      </c>
      <c r="AA16">
        <v>2</v>
      </c>
      <c r="AB16">
        <v>2</v>
      </c>
      <c r="AG16">
        <v>1</v>
      </c>
      <c r="AJ16">
        <v>3</v>
      </c>
      <c r="AO16">
        <v>1</v>
      </c>
      <c r="AP16" s="69">
        <v>1</v>
      </c>
      <c r="AQ16">
        <v>1</v>
      </c>
      <c r="BC16" s="51">
        <f t="shared" si="0"/>
        <v>554</v>
      </c>
    </row>
    <row r="17" spans="1:55" x14ac:dyDescent="0.25">
      <c r="A17" s="10"/>
      <c r="B17" s="29" t="s">
        <v>90</v>
      </c>
      <c r="C17" s="16"/>
      <c r="D17" s="5"/>
      <c r="E17" s="5"/>
      <c r="F17" s="5"/>
      <c r="G17" s="5"/>
      <c r="H17" s="5"/>
      <c r="I17" s="5"/>
      <c r="J17" s="5"/>
      <c r="K17" s="5"/>
      <c r="T17">
        <v>195</v>
      </c>
      <c r="U17">
        <v>108</v>
      </c>
      <c r="V17">
        <v>11</v>
      </c>
      <c r="W17">
        <v>12</v>
      </c>
      <c r="X17">
        <v>5</v>
      </c>
      <c r="Y17">
        <v>3</v>
      </c>
      <c r="Z17">
        <v>3</v>
      </c>
      <c r="AA17">
        <v>1</v>
      </c>
      <c r="AB17">
        <v>2</v>
      </c>
      <c r="AC17">
        <v>1</v>
      </c>
      <c r="AF17">
        <v>2</v>
      </c>
      <c r="AG17">
        <v>1</v>
      </c>
      <c r="AK17">
        <v>1</v>
      </c>
      <c r="AP17" s="70">
        <v>1</v>
      </c>
      <c r="AT17" s="5"/>
      <c r="BC17" s="51">
        <f>SUM(C17:BB17)</f>
        <v>346</v>
      </c>
    </row>
    <row r="18" spans="1:55" x14ac:dyDescent="0.25">
      <c r="A18" s="10"/>
      <c r="B18" s="29" t="s">
        <v>91</v>
      </c>
      <c r="C18" s="16"/>
      <c r="D18" s="5"/>
      <c r="E18" s="5"/>
      <c r="F18" s="5"/>
      <c r="G18" s="5"/>
      <c r="H18" s="5"/>
      <c r="I18" s="5"/>
      <c r="J18" s="5"/>
      <c r="K18" s="5"/>
      <c r="U18">
        <v>188</v>
      </c>
      <c r="V18">
        <v>112</v>
      </c>
      <c r="W18">
        <v>27</v>
      </c>
      <c r="X18">
        <v>11</v>
      </c>
      <c r="Y18">
        <v>8</v>
      </c>
      <c r="Z18">
        <v>3</v>
      </c>
      <c r="AA18">
        <v>3</v>
      </c>
      <c r="AB18">
        <v>4</v>
      </c>
      <c r="AC18">
        <v>1</v>
      </c>
      <c r="AD18">
        <v>3</v>
      </c>
      <c r="AF18">
        <v>1</v>
      </c>
      <c r="AG18">
        <v>2</v>
      </c>
      <c r="AH18">
        <v>1</v>
      </c>
      <c r="AI18">
        <v>1</v>
      </c>
      <c r="AK18">
        <v>2</v>
      </c>
      <c r="AM18">
        <v>1</v>
      </c>
      <c r="AO18">
        <v>1</v>
      </c>
      <c r="AP18" s="70"/>
      <c r="AT18" s="5">
        <v>1</v>
      </c>
      <c r="BC18" s="51">
        <f t="shared" si="0"/>
        <v>370</v>
      </c>
    </row>
    <row r="19" spans="1:55" x14ac:dyDescent="0.25">
      <c r="A19" s="10"/>
      <c r="B19" s="29" t="s">
        <v>92</v>
      </c>
      <c r="C19" s="16"/>
      <c r="D19" s="5"/>
      <c r="E19" s="5"/>
      <c r="F19" s="5"/>
      <c r="G19" s="5"/>
      <c r="H19" s="5"/>
      <c r="I19" s="5"/>
      <c r="J19" s="5"/>
      <c r="K19" s="5"/>
      <c r="V19">
        <v>240</v>
      </c>
      <c r="W19">
        <v>100</v>
      </c>
      <c r="X19">
        <v>36</v>
      </c>
      <c r="Y19">
        <v>13</v>
      </c>
      <c r="Z19">
        <v>15</v>
      </c>
      <c r="AA19">
        <v>5</v>
      </c>
      <c r="AB19">
        <v>6</v>
      </c>
      <c r="AD19">
        <v>1</v>
      </c>
      <c r="AE19">
        <v>5</v>
      </c>
      <c r="AF19">
        <v>3</v>
      </c>
      <c r="AG19">
        <v>1</v>
      </c>
      <c r="AH19">
        <v>1</v>
      </c>
      <c r="AI19">
        <v>1</v>
      </c>
      <c r="AJ19">
        <v>1</v>
      </c>
      <c r="AP19" s="70"/>
      <c r="AT19" s="5"/>
      <c r="BC19" s="51">
        <f t="shared" si="0"/>
        <v>428</v>
      </c>
    </row>
    <row r="20" spans="1:55" x14ac:dyDescent="0.25">
      <c r="A20" s="10"/>
      <c r="B20" s="29" t="s">
        <v>93</v>
      </c>
      <c r="C20" s="16"/>
      <c r="D20" s="5"/>
      <c r="E20" s="5"/>
      <c r="F20" s="5"/>
      <c r="G20" s="5"/>
      <c r="H20" s="5"/>
      <c r="I20" s="5"/>
      <c r="J20" s="5"/>
      <c r="K20" s="5"/>
      <c r="W20">
        <v>205</v>
      </c>
      <c r="X20">
        <v>104</v>
      </c>
      <c r="Y20">
        <v>24</v>
      </c>
      <c r="Z20">
        <v>8</v>
      </c>
      <c r="AA20">
        <v>5</v>
      </c>
      <c r="AB20">
        <v>2</v>
      </c>
      <c r="AC20">
        <v>2</v>
      </c>
      <c r="AD20">
        <v>1</v>
      </c>
      <c r="AE20">
        <v>1</v>
      </c>
      <c r="AF20">
        <v>3</v>
      </c>
      <c r="AG20">
        <v>4</v>
      </c>
      <c r="AH20">
        <v>1</v>
      </c>
      <c r="AI20">
        <v>1</v>
      </c>
      <c r="AJ20">
        <v>1</v>
      </c>
      <c r="AM20">
        <v>1</v>
      </c>
      <c r="AN20">
        <v>1</v>
      </c>
      <c r="AP20" s="70"/>
      <c r="AR20" s="83">
        <v>1</v>
      </c>
      <c r="AS20">
        <v>1</v>
      </c>
      <c r="AT20" s="5">
        <v>1</v>
      </c>
      <c r="BC20" s="51">
        <f t="shared" si="0"/>
        <v>367</v>
      </c>
    </row>
    <row r="21" spans="1:55" x14ac:dyDescent="0.25">
      <c r="A21" s="10"/>
      <c r="B21" s="29" t="s">
        <v>94</v>
      </c>
      <c r="C21" s="16"/>
      <c r="D21" s="5"/>
      <c r="E21" s="5"/>
      <c r="F21" s="5"/>
      <c r="G21" s="5"/>
      <c r="H21" s="5"/>
      <c r="I21" s="5"/>
      <c r="J21" s="5"/>
      <c r="K21" s="5"/>
      <c r="X21">
        <v>276</v>
      </c>
      <c r="Y21">
        <v>166</v>
      </c>
      <c r="Z21">
        <v>30</v>
      </c>
      <c r="AA21">
        <v>16</v>
      </c>
      <c r="AB21">
        <v>8</v>
      </c>
      <c r="AC21">
        <v>8</v>
      </c>
      <c r="AD21">
        <v>6</v>
      </c>
      <c r="AE21">
        <v>1</v>
      </c>
      <c r="AF21">
        <v>5</v>
      </c>
      <c r="AG21">
        <v>2</v>
      </c>
      <c r="AH21">
        <v>3</v>
      </c>
      <c r="AI21">
        <v>1</v>
      </c>
      <c r="AN21">
        <v>1</v>
      </c>
      <c r="AO21">
        <v>2</v>
      </c>
      <c r="AP21" s="70"/>
      <c r="AR21" s="83"/>
      <c r="AT21" s="5">
        <v>1</v>
      </c>
      <c r="BC21" s="51">
        <f t="shared" si="0"/>
        <v>526</v>
      </c>
    </row>
    <row r="22" spans="1:55" x14ac:dyDescent="0.25">
      <c r="A22" s="10"/>
      <c r="B22" s="29" t="s">
        <v>95</v>
      </c>
      <c r="C22" s="16"/>
      <c r="D22" s="5"/>
      <c r="E22" s="5"/>
      <c r="F22" s="5"/>
      <c r="G22" s="5"/>
      <c r="H22" s="5"/>
      <c r="I22" s="5"/>
      <c r="J22" s="5"/>
      <c r="K22" s="5"/>
      <c r="Y22">
        <v>265</v>
      </c>
      <c r="Z22">
        <v>160</v>
      </c>
      <c r="AA22">
        <v>42</v>
      </c>
      <c r="AB22">
        <v>17</v>
      </c>
      <c r="AC22">
        <v>11</v>
      </c>
      <c r="AD22">
        <v>5</v>
      </c>
      <c r="AE22">
        <v>5</v>
      </c>
      <c r="AF22">
        <v>5</v>
      </c>
      <c r="AG22">
        <v>4</v>
      </c>
      <c r="AH22">
        <v>1</v>
      </c>
      <c r="AI22">
        <v>3</v>
      </c>
      <c r="AJ22">
        <v>1</v>
      </c>
      <c r="AK22">
        <v>1</v>
      </c>
      <c r="AP22" s="70">
        <v>1</v>
      </c>
      <c r="AR22" s="83"/>
      <c r="AT22" s="5"/>
      <c r="BC22" s="51">
        <f t="shared" si="0"/>
        <v>521</v>
      </c>
    </row>
    <row r="23" spans="1:55" x14ac:dyDescent="0.25">
      <c r="A23" s="10"/>
      <c r="B23" s="29" t="s">
        <v>96</v>
      </c>
      <c r="C23" s="16"/>
      <c r="D23" s="5"/>
      <c r="E23" s="5"/>
      <c r="F23" s="5"/>
      <c r="G23" s="5"/>
      <c r="H23" s="5"/>
      <c r="I23" s="5"/>
      <c r="J23" s="5"/>
      <c r="K23" s="5"/>
      <c r="Z23">
        <v>219</v>
      </c>
      <c r="AA23">
        <v>133</v>
      </c>
      <c r="AB23">
        <v>26</v>
      </c>
      <c r="AC23">
        <v>10</v>
      </c>
      <c r="AD23">
        <v>3</v>
      </c>
      <c r="AE23">
        <v>7</v>
      </c>
      <c r="AF23">
        <v>7</v>
      </c>
      <c r="AG23">
        <v>3</v>
      </c>
      <c r="AH23">
        <v>2</v>
      </c>
      <c r="AJ23">
        <v>1</v>
      </c>
      <c r="AM23">
        <v>1</v>
      </c>
      <c r="AP23" s="70"/>
      <c r="AR23" s="83"/>
      <c r="AT23" s="5"/>
      <c r="BC23" s="51">
        <f t="shared" si="0"/>
        <v>412</v>
      </c>
    </row>
    <row r="24" spans="1:55" x14ac:dyDescent="0.25">
      <c r="A24" s="10"/>
      <c r="B24" s="29" t="s">
        <v>97</v>
      </c>
      <c r="C24" s="16"/>
      <c r="D24" s="5"/>
      <c r="E24" s="5"/>
      <c r="F24" s="5"/>
      <c r="G24" s="5"/>
      <c r="H24" s="5"/>
      <c r="I24" s="5"/>
      <c r="J24" s="5"/>
      <c r="K24" s="5"/>
      <c r="AA24">
        <v>206</v>
      </c>
      <c r="AB24">
        <v>142</v>
      </c>
      <c r="AC24">
        <v>20</v>
      </c>
      <c r="AD24">
        <v>11</v>
      </c>
      <c r="AE24">
        <v>9</v>
      </c>
      <c r="AF24">
        <v>6</v>
      </c>
      <c r="AG24">
        <v>6</v>
      </c>
      <c r="AH24">
        <v>3</v>
      </c>
      <c r="AI24">
        <v>1</v>
      </c>
      <c r="AJ24">
        <v>2</v>
      </c>
      <c r="AK24">
        <v>2</v>
      </c>
      <c r="AN24">
        <v>1</v>
      </c>
      <c r="AO24">
        <v>1</v>
      </c>
      <c r="AP24" s="70">
        <v>1</v>
      </c>
      <c r="AR24" s="83"/>
      <c r="AS24">
        <v>2</v>
      </c>
      <c r="AT24" s="5">
        <v>1</v>
      </c>
      <c r="BC24" s="51">
        <f t="shared" si="0"/>
        <v>414</v>
      </c>
    </row>
    <row r="25" spans="1:55" x14ac:dyDescent="0.25">
      <c r="A25" s="10"/>
      <c r="B25" s="29" t="s">
        <v>98</v>
      </c>
      <c r="C25" s="16"/>
      <c r="D25" s="5"/>
      <c r="E25" s="5"/>
      <c r="F25" s="5"/>
      <c r="G25" s="5"/>
      <c r="H25" s="5"/>
      <c r="I25" s="5"/>
      <c r="J25" s="5"/>
      <c r="K25" s="5"/>
      <c r="AB25">
        <v>248</v>
      </c>
      <c r="AC25">
        <v>166</v>
      </c>
      <c r="AD25">
        <v>24</v>
      </c>
      <c r="AE25">
        <v>17</v>
      </c>
      <c r="AF25">
        <v>10</v>
      </c>
      <c r="AG25">
        <v>3</v>
      </c>
      <c r="AH25">
        <v>7</v>
      </c>
      <c r="AI25">
        <v>5</v>
      </c>
      <c r="AJ25">
        <v>1</v>
      </c>
      <c r="AM25">
        <v>1</v>
      </c>
      <c r="AP25" s="70"/>
      <c r="AR25" s="83">
        <v>1</v>
      </c>
      <c r="AT25" s="5">
        <v>1</v>
      </c>
      <c r="BC25" s="51">
        <f>SUM(C25:BB25)</f>
        <v>484</v>
      </c>
    </row>
    <row r="26" spans="1:55" x14ac:dyDescent="0.25">
      <c r="A26" s="10"/>
      <c r="B26" s="29" t="s">
        <v>99</v>
      </c>
      <c r="C26" s="16"/>
      <c r="D26" s="5"/>
      <c r="E26" s="5"/>
      <c r="F26" s="5"/>
      <c r="G26" s="5"/>
      <c r="H26" s="5"/>
      <c r="I26" s="5"/>
      <c r="J26" s="5"/>
      <c r="K26" s="5"/>
      <c r="AC26">
        <v>224</v>
      </c>
      <c r="AD26">
        <v>189</v>
      </c>
      <c r="AE26">
        <v>31</v>
      </c>
      <c r="AF26">
        <v>13</v>
      </c>
      <c r="AG26">
        <v>8</v>
      </c>
      <c r="AH26">
        <v>8</v>
      </c>
      <c r="AI26">
        <v>2</v>
      </c>
      <c r="AJ26">
        <v>1</v>
      </c>
      <c r="AM26">
        <v>2</v>
      </c>
      <c r="AO26">
        <v>1</v>
      </c>
      <c r="AP26" s="70">
        <v>1</v>
      </c>
      <c r="AR26" s="83"/>
      <c r="AT26" s="5"/>
      <c r="BC26" s="51">
        <f>SUM(C26:BB26)</f>
        <v>480</v>
      </c>
    </row>
    <row r="27" spans="1:55" x14ac:dyDescent="0.25">
      <c r="A27" s="10"/>
      <c r="B27" s="29" t="s">
        <v>100</v>
      </c>
      <c r="C27" s="16"/>
      <c r="D27" s="5"/>
      <c r="E27" s="5"/>
      <c r="F27" s="5"/>
      <c r="G27" s="5"/>
      <c r="H27" s="5"/>
      <c r="I27" s="5"/>
      <c r="J27" s="5"/>
      <c r="K27" s="5"/>
      <c r="AD27">
        <v>201</v>
      </c>
      <c r="AE27">
        <v>172</v>
      </c>
      <c r="AF27">
        <v>44</v>
      </c>
      <c r="AG27">
        <v>17</v>
      </c>
      <c r="AH27">
        <v>9</v>
      </c>
      <c r="AI27">
        <v>3</v>
      </c>
      <c r="AJ27">
        <v>4</v>
      </c>
      <c r="AL27">
        <v>1</v>
      </c>
      <c r="AM27">
        <v>1</v>
      </c>
      <c r="AN27">
        <v>1</v>
      </c>
      <c r="AO27">
        <v>1</v>
      </c>
      <c r="AP27" s="70"/>
      <c r="AR27" s="83">
        <v>2</v>
      </c>
      <c r="AT27" s="5">
        <v>3</v>
      </c>
      <c r="BC27" s="51">
        <f t="shared" si="0"/>
        <v>459</v>
      </c>
    </row>
    <row r="28" spans="1:55" x14ac:dyDescent="0.25">
      <c r="A28" s="10"/>
      <c r="B28" s="29" t="s">
        <v>101</v>
      </c>
      <c r="C28" s="16"/>
      <c r="D28" s="5"/>
      <c r="E28" s="5"/>
      <c r="F28" s="5"/>
      <c r="G28" s="5"/>
      <c r="H28" s="5"/>
      <c r="I28" s="5"/>
      <c r="J28" s="5"/>
      <c r="K28" s="5"/>
      <c r="AE28">
        <v>249</v>
      </c>
      <c r="AF28">
        <v>190</v>
      </c>
      <c r="AG28">
        <v>45</v>
      </c>
      <c r="AH28">
        <v>14</v>
      </c>
      <c r="AI28">
        <v>8</v>
      </c>
      <c r="AJ28">
        <v>2</v>
      </c>
      <c r="AK28">
        <v>1</v>
      </c>
      <c r="AL28">
        <v>3</v>
      </c>
      <c r="AM28">
        <v>1</v>
      </c>
      <c r="AP28" s="70"/>
      <c r="AR28" s="83"/>
      <c r="AT28" s="5"/>
      <c r="BC28" s="51">
        <f t="shared" si="0"/>
        <v>513</v>
      </c>
    </row>
    <row r="29" spans="1:55" x14ac:dyDescent="0.25">
      <c r="A29" s="10"/>
      <c r="B29" s="29" t="s">
        <v>102</v>
      </c>
      <c r="C29" s="16"/>
      <c r="D29" s="5"/>
      <c r="E29" s="5"/>
      <c r="F29" s="5"/>
      <c r="G29" s="5"/>
      <c r="H29" s="5"/>
      <c r="I29" s="5"/>
      <c r="J29" s="5"/>
      <c r="K29" s="5"/>
      <c r="AF29">
        <v>265</v>
      </c>
      <c r="AG29">
        <v>212</v>
      </c>
      <c r="AH29">
        <v>49</v>
      </c>
      <c r="AI29">
        <v>24</v>
      </c>
      <c r="AJ29">
        <v>9</v>
      </c>
      <c r="AK29">
        <v>3</v>
      </c>
      <c r="AL29">
        <v>2</v>
      </c>
      <c r="AM29">
        <v>3</v>
      </c>
      <c r="AN29">
        <v>1</v>
      </c>
      <c r="AO29">
        <v>2</v>
      </c>
      <c r="AP29" s="70">
        <v>2</v>
      </c>
      <c r="AQ29" s="72">
        <v>1</v>
      </c>
      <c r="AR29" s="83">
        <v>1</v>
      </c>
      <c r="AT29" s="5">
        <v>1</v>
      </c>
      <c r="BC29" s="51">
        <f t="shared" si="0"/>
        <v>575</v>
      </c>
    </row>
    <row r="30" spans="1:55" x14ac:dyDescent="0.25">
      <c r="A30" s="10"/>
      <c r="B30" s="29" t="s">
        <v>103</v>
      </c>
      <c r="C30" s="16"/>
      <c r="D30" s="5"/>
      <c r="E30" s="5"/>
      <c r="F30" s="5"/>
      <c r="G30" s="5"/>
      <c r="H30" s="5"/>
      <c r="I30" s="5"/>
      <c r="J30" s="5"/>
      <c r="K30" s="5"/>
      <c r="AG30">
        <v>214</v>
      </c>
      <c r="AH30">
        <v>224</v>
      </c>
      <c r="AI30">
        <v>63</v>
      </c>
      <c r="AJ30">
        <v>24</v>
      </c>
      <c r="AK30">
        <v>4</v>
      </c>
      <c r="AL30">
        <v>2</v>
      </c>
      <c r="AM30">
        <v>4</v>
      </c>
      <c r="AN30">
        <v>4</v>
      </c>
      <c r="AO30">
        <v>5</v>
      </c>
      <c r="AP30" s="70"/>
      <c r="AQ30" s="72">
        <v>1</v>
      </c>
      <c r="AR30" s="83">
        <v>2</v>
      </c>
      <c r="AS30" s="5">
        <v>2</v>
      </c>
      <c r="AT30" s="5">
        <v>9</v>
      </c>
      <c r="BC30" s="51">
        <f t="shared" si="0"/>
        <v>558</v>
      </c>
    </row>
    <row r="31" spans="1:55" x14ac:dyDescent="0.25">
      <c r="A31" s="10"/>
      <c r="B31" s="29" t="s">
        <v>104</v>
      </c>
      <c r="C31" s="16"/>
      <c r="D31" s="5"/>
      <c r="E31" s="5"/>
      <c r="F31" s="5"/>
      <c r="G31" s="5"/>
      <c r="H31" s="5"/>
      <c r="I31" s="5"/>
      <c r="J31" s="5"/>
      <c r="K31" s="5"/>
      <c r="AH31">
        <v>203</v>
      </c>
      <c r="AI31">
        <v>197</v>
      </c>
      <c r="AJ31">
        <v>31</v>
      </c>
      <c r="AK31">
        <v>12</v>
      </c>
      <c r="AL31">
        <v>6</v>
      </c>
      <c r="AM31">
        <v>4</v>
      </c>
      <c r="AN31">
        <v>1</v>
      </c>
      <c r="AO31">
        <v>5</v>
      </c>
      <c r="AP31" s="70">
        <v>6</v>
      </c>
      <c r="AQ31" s="72">
        <v>4</v>
      </c>
      <c r="AR31" s="83">
        <v>2</v>
      </c>
      <c r="AS31" s="5">
        <v>2</v>
      </c>
      <c r="AT31" s="5">
        <v>3</v>
      </c>
      <c r="BC31" s="51">
        <f t="shared" si="0"/>
        <v>476</v>
      </c>
    </row>
    <row r="32" spans="1:55" x14ac:dyDescent="0.25">
      <c r="A32" s="10"/>
      <c r="B32" s="29" t="s">
        <v>105</v>
      </c>
      <c r="C32" s="16"/>
      <c r="D32" s="5"/>
      <c r="E32" s="5"/>
      <c r="F32" s="5"/>
      <c r="G32" s="5"/>
      <c r="H32" s="5"/>
      <c r="I32" s="5"/>
      <c r="J32" s="5"/>
      <c r="K32" s="5"/>
      <c r="AI32">
        <v>227</v>
      </c>
      <c r="AJ32">
        <v>197</v>
      </c>
      <c r="AK32">
        <v>32</v>
      </c>
      <c r="AL32">
        <v>4</v>
      </c>
      <c r="AM32">
        <v>7</v>
      </c>
      <c r="AN32">
        <v>4</v>
      </c>
      <c r="AO32">
        <v>4</v>
      </c>
      <c r="AP32" s="70">
        <v>5</v>
      </c>
      <c r="AQ32" s="72">
        <v>4</v>
      </c>
      <c r="AR32" s="83">
        <v>2</v>
      </c>
      <c r="AS32" s="5">
        <v>1</v>
      </c>
      <c r="AT32" s="5">
        <v>4</v>
      </c>
      <c r="BC32" s="51">
        <f t="shared" si="0"/>
        <v>491</v>
      </c>
    </row>
    <row r="33" spans="1:55" x14ac:dyDescent="0.25">
      <c r="A33" s="10"/>
      <c r="B33" s="29" t="s">
        <v>106</v>
      </c>
      <c r="C33" s="16"/>
      <c r="D33" s="5"/>
      <c r="E33" s="5"/>
      <c r="F33" s="5"/>
      <c r="G33" s="5"/>
      <c r="H33" s="5"/>
      <c r="I33" s="5"/>
      <c r="J33" s="5"/>
      <c r="K33" s="5"/>
      <c r="AJ33">
        <v>229</v>
      </c>
      <c r="AK33">
        <v>194</v>
      </c>
      <c r="AL33">
        <v>29</v>
      </c>
      <c r="AM33">
        <v>25</v>
      </c>
      <c r="AN33">
        <v>17</v>
      </c>
      <c r="AO33">
        <v>14</v>
      </c>
      <c r="AP33" s="70">
        <v>12</v>
      </c>
      <c r="AQ33" s="72">
        <v>6</v>
      </c>
      <c r="AR33" s="83">
        <v>4</v>
      </c>
      <c r="AS33" s="5">
        <v>6</v>
      </c>
      <c r="AT33" s="5">
        <v>6</v>
      </c>
      <c r="BC33" s="51">
        <f>SUM(C33:BB33)</f>
        <v>542</v>
      </c>
    </row>
    <row r="34" spans="1:55" x14ac:dyDescent="0.25">
      <c r="A34" s="10"/>
      <c r="B34" s="29" t="s">
        <v>107</v>
      </c>
      <c r="C34" s="16"/>
      <c r="D34" s="5"/>
      <c r="E34" s="5"/>
      <c r="F34" s="5"/>
      <c r="G34" s="5"/>
      <c r="H34" s="5"/>
      <c r="I34" s="5"/>
      <c r="J34" s="5"/>
      <c r="K34" s="5"/>
      <c r="AK34">
        <v>212</v>
      </c>
      <c r="AL34">
        <v>242</v>
      </c>
      <c r="AM34">
        <v>130</v>
      </c>
      <c r="AN34">
        <v>131</v>
      </c>
      <c r="AO34">
        <v>114</v>
      </c>
      <c r="AP34" s="70">
        <v>83</v>
      </c>
      <c r="AQ34" s="72">
        <v>35</v>
      </c>
      <c r="AR34" s="83">
        <v>18</v>
      </c>
      <c r="AS34" s="5">
        <v>22</v>
      </c>
      <c r="AT34" s="5">
        <v>19</v>
      </c>
      <c r="BC34" s="51">
        <f t="shared" si="0"/>
        <v>1006</v>
      </c>
    </row>
    <row r="35" spans="1:55" s="70" customFormat="1" x14ac:dyDescent="0.25">
      <c r="A35" s="10"/>
      <c r="B35" s="29" t="s">
        <v>130</v>
      </c>
      <c r="C35" s="16"/>
      <c r="D35" s="5"/>
      <c r="E35" s="5"/>
      <c r="F35" s="5"/>
      <c r="G35" s="5"/>
      <c r="H35" s="5"/>
      <c r="I35" s="5"/>
      <c r="J35" s="5"/>
      <c r="K35" s="5"/>
      <c r="AP35" s="70">
        <v>435</v>
      </c>
      <c r="AQ35" s="72">
        <v>360</v>
      </c>
      <c r="AR35" s="83">
        <v>217</v>
      </c>
      <c r="AS35" s="5">
        <v>165</v>
      </c>
      <c r="AT35" s="5">
        <v>125</v>
      </c>
      <c r="BC35" s="51">
        <f t="shared" si="0"/>
        <v>1302</v>
      </c>
    </row>
    <row r="36" spans="1:55" s="87" customFormat="1" x14ac:dyDescent="0.25">
      <c r="A36" s="10"/>
      <c r="B36" s="29" t="s">
        <v>134</v>
      </c>
      <c r="C36" s="16"/>
      <c r="D36" s="5"/>
      <c r="E36" s="5"/>
      <c r="F36" s="5"/>
      <c r="G36" s="5"/>
      <c r="H36" s="5"/>
      <c r="I36" s="5"/>
      <c r="J36" s="5"/>
      <c r="K36" s="5"/>
      <c r="AS36" s="5"/>
      <c r="AT36" s="5">
        <v>321</v>
      </c>
      <c r="BC36" s="51">
        <f t="shared" si="0"/>
        <v>321</v>
      </c>
    </row>
    <row r="37" spans="1:55" x14ac:dyDescent="0.25">
      <c r="A37" s="10"/>
      <c r="B37" s="29" t="s">
        <v>108</v>
      </c>
      <c r="C37" s="16"/>
      <c r="D37" s="5"/>
      <c r="E37" s="5"/>
      <c r="F37" s="5"/>
      <c r="G37" s="5"/>
      <c r="H37" s="5"/>
      <c r="I37" s="5"/>
      <c r="J37" s="5"/>
      <c r="K37" s="5"/>
      <c r="N37">
        <v>21</v>
      </c>
      <c r="O37">
        <v>34</v>
      </c>
      <c r="P37">
        <v>27</v>
      </c>
      <c r="Q37">
        <v>35</v>
      </c>
      <c r="R37">
        <v>31</v>
      </c>
      <c r="S37">
        <v>27</v>
      </c>
      <c r="T37">
        <v>49</v>
      </c>
      <c r="U37">
        <v>46</v>
      </c>
      <c r="V37">
        <v>48</v>
      </c>
      <c r="W37">
        <v>38</v>
      </c>
      <c r="X37">
        <v>60</v>
      </c>
      <c r="Y37">
        <v>75</v>
      </c>
      <c r="Z37">
        <v>57</v>
      </c>
      <c r="AA37">
        <v>60</v>
      </c>
      <c r="AB37">
        <v>51</v>
      </c>
      <c r="AC37">
        <v>93</v>
      </c>
      <c r="AD37">
        <v>87</v>
      </c>
      <c r="AE37">
        <v>65</v>
      </c>
      <c r="AF37">
        <v>70</v>
      </c>
      <c r="AG37">
        <v>91</v>
      </c>
      <c r="AH37">
        <v>117</v>
      </c>
      <c r="AI37">
        <v>88</v>
      </c>
      <c r="AJ37">
        <v>76</v>
      </c>
      <c r="AK37">
        <v>69</v>
      </c>
      <c r="AL37">
        <v>82</v>
      </c>
      <c r="AM37">
        <v>94</v>
      </c>
      <c r="AN37">
        <v>57</v>
      </c>
      <c r="AO37">
        <v>77</v>
      </c>
      <c r="AP37">
        <v>75</v>
      </c>
      <c r="AQ37" s="72">
        <v>79</v>
      </c>
      <c r="AR37" s="84">
        <v>45</v>
      </c>
      <c r="AS37" s="5">
        <v>55</v>
      </c>
      <c r="AT37" s="5">
        <v>50</v>
      </c>
      <c r="BC37" s="51">
        <f>SUM(C37:BB37)</f>
        <v>2029</v>
      </c>
    </row>
    <row r="38" spans="1:55" x14ac:dyDescent="0.25">
      <c r="A38" s="10"/>
      <c r="B38" s="29" t="s">
        <v>109</v>
      </c>
      <c r="C38" s="16"/>
      <c r="D38" s="5"/>
      <c r="E38" s="5"/>
      <c r="F38" s="5"/>
      <c r="G38" s="5"/>
      <c r="H38" s="5"/>
      <c r="I38" s="5"/>
      <c r="J38" s="5"/>
      <c r="K38" s="5"/>
      <c r="N38">
        <v>8</v>
      </c>
      <c r="O38">
        <v>12</v>
      </c>
      <c r="P38">
        <v>14</v>
      </c>
      <c r="Q38">
        <v>11</v>
      </c>
      <c r="R38">
        <v>7</v>
      </c>
      <c r="S38">
        <v>7</v>
      </c>
      <c r="T38">
        <v>12</v>
      </c>
      <c r="U38">
        <v>12</v>
      </c>
      <c r="V38">
        <v>9</v>
      </c>
      <c r="W38">
        <v>7</v>
      </c>
      <c r="X38">
        <v>8</v>
      </c>
      <c r="Y38">
        <v>9</v>
      </c>
      <c r="Z38">
        <v>13</v>
      </c>
      <c r="AA38" s="59">
        <v>0</v>
      </c>
      <c r="AB38" s="59">
        <v>0</v>
      </c>
      <c r="AC38" s="59">
        <v>0</v>
      </c>
      <c r="AD38" s="59">
        <v>0</v>
      </c>
      <c r="AE38" s="59">
        <v>0</v>
      </c>
      <c r="AF38" s="59">
        <v>0</v>
      </c>
      <c r="AG38" s="59">
        <v>0</v>
      </c>
      <c r="AH38" s="59">
        <v>0</v>
      </c>
      <c r="AI38" s="59">
        <v>0</v>
      </c>
      <c r="AJ38" s="59">
        <v>0</v>
      </c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1">
        <f>SUM(C38:BB38)</f>
        <v>129</v>
      </c>
    </row>
    <row r="39" spans="1:55" s="83" customFormat="1" ht="15.75" thickBot="1" x14ac:dyDescent="0.3">
      <c r="A39" s="10"/>
      <c r="B39" s="29" t="s">
        <v>132</v>
      </c>
      <c r="C39" s="16"/>
      <c r="D39" s="5"/>
      <c r="E39" s="5"/>
      <c r="F39" s="5"/>
      <c r="G39" s="5"/>
      <c r="H39" s="5"/>
      <c r="I39" s="5"/>
      <c r="J39" s="5"/>
      <c r="K39" s="5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>
        <v>1</v>
      </c>
      <c r="AS39" s="73">
        <v>1</v>
      </c>
      <c r="AT39" s="61">
        <v>2</v>
      </c>
      <c r="AU39" s="59"/>
      <c r="AV39" s="59"/>
      <c r="AW39" s="59"/>
      <c r="AX39" s="59"/>
      <c r="AY39" s="59"/>
      <c r="AZ39" s="59"/>
      <c r="BA39" s="59"/>
      <c r="BB39" s="59"/>
      <c r="BC39" s="51">
        <f>SUM(C39:BB39)</f>
        <v>4</v>
      </c>
    </row>
    <row r="40" spans="1:55" s="19" customFormat="1" ht="15.75" thickBot="1" x14ac:dyDescent="0.3">
      <c r="B40" s="15" t="s">
        <v>26</v>
      </c>
      <c r="C40" s="20">
        <f t="shared" ref="C40:AJ40" si="1">SUM(C3:C38)</f>
        <v>0</v>
      </c>
      <c r="D40" s="20">
        <f t="shared" si="1"/>
        <v>0</v>
      </c>
      <c r="E40" s="20">
        <f t="shared" si="1"/>
        <v>0</v>
      </c>
      <c r="F40" s="20">
        <f t="shared" si="1"/>
        <v>0</v>
      </c>
      <c r="G40" s="20">
        <f t="shared" si="1"/>
        <v>108</v>
      </c>
      <c r="H40" s="20">
        <f t="shared" si="1"/>
        <v>117</v>
      </c>
      <c r="I40" s="20">
        <f t="shared" si="1"/>
        <v>150</v>
      </c>
      <c r="J40" s="20">
        <f t="shared" si="1"/>
        <v>152</v>
      </c>
      <c r="K40" s="20">
        <f t="shared" si="1"/>
        <v>149</v>
      </c>
      <c r="L40" s="20">
        <f t="shared" si="1"/>
        <v>157</v>
      </c>
      <c r="M40" s="20">
        <f t="shared" si="1"/>
        <v>124</v>
      </c>
      <c r="N40" s="20">
        <f t="shared" si="1"/>
        <v>310</v>
      </c>
      <c r="O40" s="20">
        <f t="shared" si="1"/>
        <v>401</v>
      </c>
      <c r="P40" s="20">
        <f t="shared" si="1"/>
        <v>464</v>
      </c>
      <c r="Q40" s="20">
        <f t="shared" si="1"/>
        <v>555</v>
      </c>
      <c r="R40" s="20">
        <f t="shared" si="1"/>
        <v>469</v>
      </c>
      <c r="S40" s="20">
        <f t="shared" si="1"/>
        <v>502</v>
      </c>
      <c r="T40" s="20">
        <f t="shared" si="1"/>
        <v>485</v>
      </c>
      <c r="U40" s="20">
        <f t="shared" si="1"/>
        <v>429</v>
      </c>
      <c r="V40" s="20">
        <f t="shared" si="1"/>
        <v>462</v>
      </c>
      <c r="W40" s="20">
        <f t="shared" si="1"/>
        <v>415</v>
      </c>
      <c r="X40" s="20">
        <f t="shared" si="1"/>
        <v>531</v>
      </c>
      <c r="Y40" s="20">
        <f t="shared" si="1"/>
        <v>597</v>
      </c>
      <c r="Z40" s="85">
        <f t="shared" si="1"/>
        <v>538</v>
      </c>
      <c r="AA40" s="85">
        <f t="shared" si="1"/>
        <v>487</v>
      </c>
      <c r="AB40" s="85">
        <f t="shared" si="1"/>
        <v>520</v>
      </c>
      <c r="AC40" s="85">
        <f t="shared" si="1"/>
        <v>550</v>
      </c>
      <c r="AD40" s="85">
        <f t="shared" si="1"/>
        <v>535</v>
      </c>
      <c r="AE40" s="85">
        <f t="shared" si="1"/>
        <v>565</v>
      </c>
      <c r="AF40" s="85">
        <f t="shared" si="1"/>
        <v>628</v>
      </c>
      <c r="AG40" s="85">
        <f t="shared" si="1"/>
        <v>620</v>
      </c>
      <c r="AH40" s="85">
        <f t="shared" si="1"/>
        <v>650</v>
      </c>
      <c r="AI40" s="85">
        <f t="shared" si="1"/>
        <v>634</v>
      </c>
      <c r="AJ40" s="85">
        <f t="shared" si="1"/>
        <v>595</v>
      </c>
      <c r="AK40" s="85">
        <f t="shared" ref="AK40" si="2">SUM(AK3:AK38)</f>
        <v>547</v>
      </c>
      <c r="AL40" s="85">
        <f t="shared" ref="AL40:AQ40" si="3">SUM(AL3:AL38)</f>
        <v>373</v>
      </c>
      <c r="AM40" s="85">
        <f t="shared" si="3"/>
        <v>288</v>
      </c>
      <c r="AN40" s="85">
        <f t="shared" si="3"/>
        <v>219</v>
      </c>
      <c r="AO40" s="85">
        <f t="shared" si="3"/>
        <v>232</v>
      </c>
      <c r="AP40" s="85">
        <f t="shared" si="3"/>
        <v>626</v>
      </c>
      <c r="AQ40" s="85">
        <f t="shared" si="3"/>
        <v>493</v>
      </c>
      <c r="AR40" s="85">
        <f>SUM(AR3:AR39)</f>
        <v>298</v>
      </c>
      <c r="AS40" s="85">
        <f>SUM(AS3:AS39)</f>
        <v>257</v>
      </c>
      <c r="AT40" s="85">
        <f>SUM(AT3:AT39)</f>
        <v>553</v>
      </c>
      <c r="AU40" s="85">
        <f>SUM(AU3:AU39)</f>
        <v>0</v>
      </c>
      <c r="AV40" s="20">
        <f t="shared" ref="AV40:BB40" si="4">SUM(AV3:AV38)</f>
        <v>0</v>
      </c>
      <c r="AW40" s="20">
        <f t="shared" si="4"/>
        <v>0</v>
      </c>
      <c r="AX40" s="20">
        <f t="shared" si="4"/>
        <v>0</v>
      </c>
      <c r="AY40" s="20">
        <f t="shared" si="4"/>
        <v>0</v>
      </c>
      <c r="AZ40" s="20">
        <f t="shared" si="4"/>
        <v>0</v>
      </c>
      <c r="BA40" s="20">
        <f t="shared" si="4"/>
        <v>0</v>
      </c>
      <c r="BB40" s="20">
        <f t="shared" si="4"/>
        <v>0</v>
      </c>
      <c r="BC40" s="14">
        <f>SUM(BC3:BC39)</f>
        <v>16785</v>
      </c>
    </row>
    <row r="46" spans="1:55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36"/>
    </row>
    <row r="47" spans="1:55" x14ac:dyDescent="0.25">
      <c r="B47" s="16"/>
      <c r="C47" s="16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36"/>
    </row>
    <row r="48" spans="1:55" x14ac:dyDescent="0.25">
      <c r="B48" s="16"/>
      <c r="C48" s="16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36"/>
    </row>
    <row r="49" spans="2:55" x14ac:dyDescent="0.25">
      <c r="B49" s="16"/>
      <c r="C49" s="16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36"/>
    </row>
    <row r="50" spans="2:55" x14ac:dyDescent="0.25">
      <c r="B50" s="16"/>
      <c r="C50" s="16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36"/>
    </row>
    <row r="51" spans="2:55" x14ac:dyDescent="0.25">
      <c r="B51" s="16"/>
      <c r="C51" s="16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36"/>
    </row>
    <row r="52" spans="2:55" x14ac:dyDescent="0.25">
      <c r="B52" s="16"/>
      <c r="C52" s="16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36"/>
    </row>
    <row r="53" spans="2:55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3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</sheetPr>
  <dimension ref="A1:BE58"/>
  <sheetViews>
    <sheetView tabSelected="1" workbookViewId="0"/>
  </sheetViews>
  <sheetFormatPr baseColWidth="10" defaultRowHeight="15" x14ac:dyDescent="0.25"/>
  <cols>
    <col min="2" max="2" width="34.140625" bestFit="1" customWidth="1"/>
    <col min="3" max="3" width="22.5703125" hidden="1" customWidth="1"/>
    <col min="4" max="4" width="26.140625" style="87" bestFit="1" customWidth="1"/>
    <col min="5" max="8" width="11.42578125" hidden="1" customWidth="1"/>
    <col min="9" max="14" width="0" hidden="1" customWidth="1"/>
    <col min="15" max="15" width="36.42578125" bestFit="1" customWidth="1"/>
    <col min="42" max="42" width="11.42578125" customWidth="1"/>
    <col min="43" max="43" width="12.5703125" customWidth="1"/>
    <col min="44" max="44" width="13" customWidth="1"/>
    <col min="45" max="45" width="12.5703125" customWidth="1"/>
    <col min="46" max="49" width="11.85546875" bestFit="1" customWidth="1"/>
    <col min="50" max="55" width="11.42578125" hidden="1" customWidth="1"/>
    <col min="56" max="56" width="12.5703125" hidden="1" customWidth="1"/>
    <col min="57" max="57" width="11.85546875" bestFit="1" customWidth="1"/>
  </cols>
  <sheetData>
    <row r="1" spans="1:57" s="60" customFormat="1" ht="45.75" thickBot="1" x14ac:dyDescent="0.3">
      <c r="A1" s="44" t="s">
        <v>28</v>
      </c>
      <c r="B1" s="45" t="s">
        <v>29</v>
      </c>
      <c r="C1" s="46" t="s">
        <v>50</v>
      </c>
      <c r="D1" s="22" t="s">
        <v>135</v>
      </c>
      <c r="E1" s="47" t="s">
        <v>30</v>
      </c>
      <c r="F1" s="48" t="s">
        <v>31</v>
      </c>
      <c r="G1" s="48" t="s">
        <v>32</v>
      </c>
      <c r="H1" s="48" t="s">
        <v>33</v>
      </c>
      <c r="I1" s="48" t="s">
        <v>34</v>
      </c>
      <c r="J1" s="48" t="s">
        <v>35</v>
      </c>
      <c r="K1" s="48" t="s">
        <v>36</v>
      </c>
      <c r="L1" s="48" t="s">
        <v>37</v>
      </c>
      <c r="M1" s="48" t="s">
        <v>38</v>
      </c>
      <c r="N1" s="48" t="s">
        <v>39</v>
      </c>
      <c r="O1" s="48" t="s">
        <v>40</v>
      </c>
      <c r="P1" s="48" t="s">
        <v>0</v>
      </c>
      <c r="Q1" s="48" t="s">
        <v>1</v>
      </c>
      <c r="R1" s="48" t="s">
        <v>2</v>
      </c>
      <c r="S1" s="48" t="s">
        <v>3</v>
      </c>
      <c r="T1" s="48" t="s">
        <v>4</v>
      </c>
      <c r="U1" s="48" t="s">
        <v>5</v>
      </c>
      <c r="V1" s="48" t="s">
        <v>6</v>
      </c>
      <c r="W1" s="48" t="s">
        <v>7</v>
      </c>
      <c r="X1" s="48" t="s">
        <v>8</v>
      </c>
      <c r="Y1" s="48" t="s">
        <v>9</v>
      </c>
      <c r="Z1" s="48" t="s">
        <v>10</v>
      </c>
      <c r="AA1" s="48" t="s">
        <v>11</v>
      </c>
      <c r="AB1" s="48" t="s">
        <v>12</v>
      </c>
      <c r="AC1" s="48" t="s">
        <v>13</v>
      </c>
      <c r="AD1" s="48" t="s">
        <v>14</v>
      </c>
      <c r="AE1" s="48" t="s">
        <v>15</v>
      </c>
      <c r="AF1" s="48" t="s">
        <v>16</v>
      </c>
      <c r="AG1" s="48" t="s">
        <v>17</v>
      </c>
      <c r="AH1" s="48" t="s">
        <v>18</v>
      </c>
      <c r="AI1" s="48" t="s">
        <v>19</v>
      </c>
      <c r="AJ1" s="48" t="s">
        <v>20</v>
      </c>
      <c r="AK1" s="48" t="s">
        <v>21</v>
      </c>
      <c r="AL1" s="48" t="s">
        <v>22</v>
      </c>
      <c r="AM1" s="48" t="s">
        <v>23</v>
      </c>
      <c r="AN1" s="48" t="s">
        <v>24</v>
      </c>
      <c r="AO1" s="48" t="s">
        <v>112</v>
      </c>
      <c r="AP1" s="48" t="s">
        <v>113</v>
      </c>
      <c r="AQ1" s="48" t="s">
        <v>114</v>
      </c>
      <c r="AR1" s="48" t="s">
        <v>115</v>
      </c>
      <c r="AS1" s="48" t="s">
        <v>116</v>
      </c>
      <c r="AT1" s="48" t="s">
        <v>117</v>
      </c>
      <c r="AU1" s="48" t="s">
        <v>118</v>
      </c>
      <c r="AV1" s="48" t="s">
        <v>119</v>
      </c>
      <c r="AW1" s="48" t="s">
        <v>120</v>
      </c>
      <c r="AX1" s="48" t="s">
        <v>121</v>
      </c>
      <c r="AY1" s="48" t="s">
        <v>122</v>
      </c>
      <c r="AZ1" s="48" t="s">
        <v>123</v>
      </c>
      <c r="BA1" s="48" t="s">
        <v>124</v>
      </c>
      <c r="BB1" s="48" t="s">
        <v>125</v>
      </c>
      <c r="BC1" s="48" t="s">
        <v>126</v>
      </c>
      <c r="BD1" s="48" t="s">
        <v>127</v>
      </c>
      <c r="BE1" s="49" t="s">
        <v>26</v>
      </c>
    </row>
    <row r="2" spans="1:57" ht="15.75" thickBot="1" x14ac:dyDescent="0.3">
      <c r="A2" s="10"/>
      <c r="B2" s="1"/>
      <c r="C2" s="1"/>
      <c r="D2" s="1"/>
      <c r="E2" s="50" t="s">
        <v>51</v>
      </c>
      <c r="F2" s="50" t="s">
        <v>51</v>
      </c>
      <c r="G2" s="50" t="s">
        <v>51</v>
      </c>
      <c r="H2" s="50" t="s">
        <v>51</v>
      </c>
      <c r="I2" s="50" t="s">
        <v>51</v>
      </c>
      <c r="J2" s="50" t="s">
        <v>51</v>
      </c>
      <c r="K2" s="50" t="s">
        <v>51</v>
      </c>
      <c r="L2" s="50" t="s">
        <v>51</v>
      </c>
      <c r="M2" s="50" t="s">
        <v>51</v>
      </c>
      <c r="N2" s="50" t="s">
        <v>51</v>
      </c>
      <c r="O2" s="50" t="s">
        <v>51</v>
      </c>
      <c r="P2" s="50" t="s">
        <v>51</v>
      </c>
      <c r="Q2" s="50" t="s">
        <v>51</v>
      </c>
      <c r="R2" s="50" t="s">
        <v>51</v>
      </c>
      <c r="S2" s="50" t="s">
        <v>51</v>
      </c>
      <c r="T2" s="50" t="s">
        <v>51</v>
      </c>
      <c r="U2" s="50" t="s">
        <v>51</v>
      </c>
      <c r="V2" s="50" t="s">
        <v>51</v>
      </c>
      <c r="W2" s="50" t="s">
        <v>51</v>
      </c>
      <c r="X2" s="50" t="s">
        <v>51</v>
      </c>
      <c r="Y2" s="50" t="s">
        <v>51</v>
      </c>
      <c r="Z2" s="50" t="s">
        <v>51</v>
      </c>
      <c r="AA2" s="50" t="s">
        <v>51</v>
      </c>
      <c r="AB2" s="50" t="s">
        <v>51</v>
      </c>
      <c r="AC2" s="50" t="s">
        <v>51</v>
      </c>
      <c r="AD2" s="50" t="s">
        <v>51</v>
      </c>
      <c r="AE2" s="50" t="s">
        <v>51</v>
      </c>
      <c r="AF2" s="50" t="s">
        <v>51</v>
      </c>
      <c r="AG2" s="50" t="s">
        <v>51</v>
      </c>
      <c r="AH2" s="50" t="s">
        <v>51</v>
      </c>
      <c r="AI2" s="50" t="s">
        <v>51</v>
      </c>
      <c r="AJ2" s="50" t="s">
        <v>51</v>
      </c>
      <c r="AK2" s="50" t="s">
        <v>51</v>
      </c>
      <c r="AL2" s="50" t="s">
        <v>51</v>
      </c>
      <c r="AM2" s="50" t="s">
        <v>51</v>
      </c>
      <c r="AN2" s="50" t="s">
        <v>51</v>
      </c>
      <c r="AO2" s="50" t="s">
        <v>51</v>
      </c>
      <c r="AP2" s="50" t="s">
        <v>51</v>
      </c>
      <c r="AQ2" s="50" t="s">
        <v>51</v>
      </c>
      <c r="AR2" s="50" t="s">
        <v>51</v>
      </c>
      <c r="AS2" s="50" t="s">
        <v>51</v>
      </c>
      <c r="AT2" s="50" t="s">
        <v>51</v>
      </c>
      <c r="AU2" s="50" t="s">
        <v>51</v>
      </c>
      <c r="AV2" s="50" t="s">
        <v>51</v>
      </c>
      <c r="AW2" s="50" t="s">
        <v>51</v>
      </c>
      <c r="AX2" s="50" t="s">
        <v>51</v>
      </c>
      <c r="AY2" s="50" t="s">
        <v>51</v>
      </c>
      <c r="AZ2" s="50" t="s">
        <v>51</v>
      </c>
      <c r="BA2" s="50" t="s">
        <v>51</v>
      </c>
      <c r="BB2" s="50" t="s">
        <v>51</v>
      </c>
      <c r="BC2" s="50" t="s">
        <v>51</v>
      </c>
      <c r="BD2" s="50" t="s">
        <v>51</v>
      </c>
      <c r="BE2" s="51"/>
    </row>
    <row r="3" spans="1:57" x14ac:dyDescent="0.25">
      <c r="A3" s="10"/>
      <c r="B3" s="29" t="s">
        <v>76</v>
      </c>
      <c r="C3" s="26">
        <v>0.48</v>
      </c>
      <c r="D3" s="26">
        <v>0.54</v>
      </c>
      <c r="E3" s="52">
        <f>$C3*'Be Mag'!C3</f>
        <v>0</v>
      </c>
      <c r="F3" s="52">
        <f>$C3*'Be Mag'!D3</f>
        <v>0</v>
      </c>
      <c r="G3" s="52">
        <f>$C3*'Be Mag'!E3</f>
        <v>0</v>
      </c>
      <c r="H3" s="52">
        <f>$C3*'Be Mag'!F3</f>
        <v>0</v>
      </c>
      <c r="I3" s="52">
        <f>$C3*'Be Mag'!G3</f>
        <v>7.1999999999999993</v>
      </c>
      <c r="J3" s="52">
        <f>$C3*'Be Mag'!H3</f>
        <v>0.48</v>
      </c>
      <c r="K3" s="52">
        <f>$C3*'Be Mag'!I3</f>
        <v>0</v>
      </c>
      <c r="L3" s="52">
        <f>$C3*'Be Mag'!J3</f>
        <v>0</v>
      </c>
      <c r="M3" s="52">
        <f>$C3*'Be Mag'!K3</f>
        <v>0</v>
      </c>
      <c r="N3" s="52">
        <f>$C3*'Be Mag'!L3</f>
        <v>0</v>
      </c>
      <c r="O3" s="52">
        <f>$C3*'Be Mag'!M3</f>
        <v>0</v>
      </c>
      <c r="P3" s="52">
        <f>$C3*'Be Mag'!N3</f>
        <v>0</v>
      </c>
      <c r="Q3" s="52">
        <f>$C3*'Be Mag'!O3</f>
        <v>0</v>
      </c>
      <c r="R3" s="52">
        <f>$C3*'Be Mag'!P3</f>
        <v>0</v>
      </c>
      <c r="S3" s="52">
        <f>$C3*'Be Mag'!Q3</f>
        <v>0</v>
      </c>
      <c r="T3" s="52">
        <f>$C3*'Be Mag'!R3</f>
        <v>0</v>
      </c>
      <c r="U3" s="52">
        <f>$C3*'Be Mag'!S3</f>
        <v>0</v>
      </c>
      <c r="V3" s="52">
        <f>$C3*'Be Mag'!T3</f>
        <v>0</v>
      </c>
      <c r="W3" s="52">
        <f>$C3*'Be Mag'!U3</f>
        <v>0</v>
      </c>
      <c r="X3" s="52">
        <f>$C3*'Be Mag'!V3</f>
        <v>0</v>
      </c>
      <c r="Y3" s="52">
        <f>$C3*'Be Mag'!W3</f>
        <v>0</v>
      </c>
      <c r="Z3" s="52">
        <f>$C3*'Be Mag'!X3</f>
        <v>0</v>
      </c>
      <c r="AA3" s="52">
        <f>$C3*'Be Mag'!Y3</f>
        <v>0</v>
      </c>
      <c r="AB3" s="52">
        <f>$C3*'Be Mag'!Z3</f>
        <v>0</v>
      </c>
      <c r="AC3" s="52">
        <f>$C3*'Be Mag'!AA3</f>
        <v>0</v>
      </c>
      <c r="AD3" s="52">
        <f>$C3*'Be Mag'!AB3</f>
        <v>0</v>
      </c>
      <c r="AE3" s="52">
        <f>$C3*'Be Mag'!AC3</f>
        <v>0</v>
      </c>
      <c r="AF3" s="52">
        <f>$C3*'Be Mag'!AD3</f>
        <v>0</v>
      </c>
      <c r="AG3" s="52">
        <f>$C3*'Be Mag'!AE3</f>
        <v>0</v>
      </c>
      <c r="AH3" s="52">
        <f>$C3*'Be Mag'!AF3</f>
        <v>0</v>
      </c>
      <c r="AI3" s="52">
        <f>$C3*'Be Mag'!AG3</f>
        <v>0</v>
      </c>
      <c r="AJ3" s="52">
        <f>$C3*'Be Mag'!AH3</f>
        <v>0</v>
      </c>
      <c r="AK3" s="52">
        <f>$C3*'Be Mag'!AI3</f>
        <v>0</v>
      </c>
      <c r="AL3" s="52">
        <f>$C3*'Be Mag'!AJ3</f>
        <v>0</v>
      </c>
      <c r="AM3" s="52">
        <f>$C3*'Be Mag'!AK3</f>
        <v>0</v>
      </c>
      <c r="AN3" s="52">
        <f>$C3*'Be Mag'!AL3</f>
        <v>0</v>
      </c>
      <c r="AO3" s="52">
        <f>$C3*'Be Mag'!AM3</f>
        <v>0</v>
      </c>
      <c r="AP3" s="52">
        <f>$C3*'Be Mag'!AN3</f>
        <v>0</v>
      </c>
      <c r="AQ3" s="52">
        <f>$C3*'Be Mag'!AO3</f>
        <v>0</v>
      </c>
      <c r="AR3" s="52">
        <f>$C3*'Be Mag'!AP3</f>
        <v>0</v>
      </c>
      <c r="AS3" s="52">
        <f>$C3*'Be Mag'!AQ3</f>
        <v>0</v>
      </c>
      <c r="AT3" s="52">
        <f>$C3*'Be Mag'!AR3</f>
        <v>0</v>
      </c>
      <c r="AU3" s="52">
        <f>$C3*'Be Mag'!AS3</f>
        <v>0</v>
      </c>
      <c r="AV3" s="52">
        <f>$D3*'Be Mag'!AT3</f>
        <v>0</v>
      </c>
      <c r="AW3" s="52">
        <f>$D3*'Be Mag'!AU3</f>
        <v>0</v>
      </c>
      <c r="AX3" s="52">
        <f>$C3*'Be Mag'!AV3</f>
        <v>0</v>
      </c>
      <c r="AY3" s="52">
        <f>$C3*'Be Mag'!AW3</f>
        <v>0</v>
      </c>
      <c r="AZ3" s="52">
        <f>$C3*'Be Mag'!AX3</f>
        <v>0</v>
      </c>
      <c r="BA3" s="52">
        <f>$C3*'Be Mag'!AY3</f>
        <v>0</v>
      </c>
      <c r="BB3" s="52">
        <f>$C3*'Be Mag'!AZ3</f>
        <v>0</v>
      </c>
      <c r="BC3" s="52">
        <f>$C3*'Be Mag'!BA3</f>
        <v>0</v>
      </c>
      <c r="BD3" s="52">
        <f>$C3*'Be Mag'!BB3</f>
        <v>0</v>
      </c>
      <c r="BE3" s="53">
        <f>SUM(I3:BD3)</f>
        <v>7.68</v>
      </c>
    </row>
    <row r="4" spans="1:57" x14ac:dyDescent="0.25">
      <c r="A4" s="10"/>
      <c r="B4" s="29" t="s">
        <v>77</v>
      </c>
      <c r="C4" s="26">
        <v>0.48</v>
      </c>
      <c r="D4" s="26">
        <v>0.54</v>
      </c>
      <c r="E4" s="52">
        <f>$C4*'Be Mag'!C4</f>
        <v>0</v>
      </c>
      <c r="F4" s="52">
        <f>$C4*'Be Mag'!D4</f>
        <v>0</v>
      </c>
      <c r="G4" s="52">
        <f>$C4*'Be Mag'!E4</f>
        <v>0</v>
      </c>
      <c r="H4" s="52">
        <f>$C4*'Be Mag'!F4</f>
        <v>0</v>
      </c>
      <c r="I4" s="52">
        <f>$C4*'Be Mag'!G4</f>
        <v>44.64</v>
      </c>
      <c r="J4" s="52">
        <f>$C4*'Be Mag'!H4</f>
        <v>22.56</v>
      </c>
      <c r="K4" s="52">
        <f>$C4*'Be Mag'!I4</f>
        <v>8.64</v>
      </c>
      <c r="L4" s="52">
        <f>$C4*'Be Mag'!J4</f>
        <v>3.36</v>
      </c>
      <c r="M4" s="52">
        <f>$C4*'Be Mag'!K4</f>
        <v>1.92</v>
      </c>
      <c r="N4" s="52">
        <f>$C4*'Be Mag'!L4</f>
        <v>0</v>
      </c>
      <c r="O4" s="52">
        <f>$C4*'Be Mag'!M4</f>
        <v>0</v>
      </c>
      <c r="P4" s="52">
        <f>$C4*'Be Mag'!N4</f>
        <v>0.48</v>
      </c>
      <c r="Q4" s="52">
        <f>$C4*'Be Mag'!O4</f>
        <v>1.92</v>
      </c>
      <c r="R4" s="52">
        <f>$C4*'Be Mag'!P4</f>
        <v>1.92</v>
      </c>
      <c r="S4" s="52">
        <f>$C4*'Be Mag'!Q4</f>
        <v>2.4</v>
      </c>
      <c r="T4" s="52">
        <f>$C4*'Be Mag'!R4</f>
        <v>0.48</v>
      </c>
      <c r="U4" s="52">
        <f>$C4*'Be Mag'!S4</f>
        <v>0.96</v>
      </c>
      <c r="V4" s="52">
        <f>$C4*'Be Mag'!T4</f>
        <v>0</v>
      </c>
      <c r="W4" s="52">
        <f>$C4*'Be Mag'!U4</f>
        <v>0.48</v>
      </c>
      <c r="X4" s="52">
        <f>$C4*'Be Mag'!V4</f>
        <v>0</v>
      </c>
      <c r="Y4" s="52">
        <f>$C4*'Be Mag'!W4</f>
        <v>0.48</v>
      </c>
      <c r="Z4" s="52">
        <f>$C4*'Be Mag'!X4</f>
        <v>0.48</v>
      </c>
      <c r="AA4" s="52">
        <f>$C4*'Be Mag'!Y4</f>
        <v>0.48</v>
      </c>
      <c r="AB4" s="52">
        <f>$C4*'Be Mag'!Z4</f>
        <v>0.48</v>
      </c>
      <c r="AC4" s="52">
        <f>$C4*'Be Mag'!AA4</f>
        <v>0.48</v>
      </c>
      <c r="AD4" s="52">
        <f>$C4*'Be Mag'!AB4</f>
        <v>0.48</v>
      </c>
      <c r="AE4" s="52">
        <f>$C4*'Be Mag'!AC4</f>
        <v>0</v>
      </c>
      <c r="AF4" s="52">
        <f>$C4*'Be Mag'!AD4</f>
        <v>0</v>
      </c>
      <c r="AG4" s="52">
        <f>$C4*'Be Mag'!AE4</f>
        <v>0.48</v>
      </c>
      <c r="AH4" s="52">
        <f>$C4*'Be Mag'!AF4</f>
        <v>0</v>
      </c>
      <c r="AI4" s="52">
        <f>$C4*'Be Mag'!AG4</f>
        <v>0</v>
      </c>
      <c r="AJ4" s="52">
        <f>$C4*'Be Mag'!AH4</f>
        <v>0</v>
      </c>
      <c r="AK4" s="52">
        <f>$C4*'Be Mag'!AI4</f>
        <v>0</v>
      </c>
      <c r="AL4" s="52">
        <f>$C4*'Be Mag'!AJ4</f>
        <v>0.48</v>
      </c>
      <c r="AM4" s="52">
        <f>$C4*'Be Mag'!AK4</f>
        <v>0</v>
      </c>
      <c r="AN4" s="52">
        <f>$C4*'Be Mag'!AL4</f>
        <v>0</v>
      </c>
      <c r="AO4" s="52">
        <f>$C4*'Be Mag'!AM4</f>
        <v>0.48</v>
      </c>
      <c r="AP4" s="52">
        <f>$C4*'Be Mag'!AN4</f>
        <v>0</v>
      </c>
      <c r="AQ4" s="52">
        <f>$C4*'Be Mag'!AO4</f>
        <v>0.96</v>
      </c>
      <c r="AR4" s="52">
        <f>$C4*'Be Mag'!AP4</f>
        <v>0</v>
      </c>
      <c r="AS4" s="52">
        <f>$C4*'Be Mag'!AQ4</f>
        <v>0</v>
      </c>
      <c r="AT4" s="52">
        <f>$C4*'Be Mag'!AR4</f>
        <v>0</v>
      </c>
      <c r="AU4" s="52">
        <f>$C4*'Be Mag'!AS4</f>
        <v>0</v>
      </c>
      <c r="AV4" s="52">
        <f>$D4*'Be Mag'!AT4</f>
        <v>0</v>
      </c>
      <c r="AW4" s="52">
        <f>$D4*'Be Mag'!AU4</f>
        <v>0</v>
      </c>
      <c r="AX4" s="52">
        <f>$C4*'Be Mag'!AV4</f>
        <v>0</v>
      </c>
      <c r="AY4" s="52">
        <f>$C4*'Be Mag'!AW4</f>
        <v>0</v>
      </c>
      <c r="AZ4" s="52">
        <f>$C4*'Be Mag'!AX4</f>
        <v>0</v>
      </c>
      <c r="BA4" s="52">
        <f>$C4*'Be Mag'!AY4</f>
        <v>0</v>
      </c>
      <c r="BB4" s="52">
        <f>$C4*'Be Mag'!AZ4</f>
        <v>0</v>
      </c>
      <c r="BC4" s="52">
        <f>$C4*'Be Mag'!BA4</f>
        <v>0</v>
      </c>
      <c r="BD4" s="52">
        <f>$C4*'Be Mag'!BB4</f>
        <v>0</v>
      </c>
      <c r="BE4" s="53">
        <f t="shared" ref="BE4:BE39" si="0">SUM(I4:BD4)</f>
        <v>95.040000000000049</v>
      </c>
    </row>
    <row r="5" spans="1:57" x14ac:dyDescent="0.25">
      <c r="A5" s="10"/>
      <c r="B5" s="29" t="s">
        <v>78</v>
      </c>
      <c r="C5" s="26">
        <v>0.48</v>
      </c>
      <c r="D5" s="26">
        <v>0.54</v>
      </c>
      <c r="E5" s="52">
        <f>$C5*'Be Mag'!C5</f>
        <v>0</v>
      </c>
      <c r="F5" s="52">
        <f>$C5*'Be Mag'!D5</f>
        <v>0</v>
      </c>
      <c r="G5" s="52">
        <f>$C5*'Be Mag'!E5</f>
        <v>0</v>
      </c>
      <c r="H5" s="52">
        <f>$C5*'Be Mag'!F5</f>
        <v>0</v>
      </c>
      <c r="I5" s="52">
        <f>$C5*'Be Mag'!G5</f>
        <v>0</v>
      </c>
      <c r="J5" s="52">
        <f>$C5*'Be Mag'!H5</f>
        <v>33.119999999999997</v>
      </c>
      <c r="K5" s="52">
        <f>$C5*'Be Mag'!I5</f>
        <v>23.04</v>
      </c>
      <c r="L5" s="52">
        <f>$C5*'Be Mag'!J5</f>
        <v>3.84</v>
      </c>
      <c r="M5" s="52">
        <f>$C5*'Be Mag'!K5</f>
        <v>0.96</v>
      </c>
      <c r="N5" s="52">
        <f>$C5*'Be Mag'!L5</f>
        <v>0</v>
      </c>
      <c r="O5" s="52">
        <f>$C5*'Be Mag'!M5</f>
        <v>0</v>
      </c>
      <c r="P5" s="52">
        <f>$C5*'Be Mag'!N5</f>
        <v>1.92</v>
      </c>
      <c r="Q5" s="52">
        <f>$C5*'Be Mag'!O5</f>
        <v>0.96</v>
      </c>
      <c r="R5" s="52">
        <f>$C5*'Be Mag'!P5</f>
        <v>1.44</v>
      </c>
      <c r="S5" s="52">
        <f>$C5*'Be Mag'!Q5</f>
        <v>1.44</v>
      </c>
      <c r="T5" s="52">
        <f>$C5*'Be Mag'!R5</f>
        <v>0.48</v>
      </c>
      <c r="U5" s="52">
        <f>$C5*'Be Mag'!S5</f>
        <v>0.48</v>
      </c>
      <c r="V5" s="52">
        <f>$C5*'Be Mag'!T5</f>
        <v>0.96</v>
      </c>
      <c r="W5" s="52">
        <f>$C5*'Be Mag'!U5</f>
        <v>0</v>
      </c>
      <c r="X5" s="52">
        <f>$C5*'Be Mag'!V5</f>
        <v>0</v>
      </c>
      <c r="Y5" s="52">
        <f>$C5*'Be Mag'!W5</f>
        <v>0.48</v>
      </c>
      <c r="Z5" s="52">
        <f>$C5*'Be Mag'!X5</f>
        <v>0</v>
      </c>
      <c r="AA5" s="52">
        <f>$C5*'Be Mag'!Y5</f>
        <v>0.96</v>
      </c>
      <c r="AB5" s="52">
        <f>$C5*'Be Mag'!Z5</f>
        <v>0.48</v>
      </c>
      <c r="AC5" s="52">
        <f>$C5*'Be Mag'!AA5</f>
        <v>0.48</v>
      </c>
      <c r="AD5" s="52">
        <f>$C5*'Be Mag'!AB5</f>
        <v>0.96</v>
      </c>
      <c r="AE5" s="52">
        <f>$C5*'Be Mag'!AC5</f>
        <v>0</v>
      </c>
      <c r="AF5" s="52">
        <f>$C5*'Be Mag'!AD5</f>
        <v>0</v>
      </c>
      <c r="AG5" s="52">
        <f>$C5*'Be Mag'!AE5</f>
        <v>0</v>
      </c>
      <c r="AH5" s="52">
        <f>$C5*'Be Mag'!AF5</f>
        <v>0</v>
      </c>
      <c r="AI5" s="52">
        <f>$C5*'Be Mag'!AG5</f>
        <v>0</v>
      </c>
      <c r="AJ5" s="52">
        <f>$C5*'Be Mag'!AH5</f>
        <v>0</v>
      </c>
      <c r="AK5" s="52">
        <f>$C5*'Be Mag'!AI5</f>
        <v>0</v>
      </c>
      <c r="AL5" s="52">
        <f>$C5*'Be Mag'!AJ5</f>
        <v>0</v>
      </c>
      <c r="AM5" s="52">
        <f>$C5*'Be Mag'!AK5</f>
        <v>0</v>
      </c>
      <c r="AN5" s="52">
        <f>$C5*'Be Mag'!AL5</f>
        <v>0</v>
      </c>
      <c r="AO5" s="52">
        <f>$C5*'Be Mag'!AM5</f>
        <v>1.44</v>
      </c>
      <c r="AP5" s="52">
        <f>$C5*'Be Mag'!AN5</f>
        <v>0</v>
      </c>
      <c r="AQ5" s="52">
        <f>$C5*'Be Mag'!AO5</f>
        <v>0</v>
      </c>
      <c r="AR5" s="52">
        <f>$C5*'Be Mag'!AP5</f>
        <v>0</v>
      </c>
      <c r="AS5" s="52">
        <f>$C5*'Be Mag'!AQ5</f>
        <v>0</v>
      </c>
      <c r="AT5" s="52">
        <f>$C5*'Be Mag'!AR5</f>
        <v>0.48</v>
      </c>
      <c r="AU5" s="52">
        <f>$C5*'Be Mag'!AS5</f>
        <v>0</v>
      </c>
      <c r="AV5" s="52">
        <f>$D5*'Be Mag'!AT5</f>
        <v>0.54</v>
      </c>
      <c r="AW5" s="52">
        <f>$D5*'Be Mag'!AU5</f>
        <v>0</v>
      </c>
      <c r="AX5" s="52">
        <f>$C5*'Be Mag'!AV5</f>
        <v>0</v>
      </c>
      <c r="AY5" s="52">
        <f>$C5*'Be Mag'!AW5</f>
        <v>0</v>
      </c>
      <c r="AZ5" s="52">
        <f>$C5*'Be Mag'!AX5</f>
        <v>0</v>
      </c>
      <c r="BA5" s="52">
        <f>$C5*'Be Mag'!AY5</f>
        <v>0</v>
      </c>
      <c r="BB5" s="52">
        <f>$C5*'Be Mag'!AZ5</f>
        <v>0</v>
      </c>
      <c r="BC5" s="52">
        <f>$C5*'Be Mag'!BA5</f>
        <v>0</v>
      </c>
      <c r="BD5" s="52">
        <f>$C5*'Be Mag'!BB5</f>
        <v>0</v>
      </c>
      <c r="BE5" s="53">
        <f t="shared" si="0"/>
        <v>74.460000000000008</v>
      </c>
    </row>
    <row r="6" spans="1:57" x14ac:dyDescent="0.25">
      <c r="A6" s="10"/>
      <c r="B6" s="29" t="s">
        <v>79</v>
      </c>
      <c r="C6" s="26">
        <v>0.48</v>
      </c>
      <c r="D6" s="26">
        <v>0.54</v>
      </c>
      <c r="E6" s="52">
        <f>$C6*'Be Mag'!C6</f>
        <v>0</v>
      </c>
      <c r="F6" s="52">
        <f>$C6*'Be Mag'!D6</f>
        <v>0</v>
      </c>
      <c r="G6" s="52">
        <f>$C6*'Be Mag'!E6</f>
        <v>0</v>
      </c>
      <c r="H6" s="52">
        <f>$C6*'Be Mag'!F6</f>
        <v>0</v>
      </c>
      <c r="I6" s="52">
        <f>$C6*'Be Mag'!G6</f>
        <v>0</v>
      </c>
      <c r="J6" s="52">
        <f>$C6*'Be Mag'!H6</f>
        <v>0</v>
      </c>
      <c r="K6" s="52">
        <f>$C6*'Be Mag'!I6</f>
        <v>40.32</v>
      </c>
      <c r="L6" s="52">
        <f>$C6*'Be Mag'!J6</f>
        <v>23.04</v>
      </c>
      <c r="M6" s="52">
        <f>$C6*'Be Mag'!K6</f>
        <v>2.4</v>
      </c>
      <c r="N6" s="52">
        <f>$C6*'Be Mag'!L6</f>
        <v>0</v>
      </c>
      <c r="O6" s="52">
        <f>$C6*'Be Mag'!M6</f>
        <v>0.48</v>
      </c>
      <c r="P6" s="52">
        <f>$C6*'Be Mag'!N6</f>
        <v>1.44</v>
      </c>
      <c r="Q6" s="52">
        <f>$C6*'Be Mag'!O6</f>
        <v>3.36</v>
      </c>
      <c r="R6" s="52">
        <f>$C6*'Be Mag'!P6</f>
        <v>0.96</v>
      </c>
      <c r="S6" s="52">
        <f>$C6*'Be Mag'!Q6</f>
        <v>1.92</v>
      </c>
      <c r="T6" s="52">
        <f>$C6*'Be Mag'!R6</f>
        <v>1.44</v>
      </c>
      <c r="U6" s="52">
        <f>$C6*'Be Mag'!S6</f>
        <v>0</v>
      </c>
      <c r="V6" s="52">
        <f>$C6*'Be Mag'!T6</f>
        <v>1.44</v>
      </c>
      <c r="W6" s="52">
        <f>$C6*'Be Mag'!U6</f>
        <v>0.48</v>
      </c>
      <c r="X6" s="52">
        <f>$C6*'Be Mag'!V6</f>
        <v>0.48</v>
      </c>
      <c r="Y6" s="52">
        <f>$C6*'Be Mag'!W6</f>
        <v>0</v>
      </c>
      <c r="Z6" s="52">
        <f>$C6*'Be Mag'!X6</f>
        <v>0.48</v>
      </c>
      <c r="AA6" s="52">
        <f>$C6*'Be Mag'!Y6</f>
        <v>0.48</v>
      </c>
      <c r="AB6" s="52">
        <f>$C6*'Be Mag'!Z6</f>
        <v>0.48</v>
      </c>
      <c r="AC6" s="52">
        <f>$C6*'Be Mag'!AA6</f>
        <v>0.48</v>
      </c>
      <c r="AD6" s="52">
        <f>$C6*'Be Mag'!AB6</f>
        <v>0</v>
      </c>
      <c r="AE6" s="52">
        <f>$C6*'Be Mag'!AC6</f>
        <v>0</v>
      </c>
      <c r="AF6" s="52">
        <f>$C6*'Be Mag'!AD6</f>
        <v>0</v>
      </c>
      <c r="AG6" s="52">
        <f>$C6*'Be Mag'!AE6</f>
        <v>0</v>
      </c>
      <c r="AH6" s="52">
        <f>$C6*'Be Mag'!AF6</f>
        <v>0</v>
      </c>
      <c r="AI6" s="52">
        <f>$C6*'Be Mag'!AG6</f>
        <v>0</v>
      </c>
      <c r="AJ6" s="52">
        <f>$C6*'Be Mag'!AH6</f>
        <v>0</v>
      </c>
      <c r="AK6" s="52">
        <f>$C6*'Be Mag'!AI6</f>
        <v>0</v>
      </c>
      <c r="AL6" s="52">
        <f>$C6*'Be Mag'!AJ6</f>
        <v>0</v>
      </c>
      <c r="AM6" s="52">
        <f>$C6*'Be Mag'!AK6</f>
        <v>0</v>
      </c>
      <c r="AN6" s="52">
        <f>$C6*'Be Mag'!AL6</f>
        <v>0.48</v>
      </c>
      <c r="AO6" s="52">
        <f>$C6*'Be Mag'!AM6</f>
        <v>0.48</v>
      </c>
      <c r="AP6" s="52">
        <f>$C6*'Be Mag'!AN6</f>
        <v>0</v>
      </c>
      <c r="AQ6" s="52">
        <f>$C6*'Be Mag'!AO6</f>
        <v>0</v>
      </c>
      <c r="AR6" s="52">
        <f>$C6*'Be Mag'!AP6</f>
        <v>0</v>
      </c>
      <c r="AS6" s="52">
        <f>$C6*'Be Mag'!AQ6</f>
        <v>0</v>
      </c>
      <c r="AT6" s="52">
        <f>$C6*'Be Mag'!AR6</f>
        <v>0</v>
      </c>
      <c r="AU6" s="52">
        <f>$C6*'Be Mag'!AS6</f>
        <v>0</v>
      </c>
      <c r="AV6" s="52">
        <f>$D6*'Be Mag'!AT6</f>
        <v>0</v>
      </c>
      <c r="AW6" s="52">
        <f>$D6*'Be Mag'!AU6</f>
        <v>0</v>
      </c>
      <c r="AX6" s="52">
        <f>$C6*'Be Mag'!AV6</f>
        <v>0</v>
      </c>
      <c r="AY6" s="52">
        <f>$C6*'Be Mag'!AW6</f>
        <v>0</v>
      </c>
      <c r="AZ6" s="52">
        <f>$C6*'Be Mag'!AX6</f>
        <v>0</v>
      </c>
      <c r="BA6" s="52">
        <f>$C6*'Be Mag'!AY6</f>
        <v>0</v>
      </c>
      <c r="BB6" s="52">
        <f>$C6*'Be Mag'!AZ6</f>
        <v>0</v>
      </c>
      <c r="BC6" s="52">
        <f>$C6*'Be Mag'!BA6</f>
        <v>0</v>
      </c>
      <c r="BD6" s="52">
        <f>$C6*'Be Mag'!BB6</f>
        <v>0</v>
      </c>
      <c r="BE6" s="53">
        <f t="shared" si="0"/>
        <v>80.640000000000029</v>
      </c>
    </row>
    <row r="7" spans="1:57" x14ac:dyDescent="0.25">
      <c r="A7" s="10"/>
      <c r="B7" s="29" t="s">
        <v>80</v>
      </c>
      <c r="C7" s="26">
        <v>0.48</v>
      </c>
      <c r="D7" s="26">
        <v>0.54</v>
      </c>
      <c r="E7" s="52">
        <f>$C7*'Be Mag'!C7</f>
        <v>0</v>
      </c>
      <c r="F7" s="52">
        <f>$C7*'Be Mag'!D7</f>
        <v>0</v>
      </c>
      <c r="G7" s="52">
        <f>$C7*'Be Mag'!E7</f>
        <v>0</v>
      </c>
      <c r="H7" s="52">
        <f>$C7*'Be Mag'!F7</f>
        <v>0</v>
      </c>
      <c r="I7" s="52">
        <f>$C7*'Be Mag'!G7</f>
        <v>0</v>
      </c>
      <c r="J7" s="52">
        <f>$C7*'Be Mag'!H7</f>
        <v>0</v>
      </c>
      <c r="K7" s="52">
        <f>$C7*'Be Mag'!I7</f>
        <v>0</v>
      </c>
      <c r="L7" s="52">
        <f>$C7*'Be Mag'!J7</f>
        <v>42.72</v>
      </c>
      <c r="M7" s="52">
        <f>$C7*'Be Mag'!K7</f>
        <v>26.4</v>
      </c>
      <c r="N7" s="52">
        <f>$C7*'Be Mag'!L7</f>
        <v>4.32</v>
      </c>
      <c r="O7" s="52">
        <f>$C7*'Be Mag'!M7</f>
        <v>1.92</v>
      </c>
      <c r="P7" s="52">
        <f>$C7*'Be Mag'!N7</f>
        <v>1.44</v>
      </c>
      <c r="Q7" s="52">
        <f>$C7*'Be Mag'!O7</f>
        <v>2.88</v>
      </c>
      <c r="R7" s="52">
        <f>$C7*'Be Mag'!P7</f>
        <v>1.44</v>
      </c>
      <c r="S7" s="52">
        <f>$C7*'Be Mag'!Q7</f>
        <v>1.92</v>
      </c>
      <c r="T7" s="52">
        <f>$C7*'Be Mag'!R7</f>
        <v>1.44</v>
      </c>
      <c r="U7" s="52">
        <f>$C7*'Be Mag'!S7</f>
        <v>0.96</v>
      </c>
      <c r="V7" s="52">
        <f>$C7*'Be Mag'!T7</f>
        <v>0</v>
      </c>
      <c r="W7" s="52">
        <f>$C7*'Be Mag'!U7</f>
        <v>0.48</v>
      </c>
      <c r="X7" s="52">
        <f>$C7*'Be Mag'!V7</f>
        <v>0.48</v>
      </c>
      <c r="Y7" s="52">
        <f>$C7*'Be Mag'!W7</f>
        <v>0</v>
      </c>
      <c r="Z7" s="52">
        <f>$C7*'Be Mag'!X7</f>
        <v>0</v>
      </c>
      <c r="AA7" s="52">
        <f>$C7*'Be Mag'!Y7</f>
        <v>0</v>
      </c>
      <c r="AB7" s="52">
        <f>$C7*'Be Mag'!Z7</f>
        <v>0</v>
      </c>
      <c r="AC7" s="52">
        <f>$C7*'Be Mag'!AA7</f>
        <v>0.48</v>
      </c>
      <c r="AD7" s="52">
        <f>$C7*'Be Mag'!AB7</f>
        <v>0</v>
      </c>
      <c r="AE7" s="52">
        <f>$C7*'Be Mag'!AC7</f>
        <v>0.48</v>
      </c>
      <c r="AF7" s="52">
        <f>$C7*'Be Mag'!AD7</f>
        <v>0</v>
      </c>
      <c r="AG7" s="52">
        <f>$C7*'Be Mag'!AE7</f>
        <v>0</v>
      </c>
      <c r="AH7" s="52">
        <f>$C7*'Be Mag'!AF7</f>
        <v>0</v>
      </c>
      <c r="AI7" s="52">
        <f>$C7*'Be Mag'!AG7</f>
        <v>0.48</v>
      </c>
      <c r="AJ7" s="52">
        <f>$C7*'Be Mag'!AH7</f>
        <v>0.48</v>
      </c>
      <c r="AK7" s="52">
        <f>$C7*'Be Mag'!AI7</f>
        <v>0</v>
      </c>
      <c r="AL7" s="52">
        <f>$C7*'Be Mag'!AJ7</f>
        <v>0</v>
      </c>
      <c r="AM7" s="52">
        <f>$C7*'Be Mag'!AK7</f>
        <v>0.96</v>
      </c>
      <c r="AN7" s="52">
        <f>$C7*'Be Mag'!AL7</f>
        <v>0</v>
      </c>
      <c r="AO7" s="52">
        <f>$C7*'Be Mag'!AM7</f>
        <v>0.48</v>
      </c>
      <c r="AP7" s="52">
        <f>$C7*'Be Mag'!AN7</f>
        <v>0</v>
      </c>
      <c r="AQ7" s="52">
        <f>$C7*'Be Mag'!AO7</f>
        <v>0.48</v>
      </c>
      <c r="AR7" s="52">
        <f>$C7*'Be Mag'!AP7</f>
        <v>0.48</v>
      </c>
      <c r="AS7" s="52">
        <f>$C7*'Be Mag'!AQ7</f>
        <v>0</v>
      </c>
      <c r="AT7" s="52">
        <f>$C7*'Be Mag'!AR7</f>
        <v>0.48</v>
      </c>
      <c r="AU7" s="52">
        <f>$C7*'Be Mag'!AS7</f>
        <v>0</v>
      </c>
      <c r="AV7" s="52">
        <f>$D7*'Be Mag'!AT7</f>
        <v>0</v>
      </c>
      <c r="AW7" s="52">
        <f>$D7*'Be Mag'!AU7</f>
        <v>0</v>
      </c>
      <c r="AX7" s="52">
        <f>$C7*'Be Mag'!AV7</f>
        <v>0</v>
      </c>
      <c r="AY7" s="52">
        <f>$C7*'Be Mag'!AW7</f>
        <v>0</v>
      </c>
      <c r="AZ7" s="52">
        <f>$C7*'Be Mag'!AX7</f>
        <v>0</v>
      </c>
      <c r="BA7" s="52">
        <f>$C7*'Be Mag'!AY7</f>
        <v>0</v>
      </c>
      <c r="BB7" s="52">
        <f>$C7*'Be Mag'!AZ7</f>
        <v>0</v>
      </c>
      <c r="BC7" s="52">
        <f>$C7*'Be Mag'!BA7</f>
        <v>0</v>
      </c>
      <c r="BD7" s="52">
        <f>$C7*'Be Mag'!BB7</f>
        <v>0</v>
      </c>
      <c r="BE7" s="53">
        <f t="shared" si="0"/>
        <v>91.200000000000017</v>
      </c>
    </row>
    <row r="8" spans="1:57" x14ac:dyDescent="0.25">
      <c r="A8" s="10"/>
      <c r="B8" s="29" t="s">
        <v>81</v>
      </c>
      <c r="C8" s="26">
        <v>0.48</v>
      </c>
      <c r="D8" s="26">
        <v>0.54</v>
      </c>
      <c r="E8" s="52">
        <f>$C8*'Be Mag'!C8</f>
        <v>0</v>
      </c>
      <c r="F8" s="52">
        <f>$C8*'Be Mag'!D8</f>
        <v>0</v>
      </c>
      <c r="G8" s="52">
        <f>$C8*'Be Mag'!E8</f>
        <v>0</v>
      </c>
      <c r="H8" s="52">
        <f>$C8*'Be Mag'!F8</f>
        <v>0</v>
      </c>
      <c r="I8" s="52">
        <f>$C8*'Be Mag'!G8</f>
        <v>0</v>
      </c>
      <c r="J8" s="52">
        <f>$C8*'Be Mag'!H8</f>
        <v>0</v>
      </c>
      <c r="K8" s="52">
        <f>$C8*'Be Mag'!I8</f>
        <v>0</v>
      </c>
      <c r="L8" s="52">
        <f>$C8*'Be Mag'!J8</f>
        <v>0</v>
      </c>
      <c r="M8" s="52">
        <f>$C8*'Be Mag'!K8</f>
        <v>39.839999999999996</v>
      </c>
      <c r="N8" s="52">
        <f>$C8*'Be Mag'!L8</f>
        <v>24.48</v>
      </c>
      <c r="O8" s="52">
        <f>$C8*'Be Mag'!M8</f>
        <v>1.44</v>
      </c>
      <c r="P8" s="52">
        <f>$C8*'Be Mag'!N8</f>
        <v>3.84</v>
      </c>
      <c r="Q8" s="52">
        <f>$C8*'Be Mag'!O8</f>
        <v>4.32</v>
      </c>
      <c r="R8" s="52">
        <f>$C8*'Be Mag'!P8</f>
        <v>3.36</v>
      </c>
      <c r="S8" s="52">
        <f>$C8*'Be Mag'!Q8</f>
        <v>1.44</v>
      </c>
      <c r="T8" s="52">
        <f>$C8*'Be Mag'!R8</f>
        <v>3.36</v>
      </c>
      <c r="U8" s="52">
        <f>$C8*'Be Mag'!S8</f>
        <v>0.48</v>
      </c>
      <c r="V8" s="52">
        <f>$C8*'Be Mag'!T8</f>
        <v>0.48</v>
      </c>
      <c r="W8" s="52">
        <f>$C8*'Be Mag'!U8</f>
        <v>1.44</v>
      </c>
      <c r="X8" s="52">
        <f>$C8*'Be Mag'!V8</f>
        <v>0</v>
      </c>
      <c r="Y8" s="52">
        <f>$C8*'Be Mag'!W8</f>
        <v>0.48</v>
      </c>
      <c r="Z8" s="52">
        <f>$C8*'Be Mag'!X8</f>
        <v>0</v>
      </c>
      <c r="AA8" s="52">
        <f>$C8*'Be Mag'!Y8</f>
        <v>0</v>
      </c>
      <c r="AB8" s="52">
        <f>$C8*'Be Mag'!Z8</f>
        <v>0.96</v>
      </c>
      <c r="AC8" s="52">
        <f>$C8*'Be Mag'!AA8</f>
        <v>0</v>
      </c>
      <c r="AD8" s="52">
        <f>$C8*'Be Mag'!AB8</f>
        <v>0</v>
      </c>
      <c r="AE8" s="52">
        <f>$C8*'Be Mag'!AC8</f>
        <v>0.48</v>
      </c>
      <c r="AF8" s="52">
        <f>$C8*'Be Mag'!AD8</f>
        <v>0.48</v>
      </c>
      <c r="AG8" s="52">
        <f>$C8*'Be Mag'!AE8</f>
        <v>0</v>
      </c>
      <c r="AH8" s="52">
        <f>$C8*'Be Mag'!AF8</f>
        <v>0</v>
      </c>
      <c r="AI8" s="52">
        <f>$C8*'Be Mag'!AG8</f>
        <v>0</v>
      </c>
      <c r="AJ8" s="52">
        <f>$C8*'Be Mag'!AH8</f>
        <v>0</v>
      </c>
      <c r="AK8" s="52">
        <f>$C8*'Be Mag'!AI8</f>
        <v>0</v>
      </c>
      <c r="AL8" s="52">
        <f>$C8*'Be Mag'!AJ8</f>
        <v>0</v>
      </c>
      <c r="AM8" s="52">
        <f>$C8*'Be Mag'!AK8</f>
        <v>1.44</v>
      </c>
      <c r="AN8" s="52">
        <f>$C8*'Be Mag'!AL8</f>
        <v>0</v>
      </c>
      <c r="AO8" s="52">
        <f>$C8*'Be Mag'!AM8</f>
        <v>0.48</v>
      </c>
      <c r="AP8" s="52">
        <f>$C8*'Be Mag'!AN8</f>
        <v>0</v>
      </c>
      <c r="AQ8" s="52">
        <f>$C8*'Be Mag'!AO8</f>
        <v>0</v>
      </c>
      <c r="AR8" s="52">
        <f>$C8*'Be Mag'!AP8</f>
        <v>0</v>
      </c>
      <c r="AS8" s="52">
        <f>$C8*'Be Mag'!AQ8</f>
        <v>0</v>
      </c>
      <c r="AT8" s="52">
        <f>$C8*'Be Mag'!AR8</f>
        <v>0</v>
      </c>
      <c r="AU8" s="52">
        <f>$C8*'Be Mag'!AS8</f>
        <v>0</v>
      </c>
      <c r="AV8" s="52">
        <f>$D8*'Be Mag'!AT8</f>
        <v>0.54</v>
      </c>
      <c r="AW8" s="52">
        <f>$D8*'Be Mag'!AU8</f>
        <v>0</v>
      </c>
      <c r="AX8" s="52">
        <f>$C8*'Be Mag'!AV8</f>
        <v>0</v>
      </c>
      <c r="AY8" s="52">
        <f>$C8*'Be Mag'!AW8</f>
        <v>0</v>
      </c>
      <c r="AZ8" s="52">
        <f>$C8*'Be Mag'!AX8</f>
        <v>0</v>
      </c>
      <c r="BA8" s="52">
        <f>$C8*'Be Mag'!AY8</f>
        <v>0</v>
      </c>
      <c r="BB8" s="52">
        <f>$C8*'Be Mag'!AZ8</f>
        <v>0</v>
      </c>
      <c r="BC8" s="52">
        <f>$C8*'Be Mag'!BA8</f>
        <v>0</v>
      </c>
      <c r="BD8" s="52">
        <f>$C8*'Be Mag'!BB8</f>
        <v>0</v>
      </c>
      <c r="BE8" s="53">
        <f t="shared" si="0"/>
        <v>89.34</v>
      </c>
    </row>
    <row r="9" spans="1:57" x14ac:dyDescent="0.25">
      <c r="A9" s="10"/>
      <c r="B9" s="29" t="s">
        <v>82</v>
      </c>
      <c r="C9" s="26">
        <v>0.48</v>
      </c>
      <c r="D9" s="26">
        <v>0.54</v>
      </c>
      <c r="E9" s="52">
        <f>$C9*'Be Mag'!C9</f>
        <v>0</v>
      </c>
      <c r="F9" s="52">
        <f>$C9*'Be Mag'!D9</f>
        <v>0</v>
      </c>
      <c r="G9" s="52">
        <f>$C9*'Be Mag'!E9</f>
        <v>0</v>
      </c>
      <c r="H9" s="52">
        <f>$C9*'Be Mag'!F9</f>
        <v>0</v>
      </c>
      <c r="I9" s="52">
        <f>$C9*'Be Mag'!G9</f>
        <v>0</v>
      </c>
      <c r="J9" s="52">
        <f>$C9*'Be Mag'!H9</f>
        <v>0</v>
      </c>
      <c r="K9" s="52">
        <f>$C9*'Be Mag'!I9</f>
        <v>0</v>
      </c>
      <c r="L9" s="52">
        <f>$C9*'Be Mag'!J9</f>
        <v>0</v>
      </c>
      <c r="M9" s="52">
        <f>$C9*'Be Mag'!K9</f>
        <v>0</v>
      </c>
      <c r="N9" s="52">
        <f>$C9*'Be Mag'!L9</f>
        <v>46.559999999999995</v>
      </c>
      <c r="O9" s="52">
        <f>$C9*'Be Mag'!M9</f>
        <v>14.879999999999999</v>
      </c>
      <c r="P9" s="52">
        <f>$C9*'Be Mag'!N9</f>
        <v>4.32</v>
      </c>
      <c r="Q9" s="52">
        <f>$C9*'Be Mag'!O9</f>
        <v>7.1999999999999993</v>
      </c>
      <c r="R9" s="52">
        <f>$C9*'Be Mag'!P9</f>
        <v>3.36</v>
      </c>
      <c r="S9" s="52">
        <f>$C9*'Be Mag'!Q9</f>
        <v>2.4</v>
      </c>
      <c r="T9" s="52">
        <f>$C9*'Be Mag'!R9</f>
        <v>0.96</v>
      </c>
      <c r="U9" s="52">
        <f>$C9*'Be Mag'!S9</f>
        <v>0.96</v>
      </c>
      <c r="V9" s="52">
        <f>$C9*'Be Mag'!T9</f>
        <v>0.48</v>
      </c>
      <c r="W9" s="52">
        <f>$C9*'Be Mag'!U9</f>
        <v>1.44</v>
      </c>
      <c r="X9" s="52">
        <f>$C9*'Be Mag'!V9</f>
        <v>0.48</v>
      </c>
      <c r="Y9" s="52">
        <f>$C9*'Be Mag'!W9</f>
        <v>0.96</v>
      </c>
      <c r="Z9" s="52">
        <f>$C9*'Be Mag'!X9</f>
        <v>0</v>
      </c>
      <c r="AA9" s="52">
        <f>$C9*'Be Mag'!Y9</f>
        <v>0.48</v>
      </c>
      <c r="AB9" s="52">
        <f>$C9*'Be Mag'!Z9</f>
        <v>0.48</v>
      </c>
      <c r="AC9" s="52">
        <f>$C9*'Be Mag'!AA9</f>
        <v>0.48</v>
      </c>
      <c r="AD9" s="52">
        <f>$C9*'Be Mag'!AB9</f>
        <v>0</v>
      </c>
      <c r="AE9" s="52">
        <f>$C9*'Be Mag'!AC9</f>
        <v>1.92</v>
      </c>
      <c r="AF9" s="52">
        <f>$C9*'Be Mag'!AD9</f>
        <v>0.48</v>
      </c>
      <c r="AG9" s="52">
        <f>$C9*'Be Mag'!AE9</f>
        <v>0.48</v>
      </c>
      <c r="AH9" s="52">
        <f>$C9*'Be Mag'!AF9</f>
        <v>1.44</v>
      </c>
      <c r="AI9" s="52">
        <f>$C9*'Be Mag'!AG9</f>
        <v>0.96</v>
      </c>
      <c r="AJ9" s="52">
        <f>$C9*'Be Mag'!AH9</f>
        <v>0.96</v>
      </c>
      <c r="AK9" s="52">
        <f>$C9*'Be Mag'!AI9</f>
        <v>0.48</v>
      </c>
      <c r="AL9" s="52">
        <f>$C9*'Be Mag'!AJ9</f>
        <v>0.96</v>
      </c>
      <c r="AM9" s="52">
        <f>$C9*'Be Mag'!AK9</f>
        <v>0.48</v>
      </c>
      <c r="AN9" s="52">
        <f>$C9*'Be Mag'!AL9</f>
        <v>0.48</v>
      </c>
      <c r="AO9" s="52">
        <f>$C9*'Be Mag'!AM9</f>
        <v>0.48</v>
      </c>
      <c r="AP9" s="52">
        <f>$C9*'Be Mag'!AN9</f>
        <v>0</v>
      </c>
      <c r="AQ9" s="52">
        <f>$C9*'Be Mag'!AO9</f>
        <v>0</v>
      </c>
      <c r="AR9" s="52">
        <f>$C9*'Be Mag'!AP9</f>
        <v>0</v>
      </c>
      <c r="AS9" s="52">
        <f>$C9*'Be Mag'!AQ9</f>
        <v>0.48</v>
      </c>
      <c r="AT9" s="52">
        <f>$C9*'Be Mag'!AR9</f>
        <v>0</v>
      </c>
      <c r="AU9" s="52">
        <f>$C9*'Be Mag'!AS9</f>
        <v>0</v>
      </c>
      <c r="AV9" s="52">
        <f>$D9*'Be Mag'!AT9</f>
        <v>0</v>
      </c>
      <c r="AW9" s="52">
        <f>$D9*'Be Mag'!AU9</f>
        <v>0</v>
      </c>
      <c r="AX9" s="52">
        <f>$C9*'Be Mag'!AV9</f>
        <v>0</v>
      </c>
      <c r="AY9" s="52">
        <f>$C9*'Be Mag'!AW9</f>
        <v>0</v>
      </c>
      <c r="AZ9" s="52">
        <f>$C9*'Be Mag'!AX9</f>
        <v>0</v>
      </c>
      <c r="BA9" s="52">
        <f>$C9*'Be Mag'!AY9</f>
        <v>0</v>
      </c>
      <c r="BB9" s="52">
        <f>$C9*'Be Mag'!AZ9</f>
        <v>0</v>
      </c>
      <c r="BC9" s="52">
        <f>$C9*'Be Mag'!BA9</f>
        <v>0</v>
      </c>
      <c r="BD9" s="52">
        <f>$C9*'Be Mag'!BB9</f>
        <v>0</v>
      </c>
      <c r="BE9" s="53">
        <f t="shared" si="0"/>
        <v>95.04</v>
      </c>
    </row>
    <row r="10" spans="1:57" x14ac:dyDescent="0.25">
      <c r="A10" s="10"/>
      <c r="B10" s="29" t="s">
        <v>83</v>
      </c>
      <c r="C10" s="26">
        <v>0.48</v>
      </c>
      <c r="D10" s="26">
        <v>0.54</v>
      </c>
      <c r="E10" s="52">
        <f>$C10*'Be Mag'!C10</f>
        <v>0</v>
      </c>
      <c r="F10" s="52">
        <f>$C10*'Be Mag'!D10</f>
        <v>0</v>
      </c>
      <c r="G10" s="52">
        <f>$C10*'Be Mag'!E10</f>
        <v>0</v>
      </c>
      <c r="H10" s="52">
        <f>$C10*'Be Mag'!F10</f>
        <v>0</v>
      </c>
      <c r="I10" s="52">
        <f>$C10*'Be Mag'!G10</f>
        <v>0</v>
      </c>
      <c r="J10" s="52">
        <f>$C10*'Be Mag'!H10</f>
        <v>0</v>
      </c>
      <c r="K10" s="52">
        <f>$C10*'Be Mag'!I10</f>
        <v>0</v>
      </c>
      <c r="L10" s="52">
        <f>$C10*'Be Mag'!J10</f>
        <v>0</v>
      </c>
      <c r="M10" s="52">
        <f>$C10*'Be Mag'!K10</f>
        <v>0</v>
      </c>
      <c r="N10" s="52">
        <f>$C10*'Be Mag'!L10</f>
        <v>0</v>
      </c>
      <c r="O10" s="52">
        <f>$C10*'Be Mag'!M10</f>
        <v>40.799999999999997</v>
      </c>
      <c r="P10" s="52">
        <f>$C10*'Be Mag'!N10</f>
        <v>21.599999999999998</v>
      </c>
      <c r="Q10" s="52">
        <f>$C10*'Be Mag'!O10</f>
        <v>5.2799999999999994</v>
      </c>
      <c r="R10" s="52">
        <f>$C10*'Be Mag'!P10</f>
        <v>5.76</v>
      </c>
      <c r="S10" s="52">
        <f>$C10*'Be Mag'!Q10</f>
        <v>3.36</v>
      </c>
      <c r="T10" s="52">
        <f>$C10*'Be Mag'!R10</f>
        <v>2.4</v>
      </c>
      <c r="U10" s="52">
        <f>$C10*'Be Mag'!S10</f>
        <v>1.44</v>
      </c>
      <c r="V10" s="52">
        <f>$C10*'Be Mag'!T10</f>
        <v>0.48</v>
      </c>
      <c r="W10" s="52">
        <f>$C10*'Be Mag'!U10</f>
        <v>0.48</v>
      </c>
      <c r="X10" s="52">
        <f>$C10*'Be Mag'!V10</f>
        <v>0</v>
      </c>
      <c r="Y10" s="52">
        <f>$C10*'Be Mag'!W10</f>
        <v>0.48</v>
      </c>
      <c r="Z10" s="52">
        <f>$C10*'Be Mag'!X10</f>
        <v>0</v>
      </c>
      <c r="AA10" s="52">
        <f>$C10*'Be Mag'!Y10</f>
        <v>0</v>
      </c>
      <c r="AB10" s="52">
        <f>$C10*'Be Mag'!Z10</f>
        <v>1.44</v>
      </c>
      <c r="AC10" s="52">
        <f>$C10*'Be Mag'!AA10</f>
        <v>0</v>
      </c>
      <c r="AD10" s="52">
        <f>$C10*'Be Mag'!AB10</f>
        <v>0.48</v>
      </c>
      <c r="AE10" s="52">
        <f>$C10*'Be Mag'!AC10</f>
        <v>0.96</v>
      </c>
      <c r="AF10" s="52">
        <f>$C10*'Be Mag'!AD10</f>
        <v>0.48</v>
      </c>
      <c r="AG10" s="52">
        <f>$C10*'Be Mag'!AE10</f>
        <v>0</v>
      </c>
      <c r="AH10" s="52">
        <f>$C10*'Be Mag'!AF10</f>
        <v>0</v>
      </c>
      <c r="AI10" s="52">
        <f>$C10*'Be Mag'!AG10</f>
        <v>0.48</v>
      </c>
      <c r="AJ10" s="52">
        <f>$C10*'Be Mag'!AH10</f>
        <v>0</v>
      </c>
      <c r="AK10" s="52">
        <f>$C10*'Be Mag'!AI10</f>
        <v>0</v>
      </c>
      <c r="AL10" s="52">
        <f>$C10*'Be Mag'!AJ10</f>
        <v>0</v>
      </c>
      <c r="AM10" s="52">
        <f>$C10*'Be Mag'!AK10</f>
        <v>1.92</v>
      </c>
      <c r="AN10" s="52">
        <f>$C10*'Be Mag'!AL10</f>
        <v>0</v>
      </c>
      <c r="AO10" s="52">
        <f>$C10*'Be Mag'!AM10</f>
        <v>0.48</v>
      </c>
      <c r="AP10" s="52">
        <f>$C10*'Be Mag'!AN10</f>
        <v>0</v>
      </c>
      <c r="AQ10" s="52">
        <f>$C10*'Be Mag'!AO10</f>
        <v>0</v>
      </c>
      <c r="AR10" s="52">
        <f>$C10*'Be Mag'!AP10</f>
        <v>0</v>
      </c>
      <c r="AS10" s="52">
        <f>$C10*'Be Mag'!AQ10</f>
        <v>0</v>
      </c>
      <c r="AT10" s="52">
        <f>$C10*'Be Mag'!AR10</f>
        <v>0</v>
      </c>
      <c r="AU10" s="52">
        <f>$C10*'Be Mag'!AS10</f>
        <v>0</v>
      </c>
      <c r="AV10" s="52">
        <f>$D10*'Be Mag'!AT10</f>
        <v>0</v>
      </c>
      <c r="AW10" s="52">
        <f>$D10*'Be Mag'!AU10</f>
        <v>0</v>
      </c>
      <c r="AX10" s="52">
        <f>$C10*'Be Mag'!AV10</f>
        <v>0</v>
      </c>
      <c r="AY10" s="52">
        <f>$C10*'Be Mag'!AW10</f>
        <v>0</v>
      </c>
      <c r="AZ10" s="52">
        <f>$C10*'Be Mag'!AX10</f>
        <v>0</v>
      </c>
      <c r="BA10" s="52">
        <f>$C10*'Be Mag'!AY10</f>
        <v>0</v>
      </c>
      <c r="BB10" s="52">
        <f>$C10*'Be Mag'!AZ10</f>
        <v>0</v>
      </c>
      <c r="BC10" s="52">
        <f>$C10*'Be Mag'!BA10</f>
        <v>0</v>
      </c>
      <c r="BD10" s="52">
        <f>$C10*'Be Mag'!BB10</f>
        <v>0</v>
      </c>
      <c r="BE10" s="53">
        <f t="shared" si="0"/>
        <v>88.320000000000022</v>
      </c>
    </row>
    <row r="11" spans="1:57" x14ac:dyDescent="0.25">
      <c r="A11" s="10"/>
      <c r="B11" s="29" t="s">
        <v>84</v>
      </c>
      <c r="C11" s="26">
        <v>0.48</v>
      </c>
      <c r="D11" s="26">
        <v>0.54</v>
      </c>
      <c r="E11" s="52">
        <f>$C11*'Be Mag'!C11</f>
        <v>0</v>
      </c>
      <c r="F11" s="52">
        <f>$C11*'Be Mag'!D11</f>
        <v>0</v>
      </c>
      <c r="G11" s="52">
        <f>$C11*'Be Mag'!E11</f>
        <v>0</v>
      </c>
      <c r="H11" s="52">
        <f>$C11*'Be Mag'!F11</f>
        <v>0</v>
      </c>
      <c r="I11" s="52">
        <f>$C11*'Be Mag'!G11</f>
        <v>0</v>
      </c>
      <c r="J11" s="52">
        <f>$C11*'Be Mag'!H11</f>
        <v>0</v>
      </c>
      <c r="K11" s="52">
        <f>$C11*'Be Mag'!I11</f>
        <v>0</v>
      </c>
      <c r="L11" s="52">
        <f>$C11*'Be Mag'!J11</f>
        <v>0</v>
      </c>
      <c r="M11" s="52">
        <f>$C11*'Be Mag'!K11</f>
        <v>0</v>
      </c>
      <c r="N11" s="52">
        <f>$C11*'Be Mag'!L11</f>
        <v>0</v>
      </c>
      <c r="O11" s="52">
        <f>$C11*'Be Mag'!M11</f>
        <v>0</v>
      </c>
      <c r="P11" s="52">
        <f>$C11*'Be Mag'!N11</f>
        <v>99.84</v>
      </c>
      <c r="Q11" s="52">
        <f>$C11*'Be Mag'!O11</f>
        <v>64.319999999999993</v>
      </c>
      <c r="R11" s="52">
        <f>$C11*'Be Mag'!P11</f>
        <v>27.36</v>
      </c>
      <c r="S11" s="52">
        <f>$C11*'Be Mag'!Q11</f>
        <v>19.68</v>
      </c>
      <c r="T11" s="52">
        <f>$C11*'Be Mag'!R11</f>
        <v>11.52</v>
      </c>
      <c r="U11" s="52">
        <f>$C11*'Be Mag'!S11</f>
        <v>7.1999999999999993</v>
      </c>
      <c r="V11" s="52">
        <f>$C11*'Be Mag'!T11</f>
        <v>4.32</v>
      </c>
      <c r="W11" s="52">
        <f>$C11*'Be Mag'!U11</f>
        <v>2.88</v>
      </c>
      <c r="X11" s="52">
        <f>$C11*'Be Mag'!V11</f>
        <v>1.92</v>
      </c>
      <c r="Y11" s="52">
        <f>$C11*'Be Mag'!W11</f>
        <v>0.48</v>
      </c>
      <c r="Z11" s="52">
        <f>$C11*'Be Mag'!X11</f>
        <v>2.4</v>
      </c>
      <c r="AA11" s="52">
        <f>$C11*'Be Mag'!Y11</f>
        <v>1.44</v>
      </c>
      <c r="AB11" s="52">
        <f>$C11*'Be Mag'!Z11</f>
        <v>1.44</v>
      </c>
      <c r="AC11" s="52">
        <f>$C11*'Be Mag'!AA11</f>
        <v>1.44</v>
      </c>
      <c r="AD11" s="52">
        <f>$C11*'Be Mag'!AB11</f>
        <v>2.4</v>
      </c>
      <c r="AE11" s="52">
        <f>$C11*'Be Mag'!AC11</f>
        <v>0.48</v>
      </c>
      <c r="AF11" s="52">
        <f>$C11*'Be Mag'!AD11</f>
        <v>0</v>
      </c>
      <c r="AG11" s="52">
        <f>$C11*'Be Mag'!AE11</f>
        <v>0</v>
      </c>
      <c r="AH11" s="52">
        <f>$C11*'Be Mag'!AF11</f>
        <v>0</v>
      </c>
      <c r="AI11" s="52">
        <f>$C11*'Be Mag'!AG11</f>
        <v>0</v>
      </c>
      <c r="AJ11" s="52">
        <f>$C11*'Be Mag'!AH11</f>
        <v>0</v>
      </c>
      <c r="AK11" s="52">
        <f>$C11*'Be Mag'!AI11</f>
        <v>1.92</v>
      </c>
      <c r="AL11" s="52">
        <f>$C11*'Be Mag'!AJ11</f>
        <v>1.44</v>
      </c>
      <c r="AM11" s="52">
        <f>$C11*'Be Mag'!AK11</f>
        <v>0.48</v>
      </c>
      <c r="AN11" s="52">
        <f>$C11*'Be Mag'!AL11</f>
        <v>0</v>
      </c>
      <c r="AO11" s="52">
        <f>$C11*'Be Mag'!AM11</f>
        <v>1.44</v>
      </c>
      <c r="AP11" s="52">
        <f>$C11*'Be Mag'!AN11</f>
        <v>0</v>
      </c>
      <c r="AQ11" s="52">
        <f>$C11*'Be Mag'!AO11</f>
        <v>0</v>
      </c>
      <c r="AR11" s="52">
        <f>$C11*'Be Mag'!AP11</f>
        <v>0</v>
      </c>
      <c r="AS11" s="52">
        <f>$C11*'Be Mag'!AQ11</f>
        <v>0</v>
      </c>
      <c r="AT11" s="52">
        <f>$C11*'Be Mag'!AR11</f>
        <v>0</v>
      </c>
      <c r="AU11" s="52">
        <f>$C11*'Be Mag'!AS11</f>
        <v>0</v>
      </c>
      <c r="AV11" s="52">
        <f>$D11*'Be Mag'!AT11</f>
        <v>0.54</v>
      </c>
      <c r="AW11" s="52">
        <f>$D11*'Be Mag'!AU11</f>
        <v>0</v>
      </c>
      <c r="AX11" s="52">
        <f>$C11*'Be Mag'!AV11</f>
        <v>0</v>
      </c>
      <c r="AY11" s="52">
        <f>$C11*'Be Mag'!AW11</f>
        <v>0</v>
      </c>
      <c r="AZ11" s="52">
        <f>$C11*'Be Mag'!AX11</f>
        <v>0</v>
      </c>
      <c r="BA11" s="52">
        <f>$C11*'Be Mag'!AY11</f>
        <v>0</v>
      </c>
      <c r="BB11" s="52">
        <f>$C11*'Be Mag'!AZ11</f>
        <v>0</v>
      </c>
      <c r="BC11" s="52">
        <f>$C11*'Be Mag'!BA11</f>
        <v>0</v>
      </c>
      <c r="BD11" s="52">
        <f>$C11*'Be Mag'!BB11</f>
        <v>0</v>
      </c>
      <c r="BE11" s="53">
        <f t="shared" si="0"/>
        <v>254.93999999999991</v>
      </c>
    </row>
    <row r="12" spans="1:57" x14ac:dyDescent="0.25">
      <c r="A12" s="10"/>
      <c r="B12" s="29" t="s">
        <v>85</v>
      </c>
      <c r="C12" s="26">
        <v>0.48</v>
      </c>
      <c r="D12" s="26">
        <v>0.54</v>
      </c>
      <c r="E12" s="52">
        <f>$C12*'Be Mag'!C12</f>
        <v>0</v>
      </c>
      <c r="F12" s="52">
        <f>$C12*'Be Mag'!D12</f>
        <v>0</v>
      </c>
      <c r="G12" s="52">
        <f>$C12*'Be Mag'!E12</f>
        <v>0</v>
      </c>
      <c r="H12" s="52">
        <f>$C12*'Be Mag'!F12</f>
        <v>0</v>
      </c>
      <c r="I12" s="52">
        <f>$C12*'Be Mag'!G12</f>
        <v>0</v>
      </c>
      <c r="J12" s="52">
        <f>$C12*'Be Mag'!H12</f>
        <v>0</v>
      </c>
      <c r="K12" s="52">
        <f>$C12*'Be Mag'!I12</f>
        <v>0</v>
      </c>
      <c r="L12" s="52">
        <f>$C12*'Be Mag'!J12</f>
        <v>0</v>
      </c>
      <c r="M12" s="52">
        <f>$C12*'Be Mag'!K12</f>
        <v>0</v>
      </c>
      <c r="N12" s="52">
        <f>$C12*'Be Mag'!L12</f>
        <v>0</v>
      </c>
      <c r="O12" s="52">
        <f>$C12*'Be Mag'!M12</f>
        <v>0</v>
      </c>
      <c r="P12" s="52">
        <f>$C12*'Be Mag'!N12</f>
        <v>0</v>
      </c>
      <c r="Q12" s="52">
        <f>$C12*'Be Mag'!O12</f>
        <v>80.16</v>
      </c>
      <c r="R12" s="52">
        <f>$C12*'Be Mag'!P12</f>
        <v>57.599999999999994</v>
      </c>
      <c r="S12" s="52">
        <f>$C12*'Be Mag'!Q12</f>
        <v>20.64</v>
      </c>
      <c r="T12" s="52">
        <f>$C12*'Be Mag'!R12</f>
        <v>6.24</v>
      </c>
      <c r="U12" s="52">
        <f>$C12*'Be Mag'!S12</f>
        <v>3.36</v>
      </c>
      <c r="V12" s="52">
        <f>$C12*'Be Mag'!T12</f>
        <v>1.92</v>
      </c>
      <c r="W12" s="52">
        <f>$C12*'Be Mag'!U12</f>
        <v>1.92</v>
      </c>
      <c r="X12" s="52">
        <f>$C12*'Be Mag'!V12</f>
        <v>0.48</v>
      </c>
      <c r="Y12" s="52">
        <f>$C12*'Be Mag'!W12</f>
        <v>0.48</v>
      </c>
      <c r="Z12" s="52">
        <f>$C12*'Be Mag'!X12</f>
        <v>1.44</v>
      </c>
      <c r="AA12" s="52">
        <f>$C12*'Be Mag'!Y12</f>
        <v>1.44</v>
      </c>
      <c r="AB12" s="52">
        <f>$C12*'Be Mag'!Z12</f>
        <v>0</v>
      </c>
      <c r="AC12" s="52">
        <f>$C12*'Be Mag'!AA12</f>
        <v>0.96</v>
      </c>
      <c r="AD12" s="52">
        <f>$C12*'Be Mag'!AB12</f>
        <v>0.48</v>
      </c>
      <c r="AE12" s="52">
        <f>$C12*'Be Mag'!AC12</f>
        <v>0</v>
      </c>
      <c r="AF12" s="52">
        <f>$C12*'Be Mag'!AD12</f>
        <v>0</v>
      </c>
      <c r="AG12" s="52">
        <f>$C12*'Be Mag'!AE12</f>
        <v>0</v>
      </c>
      <c r="AH12" s="52">
        <f>$C12*'Be Mag'!AF12</f>
        <v>0</v>
      </c>
      <c r="AI12" s="52">
        <f>$C12*'Be Mag'!AG12</f>
        <v>0</v>
      </c>
      <c r="AJ12" s="52">
        <f>$C12*'Be Mag'!AH12</f>
        <v>0.48</v>
      </c>
      <c r="AK12" s="52">
        <f>$C12*'Be Mag'!AI12</f>
        <v>0.96</v>
      </c>
      <c r="AL12" s="52">
        <f>$C12*'Be Mag'!AJ12</f>
        <v>0.48</v>
      </c>
      <c r="AM12" s="52">
        <f>$C12*'Be Mag'!AK12</f>
        <v>1.44</v>
      </c>
      <c r="AN12" s="52">
        <f>$C12*'Be Mag'!AL12</f>
        <v>0</v>
      </c>
      <c r="AO12" s="52">
        <f>$C12*'Be Mag'!AM12</f>
        <v>0.48</v>
      </c>
      <c r="AP12" s="52">
        <f>$C12*'Be Mag'!AN12</f>
        <v>0</v>
      </c>
      <c r="AQ12" s="52">
        <f>$C12*'Be Mag'!AO12</f>
        <v>0</v>
      </c>
      <c r="AR12" s="52">
        <f>$C12*'Be Mag'!AP12</f>
        <v>0.48</v>
      </c>
      <c r="AS12" s="52">
        <f>$C12*'Be Mag'!AQ12</f>
        <v>0</v>
      </c>
      <c r="AT12" s="52">
        <f>$C12*'Be Mag'!AR12</f>
        <v>0</v>
      </c>
      <c r="AU12" s="52">
        <f>$C12*'Be Mag'!AS12</f>
        <v>0</v>
      </c>
      <c r="AV12" s="52">
        <f>$D12*'Be Mag'!AT12</f>
        <v>0.54</v>
      </c>
      <c r="AW12" s="52">
        <f>$D12*'Be Mag'!AU12</f>
        <v>0</v>
      </c>
      <c r="AX12" s="52">
        <f>$C12*'Be Mag'!AV12</f>
        <v>0</v>
      </c>
      <c r="AY12" s="52">
        <f>$C12*'Be Mag'!AW12</f>
        <v>0</v>
      </c>
      <c r="AZ12" s="52">
        <f>$C12*'Be Mag'!AX12</f>
        <v>0</v>
      </c>
      <c r="BA12" s="52">
        <f>$C12*'Be Mag'!AY12</f>
        <v>0</v>
      </c>
      <c r="BB12" s="52">
        <f>$C12*'Be Mag'!AZ12</f>
        <v>0</v>
      </c>
      <c r="BC12" s="52">
        <f>$C12*'Be Mag'!BA12</f>
        <v>0</v>
      </c>
      <c r="BD12" s="52">
        <f>$C12*'Be Mag'!BB12</f>
        <v>0</v>
      </c>
      <c r="BE12" s="53">
        <f t="shared" si="0"/>
        <v>181.9799999999999</v>
      </c>
    </row>
    <row r="13" spans="1:57" x14ac:dyDescent="0.25">
      <c r="A13" s="10"/>
      <c r="B13" s="29" t="s">
        <v>86</v>
      </c>
      <c r="C13" s="26">
        <v>0.48</v>
      </c>
      <c r="D13" s="26">
        <v>0.54</v>
      </c>
      <c r="E13" s="52">
        <f>$C13*'Be Mag'!C13</f>
        <v>0</v>
      </c>
      <c r="F13" s="52">
        <f>$C13*'Be Mag'!D13</f>
        <v>0</v>
      </c>
      <c r="G13" s="52">
        <f>$C13*'Be Mag'!E13</f>
        <v>0</v>
      </c>
      <c r="H13" s="52">
        <f>$C13*'Be Mag'!F13</f>
        <v>0</v>
      </c>
      <c r="I13" s="52">
        <f>$C13*'Be Mag'!G13</f>
        <v>0</v>
      </c>
      <c r="J13" s="52">
        <f>$C13*'Be Mag'!H13</f>
        <v>0</v>
      </c>
      <c r="K13" s="52">
        <f>$C13*'Be Mag'!I13</f>
        <v>0</v>
      </c>
      <c r="L13" s="52">
        <f>$C13*'Be Mag'!J13</f>
        <v>0</v>
      </c>
      <c r="M13" s="52">
        <f>$C13*'Be Mag'!K13</f>
        <v>0</v>
      </c>
      <c r="N13" s="52">
        <f>$C13*'Be Mag'!L13</f>
        <v>0</v>
      </c>
      <c r="O13" s="52">
        <f>$C13*'Be Mag'!M13</f>
        <v>0</v>
      </c>
      <c r="P13" s="52">
        <f>$C13*'Be Mag'!N13</f>
        <v>0</v>
      </c>
      <c r="Q13" s="52">
        <f>$C13*'Be Mag'!O13</f>
        <v>0</v>
      </c>
      <c r="R13" s="52">
        <f>$C13*'Be Mag'!P13</f>
        <v>99.84</v>
      </c>
      <c r="S13" s="52">
        <f>$C13*'Be Mag'!Q13</f>
        <v>68.64</v>
      </c>
      <c r="T13" s="52">
        <f>$C13*'Be Mag'!R13</f>
        <v>9.1199999999999992</v>
      </c>
      <c r="U13" s="52">
        <f>$C13*'Be Mag'!S13</f>
        <v>2.4</v>
      </c>
      <c r="V13" s="52">
        <f>$C13*'Be Mag'!T13</f>
        <v>2.88</v>
      </c>
      <c r="W13" s="52">
        <f>$C13*'Be Mag'!U13</f>
        <v>1.44</v>
      </c>
      <c r="X13" s="52">
        <f>$C13*'Be Mag'!V13</f>
        <v>1.92</v>
      </c>
      <c r="Y13" s="52">
        <f>$C13*'Be Mag'!W13</f>
        <v>0.48</v>
      </c>
      <c r="Z13" s="52">
        <f>$C13*'Be Mag'!X13</f>
        <v>0.48</v>
      </c>
      <c r="AA13" s="52">
        <f>$C13*'Be Mag'!Y13</f>
        <v>0.48</v>
      </c>
      <c r="AB13" s="52">
        <f>$C13*'Be Mag'!Z13</f>
        <v>0</v>
      </c>
      <c r="AC13" s="52">
        <f>$C13*'Be Mag'!AA13</f>
        <v>0</v>
      </c>
      <c r="AD13" s="52">
        <f>$C13*'Be Mag'!AB13</f>
        <v>0</v>
      </c>
      <c r="AE13" s="52">
        <f>$C13*'Be Mag'!AC13</f>
        <v>0.48</v>
      </c>
      <c r="AF13" s="52">
        <f>$C13*'Be Mag'!AD13</f>
        <v>0</v>
      </c>
      <c r="AG13" s="52">
        <f>$C13*'Be Mag'!AE13</f>
        <v>0</v>
      </c>
      <c r="AH13" s="52">
        <f>$C13*'Be Mag'!AF13</f>
        <v>0</v>
      </c>
      <c r="AI13" s="52">
        <f>$C13*'Be Mag'!AG13</f>
        <v>0</v>
      </c>
      <c r="AJ13" s="52">
        <f>$C13*'Be Mag'!AH13</f>
        <v>0</v>
      </c>
      <c r="AK13" s="52">
        <f>$C13*'Be Mag'!AI13</f>
        <v>0</v>
      </c>
      <c r="AL13" s="52">
        <f>$C13*'Be Mag'!AJ13</f>
        <v>0.96</v>
      </c>
      <c r="AM13" s="52">
        <f>$C13*'Be Mag'!AK13</f>
        <v>0</v>
      </c>
      <c r="AN13" s="52">
        <f>$C13*'Be Mag'!AL13</f>
        <v>0</v>
      </c>
      <c r="AO13" s="52">
        <f>$C13*'Be Mag'!AM13</f>
        <v>0</v>
      </c>
      <c r="AP13" s="52">
        <f>$C13*'Be Mag'!AN13</f>
        <v>0</v>
      </c>
      <c r="AQ13" s="52">
        <f>$C13*'Be Mag'!AO13</f>
        <v>0</v>
      </c>
      <c r="AR13" s="52">
        <f>$C13*'Be Mag'!AP13</f>
        <v>0</v>
      </c>
      <c r="AS13" s="52">
        <f>$C13*'Be Mag'!AQ13</f>
        <v>0.48</v>
      </c>
      <c r="AT13" s="52">
        <f>$C13*'Be Mag'!AR13</f>
        <v>0</v>
      </c>
      <c r="AU13" s="52">
        <f>$C13*'Be Mag'!AS13</f>
        <v>0</v>
      </c>
      <c r="AV13" s="52">
        <f>$D13*'Be Mag'!AT13</f>
        <v>0</v>
      </c>
      <c r="AW13" s="52">
        <f>$D13*'Be Mag'!AU13</f>
        <v>0</v>
      </c>
      <c r="AX13" s="52">
        <f>$C13*'Be Mag'!AV13</f>
        <v>0</v>
      </c>
      <c r="AY13" s="52">
        <f>$C13*'Be Mag'!AW13</f>
        <v>0</v>
      </c>
      <c r="AZ13" s="52">
        <f>$C13*'Be Mag'!AX13</f>
        <v>0</v>
      </c>
      <c r="BA13" s="52">
        <f>$C13*'Be Mag'!AY13</f>
        <v>0</v>
      </c>
      <c r="BB13" s="52">
        <f>$C13*'Be Mag'!AZ13</f>
        <v>0</v>
      </c>
      <c r="BC13" s="52">
        <f>$C13*'Be Mag'!BA13</f>
        <v>0</v>
      </c>
      <c r="BD13" s="52">
        <f>$C13*'Be Mag'!BB13</f>
        <v>0</v>
      </c>
      <c r="BE13" s="53">
        <f t="shared" si="0"/>
        <v>189.59999999999997</v>
      </c>
    </row>
    <row r="14" spans="1:57" x14ac:dyDescent="0.25">
      <c r="A14" s="10"/>
      <c r="B14" s="29" t="s">
        <v>87</v>
      </c>
      <c r="C14" s="26">
        <v>0.48</v>
      </c>
      <c r="D14" s="26">
        <v>0.54</v>
      </c>
      <c r="E14" s="52">
        <f>$C14*'Be Mag'!C14</f>
        <v>0</v>
      </c>
      <c r="F14" s="52">
        <f>$C14*'Be Mag'!D14</f>
        <v>0</v>
      </c>
      <c r="G14" s="52">
        <f>$C14*'Be Mag'!E14</f>
        <v>0</v>
      </c>
      <c r="H14" s="52">
        <f>$C14*'Be Mag'!F14</f>
        <v>0</v>
      </c>
      <c r="I14" s="52">
        <f>$C14*'Be Mag'!G14</f>
        <v>0</v>
      </c>
      <c r="J14" s="52">
        <f>$C14*'Be Mag'!H14</f>
        <v>0</v>
      </c>
      <c r="K14" s="52">
        <f>$C14*'Be Mag'!I14</f>
        <v>0</v>
      </c>
      <c r="L14" s="52">
        <f>$C14*'Be Mag'!J14</f>
        <v>0</v>
      </c>
      <c r="M14" s="52">
        <f>$C14*'Be Mag'!K14</f>
        <v>0</v>
      </c>
      <c r="N14" s="52">
        <f>$C14*'Be Mag'!L14</f>
        <v>0</v>
      </c>
      <c r="O14" s="52">
        <f>$C14*'Be Mag'!M14</f>
        <v>0</v>
      </c>
      <c r="P14" s="52">
        <f>$C14*'Be Mag'!N14</f>
        <v>0</v>
      </c>
      <c r="Q14" s="52">
        <f>$C14*'Be Mag'!O14</f>
        <v>0</v>
      </c>
      <c r="R14" s="52">
        <f>$C14*'Be Mag'!P14</f>
        <v>0</v>
      </c>
      <c r="S14" s="52">
        <f>$C14*'Be Mag'!Q14</f>
        <v>120.47999999999999</v>
      </c>
      <c r="T14" s="52">
        <f>$C14*'Be Mag'!R14</f>
        <v>83.039999999999992</v>
      </c>
      <c r="U14" s="52">
        <f>$C14*'Be Mag'!S14</f>
        <v>20.16</v>
      </c>
      <c r="V14" s="52">
        <f>$C14*'Be Mag'!T14</f>
        <v>10.559999999999999</v>
      </c>
      <c r="W14" s="52">
        <f>$C14*'Be Mag'!U14</f>
        <v>3.84</v>
      </c>
      <c r="X14" s="52">
        <f>$C14*'Be Mag'!V14</f>
        <v>2.88</v>
      </c>
      <c r="Y14" s="52">
        <f>$C14*'Be Mag'!W14</f>
        <v>1.44</v>
      </c>
      <c r="Z14" s="52">
        <f>$C14*'Be Mag'!X14</f>
        <v>4.32</v>
      </c>
      <c r="AA14" s="52">
        <f>$C14*'Be Mag'!Y14</f>
        <v>2.4</v>
      </c>
      <c r="AB14" s="52">
        <f>$C14*'Be Mag'!Z14</f>
        <v>2.4</v>
      </c>
      <c r="AC14" s="52">
        <f>$C14*'Be Mag'!AA14</f>
        <v>1.44</v>
      </c>
      <c r="AD14" s="52">
        <f>$C14*'Be Mag'!AB14</f>
        <v>0.96</v>
      </c>
      <c r="AE14" s="52">
        <f>$C14*'Be Mag'!AC14</f>
        <v>1.44</v>
      </c>
      <c r="AF14" s="52">
        <f>$C14*'Be Mag'!AD14</f>
        <v>0.48</v>
      </c>
      <c r="AG14" s="52">
        <f>$C14*'Be Mag'!AE14</f>
        <v>0</v>
      </c>
      <c r="AH14" s="52">
        <f>$C14*'Be Mag'!AF14</f>
        <v>0.48</v>
      </c>
      <c r="AI14" s="52">
        <f>$C14*'Be Mag'!AG14</f>
        <v>0.96</v>
      </c>
      <c r="AJ14" s="52">
        <f>$C14*'Be Mag'!AH14</f>
        <v>1.44</v>
      </c>
      <c r="AK14" s="52">
        <f>$C14*'Be Mag'!AI14</f>
        <v>0.96</v>
      </c>
      <c r="AL14" s="52">
        <f>$C14*'Be Mag'!AJ14</f>
        <v>0.48</v>
      </c>
      <c r="AM14" s="52">
        <f>$C14*'Be Mag'!AK14</f>
        <v>0</v>
      </c>
      <c r="AN14" s="52">
        <f>$C14*'Be Mag'!AL14</f>
        <v>0</v>
      </c>
      <c r="AO14" s="52">
        <f>$C14*'Be Mag'!AM14</f>
        <v>0</v>
      </c>
      <c r="AP14" s="52">
        <f>$C14*'Be Mag'!AN14</f>
        <v>0</v>
      </c>
      <c r="AQ14" s="52">
        <f>$C14*'Be Mag'!AO14</f>
        <v>0</v>
      </c>
      <c r="AR14" s="52">
        <f>$C14*'Be Mag'!AP14</f>
        <v>0.48</v>
      </c>
      <c r="AS14" s="52">
        <f>$C14*'Be Mag'!AQ14</f>
        <v>0</v>
      </c>
      <c r="AT14" s="52">
        <f>$C14*'Be Mag'!AR14</f>
        <v>0</v>
      </c>
      <c r="AU14" s="52">
        <f>$C14*'Be Mag'!AS14</f>
        <v>0</v>
      </c>
      <c r="AV14" s="52">
        <f>$D14*'Be Mag'!AT14</f>
        <v>0.54</v>
      </c>
      <c r="AW14" s="52">
        <f>$D14*'Be Mag'!AU14</f>
        <v>0</v>
      </c>
      <c r="AX14" s="52">
        <f>$C14*'Be Mag'!AV14</f>
        <v>0</v>
      </c>
      <c r="AY14" s="52">
        <f>$C14*'Be Mag'!AW14</f>
        <v>0</v>
      </c>
      <c r="AZ14" s="52">
        <f>$C14*'Be Mag'!AX14</f>
        <v>0</v>
      </c>
      <c r="BA14" s="52">
        <f>$C14*'Be Mag'!AY14</f>
        <v>0</v>
      </c>
      <c r="BB14" s="52">
        <f>$C14*'Be Mag'!AZ14</f>
        <v>0</v>
      </c>
      <c r="BC14" s="52">
        <f>$C14*'Be Mag'!BA14</f>
        <v>0</v>
      </c>
      <c r="BD14" s="52">
        <f>$C14*'Be Mag'!BB14</f>
        <v>0</v>
      </c>
      <c r="BE14" s="53">
        <f t="shared" si="0"/>
        <v>261.18</v>
      </c>
    </row>
    <row r="15" spans="1:57" x14ac:dyDescent="0.25">
      <c r="A15" s="10"/>
      <c r="B15" s="29" t="s">
        <v>88</v>
      </c>
      <c r="C15" s="26">
        <v>0.48</v>
      </c>
      <c r="D15" s="26">
        <v>0.54</v>
      </c>
      <c r="E15" s="52">
        <f>$C15*'Be Mag'!C15</f>
        <v>0</v>
      </c>
      <c r="F15" s="52">
        <f>$C15*'Be Mag'!D15</f>
        <v>0</v>
      </c>
      <c r="G15" s="52">
        <f>$C15*'Be Mag'!E15</f>
        <v>0</v>
      </c>
      <c r="H15" s="52">
        <f>$C15*'Be Mag'!F15</f>
        <v>0</v>
      </c>
      <c r="I15" s="52">
        <f>$C15*'Be Mag'!G15</f>
        <v>0</v>
      </c>
      <c r="J15" s="52">
        <f>$C15*'Be Mag'!H15</f>
        <v>0</v>
      </c>
      <c r="K15" s="52">
        <f>$C15*'Be Mag'!I15</f>
        <v>0</v>
      </c>
      <c r="L15" s="52">
        <f>$C15*'Be Mag'!J15</f>
        <v>0</v>
      </c>
      <c r="M15" s="52">
        <f>$C15*'Be Mag'!K15</f>
        <v>0</v>
      </c>
      <c r="N15" s="52">
        <f>$C15*'Be Mag'!L15</f>
        <v>0</v>
      </c>
      <c r="O15" s="52">
        <f>$C15*'Be Mag'!M15</f>
        <v>0</v>
      </c>
      <c r="P15" s="52">
        <f>$C15*'Be Mag'!N15</f>
        <v>0</v>
      </c>
      <c r="Q15" s="52">
        <f>$C15*'Be Mag'!O15</f>
        <v>0</v>
      </c>
      <c r="R15" s="52">
        <f>$C15*'Be Mag'!P15</f>
        <v>0</v>
      </c>
      <c r="S15" s="52">
        <f>$C15*'Be Mag'!Q15</f>
        <v>0</v>
      </c>
      <c r="T15" s="52">
        <f>$C15*'Be Mag'!R15</f>
        <v>86.399999999999991</v>
      </c>
      <c r="U15" s="52">
        <f>$C15*'Be Mag'!S15</f>
        <v>54.72</v>
      </c>
      <c r="V15" s="52">
        <f>$C15*'Be Mag'!T15</f>
        <v>8.16</v>
      </c>
      <c r="W15" s="52">
        <f>$C15*'Be Mag'!U15</f>
        <v>1.44</v>
      </c>
      <c r="X15" s="52">
        <f>$C15*'Be Mag'!V15</f>
        <v>1.44</v>
      </c>
      <c r="Y15" s="52">
        <f>$C15*'Be Mag'!W15</f>
        <v>1.44</v>
      </c>
      <c r="Z15" s="52">
        <f>$C15*'Be Mag'!X15</f>
        <v>0.96</v>
      </c>
      <c r="AA15" s="52">
        <f>$C15*'Be Mag'!Y15</f>
        <v>1.44</v>
      </c>
      <c r="AB15" s="52">
        <f>$C15*'Be Mag'!Z15</f>
        <v>1.44</v>
      </c>
      <c r="AC15" s="52">
        <f>$C15*'Be Mag'!AA15</f>
        <v>0.48</v>
      </c>
      <c r="AD15" s="52">
        <f>$C15*'Be Mag'!AB15</f>
        <v>0</v>
      </c>
      <c r="AE15" s="52">
        <f>$C15*'Be Mag'!AC15</f>
        <v>0.48</v>
      </c>
      <c r="AF15" s="52">
        <f>$C15*'Be Mag'!AD15</f>
        <v>0</v>
      </c>
      <c r="AG15" s="52">
        <f>$C15*'Be Mag'!AE15</f>
        <v>0.48</v>
      </c>
      <c r="AH15" s="52">
        <f>$C15*'Be Mag'!AF15</f>
        <v>0</v>
      </c>
      <c r="AI15" s="52">
        <f>$C15*'Be Mag'!AG15</f>
        <v>0</v>
      </c>
      <c r="AJ15" s="52">
        <f>$C15*'Be Mag'!AH15</f>
        <v>0</v>
      </c>
      <c r="AK15" s="52">
        <f>$C15*'Be Mag'!AI15</f>
        <v>0</v>
      </c>
      <c r="AL15" s="52">
        <f>$C15*'Be Mag'!AJ15</f>
        <v>0.96</v>
      </c>
      <c r="AM15" s="52">
        <f>$C15*'Be Mag'!AK15</f>
        <v>0</v>
      </c>
      <c r="AN15" s="52">
        <f>$C15*'Be Mag'!AL15</f>
        <v>0</v>
      </c>
      <c r="AO15" s="52">
        <f>$C15*'Be Mag'!AM15</f>
        <v>0</v>
      </c>
      <c r="AP15" s="52">
        <f>$C15*'Be Mag'!AN15</f>
        <v>0</v>
      </c>
      <c r="AQ15" s="52">
        <f>$C15*'Be Mag'!AO15</f>
        <v>0.48</v>
      </c>
      <c r="AR15" s="52">
        <f>$C15*'Be Mag'!AP15</f>
        <v>0</v>
      </c>
      <c r="AS15" s="52">
        <f>$C15*'Be Mag'!AQ15</f>
        <v>0</v>
      </c>
      <c r="AT15" s="52">
        <f>$C15*'Be Mag'!AR15</f>
        <v>0</v>
      </c>
      <c r="AU15" s="52">
        <f>$C15*'Be Mag'!AS15</f>
        <v>0</v>
      </c>
      <c r="AV15" s="52">
        <f>$D15*'Be Mag'!AT15</f>
        <v>0</v>
      </c>
      <c r="AW15" s="52">
        <f>$D15*'Be Mag'!AU15</f>
        <v>0</v>
      </c>
      <c r="AX15" s="52">
        <f>$C15*'Be Mag'!AV15</f>
        <v>0</v>
      </c>
      <c r="AY15" s="52">
        <f>$C15*'Be Mag'!AW15</f>
        <v>0</v>
      </c>
      <c r="AZ15" s="52">
        <f>$C15*'Be Mag'!AX15</f>
        <v>0</v>
      </c>
      <c r="BA15" s="52">
        <f>$C15*'Be Mag'!AY15</f>
        <v>0</v>
      </c>
      <c r="BB15" s="52">
        <f>$C15*'Be Mag'!AZ15</f>
        <v>0</v>
      </c>
      <c r="BC15" s="52">
        <f>$C15*'Be Mag'!BA15</f>
        <v>0</v>
      </c>
      <c r="BD15" s="52">
        <f>$C15*'Be Mag'!BB15</f>
        <v>0</v>
      </c>
      <c r="BE15" s="53">
        <f t="shared" si="0"/>
        <v>160.31999999999996</v>
      </c>
    </row>
    <row r="16" spans="1:57" x14ac:dyDescent="0.25">
      <c r="A16" s="10"/>
      <c r="B16" s="29" t="s">
        <v>89</v>
      </c>
      <c r="C16" s="26">
        <v>0.48</v>
      </c>
      <c r="D16" s="26">
        <v>0.54</v>
      </c>
      <c r="E16" s="52">
        <f>$C16*'Be Mag'!C16</f>
        <v>0</v>
      </c>
      <c r="F16" s="52">
        <f>$C16*'Be Mag'!D16</f>
        <v>0</v>
      </c>
      <c r="G16" s="52">
        <f>$C16*'Be Mag'!E16</f>
        <v>0</v>
      </c>
      <c r="H16" s="52">
        <f>$C16*'Be Mag'!F16</f>
        <v>0</v>
      </c>
      <c r="I16" s="52">
        <f>$C16*'Be Mag'!G16</f>
        <v>0</v>
      </c>
      <c r="J16" s="52">
        <f>$C16*'Be Mag'!H16</f>
        <v>0</v>
      </c>
      <c r="K16" s="52">
        <f>$C16*'Be Mag'!I16</f>
        <v>0</v>
      </c>
      <c r="L16" s="52">
        <f>$C16*'Be Mag'!J16</f>
        <v>0</v>
      </c>
      <c r="M16" s="52">
        <f>$C16*'Be Mag'!K16</f>
        <v>0</v>
      </c>
      <c r="N16" s="52">
        <f>$C16*'Be Mag'!L16</f>
        <v>0</v>
      </c>
      <c r="O16" s="52">
        <f>$C16*'Be Mag'!M16</f>
        <v>0</v>
      </c>
      <c r="P16" s="52">
        <f>$C16*'Be Mag'!N16</f>
        <v>0</v>
      </c>
      <c r="Q16" s="52">
        <f>$C16*'Be Mag'!O16</f>
        <v>0</v>
      </c>
      <c r="R16" s="52">
        <f>$C16*'Be Mag'!P16</f>
        <v>0</v>
      </c>
      <c r="S16" s="52">
        <f>$C16*'Be Mag'!Q16</f>
        <v>0</v>
      </c>
      <c r="T16" s="52">
        <f>$C16*'Be Mag'!R16</f>
        <v>0</v>
      </c>
      <c r="U16" s="52">
        <f>$C16*'Be Mag'!S16</f>
        <v>131.51999999999998</v>
      </c>
      <c r="V16" s="52">
        <f>$C16*'Be Mag'!T16</f>
        <v>78.239999999999995</v>
      </c>
      <c r="W16" s="52">
        <f>$C16*'Be Mag'!U16</f>
        <v>19.68</v>
      </c>
      <c r="X16" s="52">
        <f>$C16*'Be Mag'!V16</f>
        <v>10.08</v>
      </c>
      <c r="Y16" s="52">
        <f>$C16*'Be Mag'!W16</f>
        <v>5.2799999999999994</v>
      </c>
      <c r="Z16" s="52">
        <f>$C16*'Be Mag'!X16</f>
        <v>4.32</v>
      </c>
      <c r="AA16" s="52">
        <f>$C16*'Be Mag'!Y16</f>
        <v>6.72</v>
      </c>
      <c r="AB16" s="52">
        <f>$C16*'Be Mag'!Z16</f>
        <v>4.8</v>
      </c>
      <c r="AC16" s="52">
        <f>$C16*'Be Mag'!AA16</f>
        <v>0.96</v>
      </c>
      <c r="AD16" s="52">
        <f>$C16*'Be Mag'!AB16</f>
        <v>0.96</v>
      </c>
      <c r="AE16" s="52">
        <f>$C16*'Be Mag'!AC16</f>
        <v>0</v>
      </c>
      <c r="AF16" s="52">
        <f>$C16*'Be Mag'!AD16</f>
        <v>0</v>
      </c>
      <c r="AG16" s="52">
        <f>$C16*'Be Mag'!AE16</f>
        <v>0</v>
      </c>
      <c r="AH16" s="52">
        <f>$C16*'Be Mag'!AF16</f>
        <v>0</v>
      </c>
      <c r="AI16" s="52">
        <f>$C16*'Be Mag'!AG16</f>
        <v>0.48</v>
      </c>
      <c r="AJ16" s="52">
        <f>$C16*'Be Mag'!AH16</f>
        <v>0</v>
      </c>
      <c r="AK16" s="52">
        <f>$C16*'Be Mag'!AI16</f>
        <v>0</v>
      </c>
      <c r="AL16" s="52">
        <f>$C16*'Be Mag'!AJ16</f>
        <v>1.44</v>
      </c>
      <c r="AM16" s="52">
        <f>$C16*'Be Mag'!AK16</f>
        <v>0</v>
      </c>
      <c r="AN16" s="52">
        <f>$C16*'Be Mag'!AL16</f>
        <v>0</v>
      </c>
      <c r="AO16" s="52">
        <f>$C16*'Be Mag'!AM16</f>
        <v>0</v>
      </c>
      <c r="AP16" s="52">
        <f>$C16*'Be Mag'!AN16</f>
        <v>0</v>
      </c>
      <c r="AQ16" s="52">
        <f>$C16*'Be Mag'!AO16</f>
        <v>0.48</v>
      </c>
      <c r="AR16" s="52">
        <f>$C16*'Be Mag'!AP16</f>
        <v>0.48</v>
      </c>
      <c r="AS16" s="52">
        <f>$C16*'Be Mag'!AQ16</f>
        <v>0.48</v>
      </c>
      <c r="AT16" s="52">
        <f>$C16*'Be Mag'!AR16</f>
        <v>0</v>
      </c>
      <c r="AU16" s="52">
        <f>$C16*'Be Mag'!AS16</f>
        <v>0</v>
      </c>
      <c r="AV16" s="52">
        <f>$D16*'Be Mag'!AT16</f>
        <v>0</v>
      </c>
      <c r="AW16" s="52">
        <f>$D16*'Be Mag'!AU16</f>
        <v>0</v>
      </c>
      <c r="AX16" s="52">
        <f>$C16*'Be Mag'!AV16</f>
        <v>0</v>
      </c>
      <c r="AY16" s="52">
        <f>$C16*'Be Mag'!AW16</f>
        <v>0</v>
      </c>
      <c r="AZ16" s="52">
        <f>$C16*'Be Mag'!AX16</f>
        <v>0</v>
      </c>
      <c r="BA16" s="52">
        <f>$C16*'Be Mag'!AY16</f>
        <v>0</v>
      </c>
      <c r="BB16" s="52">
        <f>$C16*'Be Mag'!AZ16</f>
        <v>0</v>
      </c>
      <c r="BC16" s="52">
        <f>$C16*'Be Mag'!BA16</f>
        <v>0</v>
      </c>
      <c r="BD16" s="52">
        <f>$C16*'Be Mag'!BB16</f>
        <v>0</v>
      </c>
      <c r="BE16" s="53">
        <f t="shared" si="0"/>
        <v>265.92</v>
      </c>
    </row>
    <row r="17" spans="1:57" x14ac:dyDescent="0.25">
      <c r="A17" s="10"/>
      <c r="B17" s="29" t="s">
        <v>90</v>
      </c>
      <c r="C17" s="26">
        <v>0.48</v>
      </c>
      <c r="D17" s="26">
        <v>0.54</v>
      </c>
      <c r="E17" s="52">
        <f>$C17*'Be Mag'!C17</f>
        <v>0</v>
      </c>
      <c r="F17" s="52">
        <f>$C17*'Be Mag'!D17</f>
        <v>0</v>
      </c>
      <c r="G17" s="52">
        <f>$C17*'Be Mag'!E17</f>
        <v>0</v>
      </c>
      <c r="H17" s="52">
        <f>$C17*'Be Mag'!F17</f>
        <v>0</v>
      </c>
      <c r="I17" s="52">
        <f>$C17*'Be Mag'!G17</f>
        <v>0</v>
      </c>
      <c r="J17" s="52">
        <f>$C17*'Be Mag'!H17</f>
        <v>0</v>
      </c>
      <c r="K17" s="52">
        <f>$C17*'Be Mag'!I17</f>
        <v>0</v>
      </c>
      <c r="L17" s="52">
        <f>$C17*'Be Mag'!J17</f>
        <v>0</v>
      </c>
      <c r="M17" s="52">
        <f>$C17*'Be Mag'!K17</f>
        <v>0</v>
      </c>
      <c r="N17" s="52">
        <f>$C17*'Be Mag'!L17</f>
        <v>0</v>
      </c>
      <c r="O17" s="52">
        <f>$C17*'Be Mag'!M17</f>
        <v>0</v>
      </c>
      <c r="P17" s="52">
        <f>$C17*'Be Mag'!N17</f>
        <v>0</v>
      </c>
      <c r="Q17" s="52">
        <f>$C17*'Be Mag'!O17</f>
        <v>0</v>
      </c>
      <c r="R17" s="52">
        <f>$C17*'Be Mag'!P17</f>
        <v>0</v>
      </c>
      <c r="S17" s="52">
        <f>$C17*'Be Mag'!Q17</f>
        <v>0</v>
      </c>
      <c r="T17" s="52">
        <f>$C17*'Be Mag'!R17</f>
        <v>0</v>
      </c>
      <c r="U17" s="52">
        <f>$C17*'Be Mag'!S17</f>
        <v>0</v>
      </c>
      <c r="V17" s="52">
        <f>$C17*'Be Mag'!T17</f>
        <v>93.6</v>
      </c>
      <c r="W17" s="52">
        <f>$C17*'Be Mag'!U17</f>
        <v>51.839999999999996</v>
      </c>
      <c r="X17" s="52">
        <f>$C17*'Be Mag'!V17</f>
        <v>5.2799999999999994</v>
      </c>
      <c r="Y17" s="52">
        <f>$C17*'Be Mag'!W17</f>
        <v>5.76</v>
      </c>
      <c r="Z17" s="52">
        <f>$C17*'Be Mag'!X17</f>
        <v>2.4</v>
      </c>
      <c r="AA17" s="52">
        <f>$C17*'Be Mag'!Y17</f>
        <v>1.44</v>
      </c>
      <c r="AB17" s="52">
        <f>$C17*'Be Mag'!Z17</f>
        <v>1.44</v>
      </c>
      <c r="AC17" s="52">
        <f>$C17*'Be Mag'!AA17</f>
        <v>0.48</v>
      </c>
      <c r="AD17" s="52">
        <f>$C17*'Be Mag'!AB17</f>
        <v>0.96</v>
      </c>
      <c r="AE17" s="52">
        <f>$C17*'Be Mag'!AC17</f>
        <v>0.48</v>
      </c>
      <c r="AF17" s="52">
        <f>$C17*'Be Mag'!AD17</f>
        <v>0</v>
      </c>
      <c r="AG17" s="52">
        <f>$C17*'Be Mag'!AE17</f>
        <v>0</v>
      </c>
      <c r="AH17" s="52">
        <f>$C17*'Be Mag'!AF17</f>
        <v>0.96</v>
      </c>
      <c r="AI17" s="52">
        <f>$C17*'Be Mag'!AG17</f>
        <v>0.48</v>
      </c>
      <c r="AJ17" s="52">
        <f>$C17*'Be Mag'!AH17</f>
        <v>0</v>
      </c>
      <c r="AK17" s="52">
        <f>$C17*'Be Mag'!AI17</f>
        <v>0</v>
      </c>
      <c r="AL17" s="52">
        <f>$C17*'Be Mag'!AJ17</f>
        <v>0</v>
      </c>
      <c r="AM17" s="52">
        <f>$C17*'Be Mag'!AK17</f>
        <v>0.48</v>
      </c>
      <c r="AN17" s="52">
        <f>$C17*'Be Mag'!AL17</f>
        <v>0</v>
      </c>
      <c r="AO17" s="52">
        <f>$C17*'Be Mag'!AM17</f>
        <v>0</v>
      </c>
      <c r="AP17" s="52">
        <f>$C17*'Be Mag'!AN17</f>
        <v>0</v>
      </c>
      <c r="AQ17" s="52">
        <f>$C17*'Be Mag'!AO17</f>
        <v>0</v>
      </c>
      <c r="AR17" s="52">
        <f>$C17*'Be Mag'!AP17</f>
        <v>0.48</v>
      </c>
      <c r="AS17" s="52">
        <f>$C17*'Be Mag'!AQ17</f>
        <v>0</v>
      </c>
      <c r="AT17" s="52">
        <f>$C17*'Be Mag'!AR17</f>
        <v>0</v>
      </c>
      <c r="AU17" s="52">
        <f>$C17*'Be Mag'!AS17</f>
        <v>0</v>
      </c>
      <c r="AV17" s="52">
        <f>$D17*'Be Mag'!AT17</f>
        <v>0</v>
      </c>
      <c r="AW17" s="52">
        <f>$D17*'Be Mag'!AU17</f>
        <v>0</v>
      </c>
      <c r="AX17" s="52">
        <f>$C17*'Be Mag'!AV17</f>
        <v>0</v>
      </c>
      <c r="AY17" s="52">
        <f>$C17*'Be Mag'!AW17</f>
        <v>0</v>
      </c>
      <c r="AZ17" s="52">
        <f>$C17*'Be Mag'!AX17</f>
        <v>0</v>
      </c>
      <c r="BA17" s="52">
        <f>$C17*'Be Mag'!AY17</f>
        <v>0</v>
      </c>
      <c r="BB17" s="52">
        <f>$C17*'Be Mag'!AZ17</f>
        <v>0</v>
      </c>
      <c r="BC17" s="52">
        <f>$C17*'Be Mag'!BA17</f>
        <v>0</v>
      </c>
      <c r="BD17" s="52">
        <f>$C17*'Be Mag'!BB17</f>
        <v>0</v>
      </c>
      <c r="BE17" s="53">
        <f t="shared" si="0"/>
        <v>166.07999999999996</v>
      </c>
    </row>
    <row r="18" spans="1:57" x14ac:dyDescent="0.25">
      <c r="A18" s="10"/>
      <c r="B18" s="29" t="s">
        <v>91</v>
      </c>
      <c r="C18" s="26">
        <v>0.48</v>
      </c>
      <c r="D18" s="26">
        <v>0.54</v>
      </c>
      <c r="E18" s="52">
        <f>$C18*'Be Mag'!C18</f>
        <v>0</v>
      </c>
      <c r="F18" s="52">
        <f>$C18*'Be Mag'!D18</f>
        <v>0</v>
      </c>
      <c r="G18" s="52">
        <f>$C18*'Be Mag'!E18</f>
        <v>0</v>
      </c>
      <c r="H18" s="52">
        <f>$C18*'Be Mag'!F18</f>
        <v>0</v>
      </c>
      <c r="I18" s="52">
        <f>$C18*'Be Mag'!G18</f>
        <v>0</v>
      </c>
      <c r="J18" s="52">
        <f>$C18*'Be Mag'!H18</f>
        <v>0</v>
      </c>
      <c r="K18" s="52">
        <f>$C18*'Be Mag'!I18</f>
        <v>0</v>
      </c>
      <c r="L18" s="52">
        <f>$C18*'Be Mag'!J18</f>
        <v>0</v>
      </c>
      <c r="M18" s="52">
        <f>$C18*'Be Mag'!K18</f>
        <v>0</v>
      </c>
      <c r="N18" s="52">
        <f>$C18*'Be Mag'!L18</f>
        <v>0</v>
      </c>
      <c r="O18" s="52">
        <f>$C18*'Be Mag'!M18</f>
        <v>0</v>
      </c>
      <c r="P18" s="52">
        <f>$C18*'Be Mag'!N18</f>
        <v>0</v>
      </c>
      <c r="Q18" s="52">
        <f>$C18*'Be Mag'!O18</f>
        <v>0</v>
      </c>
      <c r="R18" s="52">
        <f>$C18*'Be Mag'!P18</f>
        <v>0</v>
      </c>
      <c r="S18" s="52">
        <f>$C18*'Be Mag'!Q18</f>
        <v>0</v>
      </c>
      <c r="T18" s="52">
        <f>$C18*'Be Mag'!R18</f>
        <v>0</v>
      </c>
      <c r="U18" s="52">
        <f>$C18*'Be Mag'!S18</f>
        <v>0</v>
      </c>
      <c r="V18" s="52">
        <f>$C18*'Be Mag'!T18</f>
        <v>0</v>
      </c>
      <c r="W18" s="52">
        <f>$C18*'Be Mag'!U18</f>
        <v>90.24</v>
      </c>
      <c r="X18" s="52">
        <f>$C18*'Be Mag'!V18</f>
        <v>53.76</v>
      </c>
      <c r="Y18" s="52">
        <f>$C18*'Be Mag'!W18</f>
        <v>12.959999999999999</v>
      </c>
      <c r="Z18" s="52">
        <f>$C18*'Be Mag'!X18</f>
        <v>5.2799999999999994</v>
      </c>
      <c r="AA18" s="52">
        <f>$C18*'Be Mag'!Y18</f>
        <v>3.84</v>
      </c>
      <c r="AB18" s="52">
        <f>$C18*'Be Mag'!Z18</f>
        <v>1.44</v>
      </c>
      <c r="AC18" s="52">
        <f>$C18*'Be Mag'!AA18</f>
        <v>1.44</v>
      </c>
      <c r="AD18" s="52">
        <f>$C18*'Be Mag'!AB18</f>
        <v>1.92</v>
      </c>
      <c r="AE18" s="52">
        <f>$C18*'Be Mag'!AC18</f>
        <v>0.48</v>
      </c>
      <c r="AF18" s="52">
        <f>$C18*'Be Mag'!AD18</f>
        <v>1.44</v>
      </c>
      <c r="AG18" s="52">
        <f>$C18*'Be Mag'!AE18</f>
        <v>0</v>
      </c>
      <c r="AH18" s="52">
        <f>$C18*'Be Mag'!AF18</f>
        <v>0.48</v>
      </c>
      <c r="AI18" s="52">
        <f>$C18*'Be Mag'!AG18</f>
        <v>0.96</v>
      </c>
      <c r="AJ18" s="52">
        <f>$C18*'Be Mag'!AH18</f>
        <v>0.48</v>
      </c>
      <c r="AK18" s="52">
        <f>$C18*'Be Mag'!AI18</f>
        <v>0.48</v>
      </c>
      <c r="AL18" s="52">
        <f>$C18*'Be Mag'!AJ18</f>
        <v>0</v>
      </c>
      <c r="AM18" s="52">
        <f>$C18*'Be Mag'!AK18</f>
        <v>0.96</v>
      </c>
      <c r="AN18" s="52">
        <f>$C18*'Be Mag'!AL18</f>
        <v>0</v>
      </c>
      <c r="AO18" s="52">
        <f>$C18*'Be Mag'!AM18</f>
        <v>0.48</v>
      </c>
      <c r="AP18" s="52">
        <f>$C18*'Be Mag'!AN18</f>
        <v>0</v>
      </c>
      <c r="AQ18" s="52">
        <f>$C18*'Be Mag'!AO18</f>
        <v>0.48</v>
      </c>
      <c r="AR18" s="52">
        <f>$C18*'Be Mag'!AP18</f>
        <v>0</v>
      </c>
      <c r="AS18" s="52">
        <f>$C18*'Be Mag'!AQ18</f>
        <v>0</v>
      </c>
      <c r="AT18" s="52">
        <f>$C18*'Be Mag'!AR18</f>
        <v>0</v>
      </c>
      <c r="AU18" s="52">
        <f>$C18*'Be Mag'!AS18</f>
        <v>0</v>
      </c>
      <c r="AV18" s="52">
        <f>$D18*'Be Mag'!AT18</f>
        <v>0.54</v>
      </c>
      <c r="AW18" s="52">
        <f>$D18*'Be Mag'!AU18</f>
        <v>0</v>
      </c>
      <c r="AX18" s="52">
        <f>$C18*'Be Mag'!AV18</f>
        <v>0</v>
      </c>
      <c r="AY18" s="52">
        <f>$C18*'Be Mag'!AW18</f>
        <v>0</v>
      </c>
      <c r="AZ18" s="52">
        <f>$C18*'Be Mag'!AX18</f>
        <v>0</v>
      </c>
      <c r="BA18" s="52">
        <f>$C18*'Be Mag'!AY18</f>
        <v>0</v>
      </c>
      <c r="BB18" s="52">
        <f>$C18*'Be Mag'!AZ18</f>
        <v>0</v>
      </c>
      <c r="BC18" s="52">
        <f>$C18*'Be Mag'!BA18</f>
        <v>0</v>
      </c>
      <c r="BD18" s="52">
        <f>$C18*'Be Mag'!BB18</f>
        <v>0</v>
      </c>
      <c r="BE18" s="53">
        <f t="shared" si="0"/>
        <v>177.65999999999994</v>
      </c>
    </row>
    <row r="19" spans="1:57" x14ac:dyDescent="0.25">
      <c r="A19" s="10"/>
      <c r="B19" s="29" t="s">
        <v>92</v>
      </c>
      <c r="C19" s="26">
        <v>0.48</v>
      </c>
      <c r="D19" s="26">
        <v>0.54</v>
      </c>
      <c r="E19" s="52">
        <f>$C19*'Be Mag'!C19</f>
        <v>0</v>
      </c>
      <c r="F19" s="52">
        <f>$C19*'Be Mag'!D19</f>
        <v>0</v>
      </c>
      <c r="G19" s="52">
        <f>$C19*'Be Mag'!E19</f>
        <v>0</v>
      </c>
      <c r="H19" s="52">
        <f>$C19*'Be Mag'!F19</f>
        <v>0</v>
      </c>
      <c r="I19" s="52">
        <f>$C19*'Be Mag'!G19</f>
        <v>0</v>
      </c>
      <c r="J19" s="52">
        <f>$C19*'Be Mag'!H19</f>
        <v>0</v>
      </c>
      <c r="K19" s="52">
        <f>$C19*'Be Mag'!I19</f>
        <v>0</v>
      </c>
      <c r="L19" s="52">
        <f>$C19*'Be Mag'!J19</f>
        <v>0</v>
      </c>
      <c r="M19" s="52">
        <f>$C19*'Be Mag'!K19</f>
        <v>0</v>
      </c>
      <c r="N19" s="52">
        <f>$C19*'Be Mag'!L19</f>
        <v>0</v>
      </c>
      <c r="O19" s="52">
        <f>$C19*'Be Mag'!M19</f>
        <v>0</v>
      </c>
      <c r="P19" s="52">
        <f>$C19*'Be Mag'!N19</f>
        <v>0</v>
      </c>
      <c r="Q19" s="52">
        <f>$C19*'Be Mag'!O19</f>
        <v>0</v>
      </c>
      <c r="R19" s="52">
        <f>$C19*'Be Mag'!P19</f>
        <v>0</v>
      </c>
      <c r="S19" s="52">
        <f>$C19*'Be Mag'!Q19</f>
        <v>0</v>
      </c>
      <c r="T19" s="52">
        <f>$C19*'Be Mag'!R19</f>
        <v>0</v>
      </c>
      <c r="U19" s="52">
        <f>$C19*'Be Mag'!S19</f>
        <v>0</v>
      </c>
      <c r="V19" s="52">
        <f>$C19*'Be Mag'!T19</f>
        <v>0</v>
      </c>
      <c r="W19" s="52">
        <f>$C19*'Be Mag'!U19</f>
        <v>0</v>
      </c>
      <c r="X19" s="52">
        <f>$C19*'Be Mag'!V19</f>
        <v>115.19999999999999</v>
      </c>
      <c r="Y19" s="52">
        <f>$C19*'Be Mag'!W19</f>
        <v>48</v>
      </c>
      <c r="Z19" s="52">
        <f>$C19*'Be Mag'!X19</f>
        <v>17.28</v>
      </c>
      <c r="AA19" s="52">
        <f>$C19*'Be Mag'!Y19</f>
        <v>6.24</v>
      </c>
      <c r="AB19" s="52">
        <f>$C19*'Be Mag'!Z19</f>
        <v>7.1999999999999993</v>
      </c>
      <c r="AC19" s="52">
        <f>$C19*'Be Mag'!AA19</f>
        <v>2.4</v>
      </c>
      <c r="AD19" s="52">
        <f>$C19*'Be Mag'!AB19</f>
        <v>2.88</v>
      </c>
      <c r="AE19" s="52">
        <f>$C19*'Be Mag'!AC19</f>
        <v>0</v>
      </c>
      <c r="AF19" s="52">
        <f>$C19*'Be Mag'!AD19</f>
        <v>0.48</v>
      </c>
      <c r="AG19" s="52">
        <f>$C19*'Be Mag'!AE19</f>
        <v>2.4</v>
      </c>
      <c r="AH19" s="52">
        <f>$C19*'Be Mag'!AF19</f>
        <v>1.44</v>
      </c>
      <c r="AI19" s="52">
        <f>$C19*'Be Mag'!AG19</f>
        <v>0.48</v>
      </c>
      <c r="AJ19" s="52">
        <f>$C19*'Be Mag'!AH19</f>
        <v>0.48</v>
      </c>
      <c r="AK19" s="52">
        <f>$C19*'Be Mag'!AI19</f>
        <v>0.48</v>
      </c>
      <c r="AL19" s="52">
        <f>$C19*'Be Mag'!AJ19</f>
        <v>0.48</v>
      </c>
      <c r="AM19" s="52">
        <f>$C19*'Be Mag'!AK19</f>
        <v>0</v>
      </c>
      <c r="AN19" s="52">
        <f>$C19*'Be Mag'!AL19</f>
        <v>0</v>
      </c>
      <c r="AO19" s="52">
        <f>$C19*'Be Mag'!AM19</f>
        <v>0</v>
      </c>
      <c r="AP19" s="52">
        <f>$C19*'Be Mag'!AN19</f>
        <v>0</v>
      </c>
      <c r="AQ19" s="52">
        <f>$C19*'Be Mag'!AO19</f>
        <v>0</v>
      </c>
      <c r="AR19" s="52">
        <f>$C19*'Be Mag'!AP19</f>
        <v>0</v>
      </c>
      <c r="AS19" s="52">
        <f>$C19*'Be Mag'!AQ19</f>
        <v>0</v>
      </c>
      <c r="AT19" s="52">
        <f>$C19*'Be Mag'!AR19</f>
        <v>0</v>
      </c>
      <c r="AU19" s="52">
        <f>$C19*'Be Mag'!AS19</f>
        <v>0</v>
      </c>
      <c r="AV19" s="52">
        <f>$D19*'Be Mag'!AT19</f>
        <v>0</v>
      </c>
      <c r="AW19" s="52">
        <f>$D19*'Be Mag'!AU19</f>
        <v>0</v>
      </c>
      <c r="AX19" s="52">
        <f>$C19*'Be Mag'!AV19</f>
        <v>0</v>
      </c>
      <c r="AY19" s="52">
        <f>$C19*'Be Mag'!AW19</f>
        <v>0</v>
      </c>
      <c r="AZ19" s="52">
        <f>$C19*'Be Mag'!AX19</f>
        <v>0</v>
      </c>
      <c r="BA19" s="52">
        <f>$C19*'Be Mag'!AY19</f>
        <v>0</v>
      </c>
      <c r="BB19" s="52">
        <f>$C19*'Be Mag'!AZ19</f>
        <v>0</v>
      </c>
      <c r="BC19" s="52">
        <f>$C19*'Be Mag'!BA19</f>
        <v>0</v>
      </c>
      <c r="BD19" s="52">
        <f>$C19*'Be Mag'!BB19</f>
        <v>0</v>
      </c>
      <c r="BE19" s="53">
        <f t="shared" si="0"/>
        <v>205.43999999999994</v>
      </c>
    </row>
    <row r="20" spans="1:57" x14ac:dyDescent="0.25">
      <c r="A20" s="10"/>
      <c r="B20" s="29" t="s">
        <v>93</v>
      </c>
      <c r="C20" s="26">
        <v>0.48</v>
      </c>
      <c r="D20" s="26">
        <v>0.54</v>
      </c>
      <c r="E20" s="52">
        <f>$C20*'Be Mag'!C20</f>
        <v>0</v>
      </c>
      <c r="F20" s="52">
        <f>$C20*'Be Mag'!D20</f>
        <v>0</v>
      </c>
      <c r="G20" s="52">
        <f>$C20*'Be Mag'!E20</f>
        <v>0</v>
      </c>
      <c r="H20" s="52">
        <f>$C20*'Be Mag'!F20</f>
        <v>0</v>
      </c>
      <c r="I20" s="52">
        <f>$C20*'Be Mag'!G20</f>
        <v>0</v>
      </c>
      <c r="J20" s="52">
        <f>$C20*'Be Mag'!H20</f>
        <v>0</v>
      </c>
      <c r="K20" s="52">
        <f>$C20*'Be Mag'!I20</f>
        <v>0</v>
      </c>
      <c r="L20" s="52">
        <f>$C20*'Be Mag'!J20</f>
        <v>0</v>
      </c>
      <c r="M20" s="52">
        <f>$C20*'Be Mag'!K20</f>
        <v>0</v>
      </c>
      <c r="N20" s="52">
        <f>$C20*'Be Mag'!L20</f>
        <v>0</v>
      </c>
      <c r="O20" s="52">
        <f>$C20*'Be Mag'!M20</f>
        <v>0</v>
      </c>
      <c r="P20" s="52">
        <f>$C20*'Be Mag'!N20</f>
        <v>0</v>
      </c>
      <c r="Q20" s="52">
        <f>$C20*'Be Mag'!O20</f>
        <v>0</v>
      </c>
      <c r="R20" s="52">
        <f>$C20*'Be Mag'!P20</f>
        <v>0</v>
      </c>
      <c r="S20" s="52">
        <f>$C20*'Be Mag'!Q20</f>
        <v>0</v>
      </c>
      <c r="T20" s="52">
        <f>$C20*'Be Mag'!R20</f>
        <v>0</v>
      </c>
      <c r="U20" s="52">
        <f>$C20*'Be Mag'!S20</f>
        <v>0</v>
      </c>
      <c r="V20" s="52">
        <f>$C20*'Be Mag'!T20</f>
        <v>0</v>
      </c>
      <c r="W20" s="52">
        <f>$C20*'Be Mag'!U20</f>
        <v>0</v>
      </c>
      <c r="X20" s="52">
        <f>$C20*'Be Mag'!V20</f>
        <v>0</v>
      </c>
      <c r="Y20" s="52">
        <f>$C20*'Be Mag'!W20</f>
        <v>98.399999999999991</v>
      </c>
      <c r="Z20" s="52">
        <f>$C20*'Be Mag'!X20</f>
        <v>49.92</v>
      </c>
      <c r="AA20" s="52">
        <f>$C20*'Be Mag'!Y20</f>
        <v>11.52</v>
      </c>
      <c r="AB20" s="52">
        <f>$C20*'Be Mag'!Z20</f>
        <v>3.84</v>
      </c>
      <c r="AC20" s="52">
        <f>$C20*'Be Mag'!AA20</f>
        <v>2.4</v>
      </c>
      <c r="AD20" s="52">
        <f>$C20*'Be Mag'!AB20</f>
        <v>0.96</v>
      </c>
      <c r="AE20" s="52">
        <f>$C20*'Be Mag'!AC20</f>
        <v>0.96</v>
      </c>
      <c r="AF20" s="52">
        <f>$C20*'Be Mag'!AD20</f>
        <v>0.48</v>
      </c>
      <c r="AG20" s="52">
        <f>$C20*'Be Mag'!AE20</f>
        <v>0.48</v>
      </c>
      <c r="AH20" s="52">
        <f>$C20*'Be Mag'!AF20</f>
        <v>1.44</v>
      </c>
      <c r="AI20" s="52">
        <f>$C20*'Be Mag'!AG20</f>
        <v>1.92</v>
      </c>
      <c r="AJ20" s="52">
        <f>$C20*'Be Mag'!AH20</f>
        <v>0.48</v>
      </c>
      <c r="AK20" s="52">
        <f>$C20*'Be Mag'!AI20</f>
        <v>0.48</v>
      </c>
      <c r="AL20" s="52">
        <f>$C20*'Be Mag'!AJ20</f>
        <v>0.48</v>
      </c>
      <c r="AM20" s="52">
        <f>$C20*'Be Mag'!AK20</f>
        <v>0</v>
      </c>
      <c r="AN20" s="52">
        <f>$C20*'Be Mag'!AL20</f>
        <v>0</v>
      </c>
      <c r="AO20" s="52">
        <f>$C20*'Be Mag'!AM20</f>
        <v>0.48</v>
      </c>
      <c r="AP20" s="52">
        <f>$C20*'Be Mag'!AN20</f>
        <v>0.48</v>
      </c>
      <c r="AQ20" s="52">
        <f>$C20*'Be Mag'!AO20</f>
        <v>0</v>
      </c>
      <c r="AR20" s="52">
        <f>$C20*'Be Mag'!AP20</f>
        <v>0</v>
      </c>
      <c r="AS20" s="52">
        <f>$C20*'Be Mag'!AQ20</f>
        <v>0</v>
      </c>
      <c r="AT20" s="52">
        <f>$C20*'Be Mag'!AR20</f>
        <v>0.48</v>
      </c>
      <c r="AU20" s="52">
        <f>$C20*'Be Mag'!AS20</f>
        <v>0.48</v>
      </c>
      <c r="AV20" s="52">
        <f>$D20*'Be Mag'!AT20</f>
        <v>0.54</v>
      </c>
      <c r="AW20" s="52">
        <f>$D20*'Be Mag'!AU20</f>
        <v>0</v>
      </c>
      <c r="AX20" s="52">
        <f>$C20*'Be Mag'!AV20</f>
        <v>0</v>
      </c>
      <c r="AY20" s="52">
        <f>$C20*'Be Mag'!AW20</f>
        <v>0</v>
      </c>
      <c r="AZ20" s="52">
        <f>$C20*'Be Mag'!AX20</f>
        <v>0</v>
      </c>
      <c r="BA20" s="52">
        <f>$C20*'Be Mag'!AY20</f>
        <v>0</v>
      </c>
      <c r="BB20" s="52">
        <f>$C20*'Be Mag'!AZ20</f>
        <v>0</v>
      </c>
      <c r="BC20" s="52">
        <f>$C20*'Be Mag'!BA20</f>
        <v>0</v>
      </c>
      <c r="BD20" s="52">
        <f>$C20*'Be Mag'!BB20</f>
        <v>0</v>
      </c>
      <c r="BE20" s="53">
        <f t="shared" si="0"/>
        <v>176.21999999999991</v>
      </c>
    </row>
    <row r="21" spans="1:57" x14ac:dyDescent="0.25">
      <c r="A21" s="10"/>
      <c r="B21" s="29" t="s">
        <v>94</v>
      </c>
      <c r="C21" s="26">
        <v>0.48</v>
      </c>
      <c r="D21" s="26">
        <v>0.54</v>
      </c>
      <c r="E21" s="52">
        <f>$C21*'Be Mag'!C21</f>
        <v>0</v>
      </c>
      <c r="F21" s="52">
        <f>$C21*'Be Mag'!D21</f>
        <v>0</v>
      </c>
      <c r="G21" s="52">
        <f>$C21*'Be Mag'!E21</f>
        <v>0</v>
      </c>
      <c r="H21" s="52">
        <f>$C21*'Be Mag'!F21</f>
        <v>0</v>
      </c>
      <c r="I21" s="52">
        <f>$C21*'Be Mag'!G21</f>
        <v>0</v>
      </c>
      <c r="J21" s="52">
        <f>$C21*'Be Mag'!H21</f>
        <v>0</v>
      </c>
      <c r="K21" s="52">
        <f>$C21*'Be Mag'!I21</f>
        <v>0</v>
      </c>
      <c r="L21" s="52">
        <f>$C21*'Be Mag'!J21</f>
        <v>0</v>
      </c>
      <c r="M21" s="52">
        <f>$C21*'Be Mag'!K21</f>
        <v>0</v>
      </c>
      <c r="N21" s="52">
        <f>$C21*'Be Mag'!L21</f>
        <v>0</v>
      </c>
      <c r="O21" s="52">
        <f>$C21*'Be Mag'!M21</f>
        <v>0</v>
      </c>
      <c r="P21" s="52">
        <f>$C21*'Be Mag'!N21</f>
        <v>0</v>
      </c>
      <c r="Q21" s="52">
        <f>$C21*'Be Mag'!O21</f>
        <v>0</v>
      </c>
      <c r="R21" s="52">
        <f>$C21*'Be Mag'!P21</f>
        <v>0</v>
      </c>
      <c r="S21" s="52">
        <f>$C21*'Be Mag'!Q21</f>
        <v>0</v>
      </c>
      <c r="T21" s="52">
        <f>$C21*'Be Mag'!R21</f>
        <v>0</v>
      </c>
      <c r="U21" s="52">
        <f>$C21*'Be Mag'!S21</f>
        <v>0</v>
      </c>
      <c r="V21" s="52">
        <f>$C21*'Be Mag'!T21</f>
        <v>0</v>
      </c>
      <c r="W21" s="52">
        <f>$C21*'Be Mag'!U21</f>
        <v>0</v>
      </c>
      <c r="X21" s="52">
        <f>$C21*'Be Mag'!V21</f>
        <v>0</v>
      </c>
      <c r="Y21" s="52">
        <f>$C21*'Be Mag'!W21</f>
        <v>0</v>
      </c>
      <c r="Z21" s="52">
        <f>$C21*'Be Mag'!X21</f>
        <v>132.47999999999999</v>
      </c>
      <c r="AA21" s="52">
        <f>$C21*'Be Mag'!Y21</f>
        <v>79.679999999999993</v>
      </c>
      <c r="AB21" s="52">
        <f>$C21*'Be Mag'!Z21</f>
        <v>14.399999999999999</v>
      </c>
      <c r="AC21" s="52">
        <f>$C21*'Be Mag'!AA21</f>
        <v>7.68</v>
      </c>
      <c r="AD21" s="52">
        <f>$C21*'Be Mag'!AB21</f>
        <v>3.84</v>
      </c>
      <c r="AE21" s="52">
        <f>$C21*'Be Mag'!AC21</f>
        <v>3.84</v>
      </c>
      <c r="AF21" s="52">
        <f>$C21*'Be Mag'!AD21</f>
        <v>2.88</v>
      </c>
      <c r="AG21" s="52">
        <f>$C21*'Be Mag'!AE21</f>
        <v>0.48</v>
      </c>
      <c r="AH21" s="52">
        <f>$C21*'Be Mag'!AF21</f>
        <v>2.4</v>
      </c>
      <c r="AI21" s="52">
        <f>$C21*'Be Mag'!AG21</f>
        <v>0.96</v>
      </c>
      <c r="AJ21" s="52">
        <f>$C21*'Be Mag'!AH21</f>
        <v>1.44</v>
      </c>
      <c r="AK21" s="52">
        <f>$C21*'Be Mag'!AI21</f>
        <v>0.48</v>
      </c>
      <c r="AL21" s="52">
        <f>$C21*'Be Mag'!AJ21</f>
        <v>0</v>
      </c>
      <c r="AM21" s="52">
        <f>$C21*'Be Mag'!AK21</f>
        <v>0</v>
      </c>
      <c r="AN21" s="52">
        <f>$C21*'Be Mag'!AL21</f>
        <v>0</v>
      </c>
      <c r="AO21" s="52">
        <f>$C21*'Be Mag'!AM21</f>
        <v>0</v>
      </c>
      <c r="AP21" s="52">
        <f>$C21*'Be Mag'!AN21</f>
        <v>0.48</v>
      </c>
      <c r="AQ21" s="52">
        <f>$C21*'Be Mag'!AO21</f>
        <v>0.96</v>
      </c>
      <c r="AR21" s="52">
        <f>$C21*'Be Mag'!AP21</f>
        <v>0</v>
      </c>
      <c r="AS21" s="52">
        <f>$C21*'Be Mag'!AQ21</f>
        <v>0</v>
      </c>
      <c r="AT21" s="52">
        <f>$C21*'Be Mag'!AR21</f>
        <v>0</v>
      </c>
      <c r="AU21" s="52">
        <f>$C21*'Be Mag'!AS21</f>
        <v>0</v>
      </c>
      <c r="AV21" s="52">
        <f>$D21*'Be Mag'!AT21</f>
        <v>0.54</v>
      </c>
      <c r="AW21" s="52">
        <f>$D21*'Be Mag'!AU21</f>
        <v>0</v>
      </c>
      <c r="AX21" s="52">
        <f>$C21*'Be Mag'!AV21</f>
        <v>0</v>
      </c>
      <c r="AY21" s="52">
        <f>$C21*'Be Mag'!AW21</f>
        <v>0</v>
      </c>
      <c r="AZ21" s="52">
        <f>$C21*'Be Mag'!AX21</f>
        <v>0</v>
      </c>
      <c r="BA21" s="52">
        <f>$C21*'Be Mag'!AY21</f>
        <v>0</v>
      </c>
      <c r="BB21" s="52">
        <f>$C21*'Be Mag'!AZ21</f>
        <v>0</v>
      </c>
      <c r="BC21" s="52">
        <f>$C21*'Be Mag'!BA21</f>
        <v>0</v>
      </c>
      <c r="BD21" s="52">
        <f>$C21*'Be Mag'!BB21</f>
        <v>0</v>
      </c>
      <c r="BE21" s="53">
        <f t="shared" si="0"/>
        <v>252.53999999999996</v>
      </c>
    </row>
    <row r="22" spans="1:57" x14ac:dyDescent="0.25">
      <c r="A22" s="10"/>
      <c r="B22" s="29" t="s">
        <v>95</v>
      </c>
      <c r="C22" s="26">
        <v>0.48</v>
      </c>
      <c r="D22" s="26">
        <v>0.54</v>
      </c>
      <c r="E22" s="52">
        <f>$C22*'Be Mag'!C22</f>
        <v>0</v>
      </c>
      <c r="F22" s="52">
        <f>$C22*'Be Mag'!D22</f>
        <v>0</v>
      </c>
      <c r="G22" s="52">
        <f>$C22*'Be Mag'!E22</f>
        <v>0</v>
      </c>
      <c r="H22" s="52">
        <f>$C22*'Be Mag'!F22</f>
        <v>0</v>
      </c>
      <c r="I22" s="52">
        <f>$C22*'Be Mag'!G22</f>
        <v>0</v>
      </c>
      <c r="J22" s="52">
        <f>$C22*'Be Mag'!H22</f>
        <v>0</v>
      </c>
      <c r="K22" s="52">
        <f>$C22*'Be Mag'!I22</f>
        <v>0</v>
      </c>
      <c r="L22" s="52">
        <f>$C22*'Be Mag'!J22</f>
        <v>0</v>
      </c>
      <c r="M22" s="52">
        <f>$C22*'Be Mag'!K22</f>
        <v>0</v>
      </c>
      <c r="N22" s="52">
        <f>$C22*'Be Mag'!L22</f>
        <v>0</v>
      </c>
      <c r="O22" s="52">
        <f>$C22*'Be Mag'!M22</f>
        <v>0</v>
      </c>
      <c r="P22" s="52">
        <f>$C22*'Be Mag'!N22</f>
        <v>0</v>
      </c>
      <c r="Q22" s="52">
        <f>$C22*'Be Mag'!O22</f>
        <v>0</v>
      </c>
      <c r="R22" s="52">
        <f>$C22*'Be Mag'!P22</f>
        <v>0</v>
      </c>
      <c r="S22" s="52">
        <f>$C22*'Be Mag'!Q22</f>
        <v>0</v>
      </c>
      <c r="T22" s="52">
        <f>$C22*'Be Mag'!R22</f>
        <v>0</v>
      </c>
      <c r="U22" s="52">
        <f>$C22*'Be Mag'!S22</f>
        <v>0</v>
      </c>
      <c r="V22" s="52">
        <f>$C22*'Be Mag'!T22</f>
        <v>0</v>
      </c>
      <c r="W22" s="52">
        <f>$C22*'Be Mag'!U22</f>
        <v>0</v>
      </c>
      <c r="X22" s="52">
        <f>$C22*'Be Mag'!V22</f>
        <v>0</v>
      </c>
      <c r="Y22" s="52">
        <f>$C22*'Be Mag'!W22</f>
        <v>0</v>
      </c>
      <c r="Z22" s="52">
        <f>$C22*'Be Mag'!X22</f>
        <v>0</v>
      </c>
      <c r="AA22" s="52">
        <f>$C22*'Be Mag'!Y22</f>
        <v>127.19999999999999</v>
      </c>
      <c r="AB22" s="52">
        <f>$C22*'Be Mag'!Z22</f>
        <v>76.8</v>
      </c>
      <c r="AC22" s="52">
        <f>$C22*'Be Mag'!AA22</f>
        <v>20.16</v>
      </c>
      <c r="AD22" s="52">
        <f>$C22*'Be Mag'!AB22</f>
        <v>8.16</v>
      </c>
      <c r="AE22" s="52">
        <f>$C22*'Be Mag'!AC22</f>
        <v>5.2799999999999994</v>
      </c>
      <c r="AF22" s="52">
        <f>$C22*'Be Mag'!AD22</f>
        <v>2.4</v>
      </c>
      <c r="AG22" s="52">
        <f>$C22*'Be Mag'!AE22</f>
        <v>2.4</v>
      </c>
      <c r="AH22" s="52">
        <f>$C22*'Be Mag'!AF22</f>
        <v>2.4</v>
      </c>
      <c r="AI22" s="52">
        <f>$C22*'Be Mag'!AG22</f>
        <v>1.92</v>
      </c>
      <c r="AJ22" s="52">
        <f>$C22*'Be Mag'!AH22</f>
        <v>0.48</v>
      </c>
      <c r="AK22" s="52">
        <f>$C22*'Be Mag'!AI22</f>
        <v>1.44</v>
      </c>
      <c r="AL22" s="52">
        <f>$C22*'Be Mag'!AJ22</f>
        <v>0.48</v>
      </c>
      <c r="AM22" s="52">
        <f>$C22*'Be Mag'!AK22</f>
        <v>0.48</v>
      </c>
      <c r="AN22" s="52">
        <f>$C22*'Be Mag'!AL22</f>
        <v>0</v>
      </c>
      <c r="AO22" s="52">
        <f>$C22*'Be Mag'!AM22</f>
        <v>0</v>
      </c>
      <c r="AP22" s="52">
        <f>$C22*'Be Mag'!AN22</f>
        <v>0</v>
      </c>
      <c r="AQ22" s="52">
        <f>$C22*'Be Mag'!AO22</f>
        <v>0</v>
      </c>
      <c r="AR22" s="52">
        <f>$C22*'Be Mag'!AP22</f>
        <v>0.48</v>
      </c>
      <c r="AS22" s="52">
        <f>$C22*'Be Mag'!AQ22</f>
        <v>0</v>
      </c>
      <c r="AT22" s="52">
        <f>$C22*'Be Mag'!AR22</f>
        <v>0</v>
      </c>
      <c r="AU22" s="52">
        <f>$C22*'Be Mag'!AS22</f>
        <v>0</v>
      </c>
      <c r="AV22" s="52">
        <f>$D22*'Be Mag'!AT22</f>
        <v>0</v>
      </c>
      <c r="AW22" s="52">
        <f>$D22*'Be Mag'!AU22</f>
        <v>0</v>
      </c>
      <c r="AX22" s="52">
        <f>$C22*'Be Mag'!AV22</f>
        <v>0</v>
      </c>
      <c r="AY22" s="52">
        <f>$C22*'Be Mag'!AW22</f>
        <v>0</v>
      </c>
      <c r="AZ22" s="52">
        <f>$C22*'Be Mag'!AX22</f>
        <v>0</v>
      </c>
      <c r="BA22" s="52">
        <f>$C22*'Be Mag'!AY22</f>
        <v>0</v>
      </c>
      <c r="BB22" s="52">
        <f>$C22*'Be Mag'!AZ22</f>
        <v>0</v>
      </c>
      <c r="BC22" s="52">
        <f>$C22*'Be Mag'!BA22</f>
        <v>0</v>
      </c>
      <c r="BD22" s="52">
        <f>$C22*'Be Mag'!BB22</f>
        <v>0</v>
      </c>
      <c r="BE22" s="53">
        <f t="shared" si="0"/>
        <v>250.07999999999996</v>
      </c>
    </row>
    <row r="23" spans="1:57" x14ac:dyDescent="0.25">
      <c r="A23" s="10"/>
      <c r="B23" s="29" t="s">
        <v>96</v>
      </c>
      <c r="C23" s="26">
        <v>0.48</v>
      </c>
      <c r="D23" s="26">
        <v>0.54</v>
      </c>
      <c r="E23" s="52">
        <f>$C23*'Be Mag'!C23</f>
        <v>0</v>
      </c>
      <c r="F23" s="52">
        <f>$C23*'Be Mag'!D23</f>
        <v>0</v>
      </c>
      <c r="G23" s="52">
        <f>$C23*'Be Mag'!E23</f>
        <v>0</v>
      </c>
      <c r="H23" s="52">
        <f>$C23*'Be Mag'!F23</f>
        <v>0</v>
      </c>
      <c r="I23" s="52">
        <f>$C23*'Be Mag'!G23</f>
        <v>0</v>
      </c>
      <c r="J23" s="52">
        <f>$C23*'Be Mag'!H23</f>
        <v>0</v>
      </c>
      <c r="K23" s="52">
        <f>$C23*'Be Mag'!I23</f>
        <v>0</v>
      </c>
      <c r="L23" s="52">
        <f>$C23*'Be Mag'!J23</f>
        <v>0</v>
      </c>
      <c r="M23" s="52">
        <f>$C23*'Be Mag'!K23</f>
        <v>0</v>
      </c>
      <c r="N23" s="52">
        <f>$C23*'Be Mag'!L23</f>
        <v>0</v>
      </c>
      <c r="O23" s="52">
        <f>$C23*'Be Mag'!M23</f>
        <v>0</v>
      </c>
      <c r="P23" s="52">
        <f>$C23*'Be Mag'!N23</f>
        <v>0</v>
      </c>
      <c r="Q23" s="52">
        <f>$C23*'Be Mag'!O23</f>
        <v>0</v>
      </c>
      <c r="R23" s="52">
        <f>$C23*'Be Mag'!P23</f>
        <v>0</v>
      </c>
      <c r="S23" s="52">
        <f>$C23*'Be Mag'!Q23</f>
        <v>0</v>
      </c>
      <c r="T23" s="52">
        <f>$C23*'Be Mag'!R23</f>
        <v>0</v>
      </c>
      <c r="U23" s="52">
        <f>$C23*'Be Mag'!S23</f>
        <v>0</v>
      </c>
      <c r="V23" s="52">
        <f>$C23*'Be Mag'!T23</f>
        <v>0</v>
      </c>
      <c r="W23" s="52">
        <f>$C23*'Be Mag'!U23</f>
        <v>0</v>
      </c>
      <c r="X23" s="52">
        <f>$C23*'Be Mag'!V23</f>
        <v>0</v>
      </c>
      <c r="Y23" s="52">
        <f>$C23*'Be Mag'!W23</f>
        <v>0</v>
      </c>
      <c r="Z23" s="52">
        <f>$C23*'Be Mag'!X23</f>
        <v>0</v>
      </c>
      <c r="AA23" s="52">
        <f>$C23*'Be Mag'!Y23</f>
        <v>0</v>
      </c>
      <c r="AB23" s="52">
        <f>$C23*'Be Mag'!Z23</f>
        <v>105.11999999999999</v>
      </c>
      <c r="AC23" s="52">
        <f>$C23*'Be Mag'!AA23</f>
        <v>63.839999999999996</v>
      </c>
      <c r="AD23" s="52">
        <f>$C23*'Be Mag'!AB23</f>
        <v>12.48</v>
      </c>
      <c r="AE23" s="52">
        <f>$C23*'Be Mag'!AC23</f>
        <v>4.8</v>
      </c>
      <c r="AF23" s="52">
        <f>$C23*'Be Mag'!AD23</f>
        <v>1.44</v>
      </c>
      <c r="AG23" s="52">
        <f>$C23*'Be Mag'!AE23</f>
        <v>3.36</v>
      </c>
      <c r="AH23" s="52">
        <f>$C23*'Be Mag'!AF23</f>
        <v>3.36</v>
      </c>
      <c r="AI23" s="52">
        <f>$C23*'Be Mag'!AG23</f>
        <v>1.44</v>
      </c>
      <c r="AJ23" s="52">
        <f>$C23*'Be Mag'!AH23</f>
        <v>0.96</v>
      </c>
      <c r="AK23" s="52">
        <f>$C23*'Be Mag'!AI23</f>
        <v>0</v>
      </c>
      <c r="AL23" s="52">
        <f>$C23*'Be Mag'!AJ23</f>
        <v>0.48</v>
      </c>
      <c r="AM23" s="52">
        <f>$C23*'Be Mag'!AK23</f>
        <v>0</v>
      </c>
      <c r="AN23" s="52">
        <f>$C23*'Be Mag'!AL23</f>
        <v>0</v>
      </c>
      <c r="AO23" s="52">
        <f>$C23*'Be Mag'!AM23</f>
        <v>0.48</v>
      </c>
      <c r="AP23" s="52">
        <f>$C23*'Be Mag'!AN23</f>
        <v>0</v>
      </c>
      <c r="AQ23" s="52">
        <f>$C23*'Be Mag'!AO23</f>
        <v>0</v>
      </c>
      <c r="AR23" s="52">
        <f>$C23*'Be Mag'!AP23</f>
        <v>0</v>
      </c>
      <c r="AS23" s="52">
        <f>$C23*'Be Mag'!AQ23</f>
        <v>0</v>
      </c>
      <c r="AT23" s="52">
        <f>$C23*'Be Mag'!AR23</f>
        <v>0</v>
      </c>
      <c r="AU23" s="52">
        <f>$C23*'Be Mag'!AS23</f>
        <v>0</v>
      </c>
      <c r="AV23" s="52">
        <f>$D23*'Be Mag'!AT23</f>
        <v>0</v>
      </c>
      <c r="AW23" s="52">
        <f>$D23*'Be Mag'!AU23</f>
        <v>0</v>
      </c>
      <c r="AX23" s="52">
        <f>$C23*'Be Mag'!AV23</f>
        <v>0</v>
      </c>
      <c r="AY23" s="52">
        <f>$C23*'Be Mag'!AW23</f>
        <v>0</v>
      </c>
      <c r="AZ23" s="52">
        <f>$C23*'Be Mag'!AX23</f>
        <v>0</v>
      </c>
      <c r="BA23" s="52">
        <f>$C23*'Be Mag'!AY23</f>
        <v>0</v>
      </c>
      <c r="BB23" s="52">
        <f>$C23*'Be Mag'!AZ23</f>
        <v>0</v>
      </c>
      <c r="BC23" s="52">
        <f>$C23*'Be Mag'!BA23</f>
        <v>0</v>
      </c>
      <c r="BD23" s="52">
        <f>$C23*'Be Mag'!BB23</f>
        <v>0</v>
      </c>
      <c r="BE23" s="53">
        <f t="shared" si="0"/>
        <v>197.76</v>
      </c>
    </row>
    <row r="24" spans="1:57" x14ac:dyDescent="0.25">
      <c r="A24" s="10"/>
      <c r="B24" s="29" t="s">
        <v>97</v>
      </c>
      <c r="C24" s="26">
        <v>0.48</v>
      </c>
      <c r="D24" s="26">
        <v>0.54</v>
      </c>
      <c r="E24" s="52">
        <f>$C24*'Be Mag'!C24</f>
        <v>0</v>
      </c>
      <c r="F24" s="52">
        <f>$C24*'Be Mag'!D24</f>
        <v>0</v>
      </c>
      <c r="G24" s="52">
        <f>$C24*'Be Mag'!E24</f>
        <v>0</v>
      </c>
      <c r="H24" s="52">
        <f>$C24*'Be Mag'!F24</f>
        <v>0</v>
      </c>
      <c r="I24" s="52">
        <f>$C24*'Be Mag'!G24</f>
        <v>0</v>
      </c>
      <c r="J24" s="52">
        <f>$C24*'Be Mag'!H24</f>
        <v>0</v>
      </c>
      <c r="K24" s="52">
        <f>$C24*'Be Mag'!I24</f>
        <v>0</v>
      </c>
      <c r="L24" s="52">
        <f>$C24*'Be Mag'!J24</f>
        <v>0</v>
      </c>
      <c r="M24" s="52">
        <f>$C24*'Be Mag'!K24</f>
        <v>0</v>
      </c>
      <c r="N24" s="52">
        <f>$C24*'Be Mag'!L24</f>
        <v>0</v>
      </c>
      <c r="O24" s="52">
        <f>$C24*'Be Mag'!M24</f>
        <v>0</v>
      </c>
      <c r="P24" s="52">
        <f>$C24*'Be Mag'!N24</f>
        <v>0</v>
      </c>
      <c r="Q24" s="52">
        <f>$C24*'Be Mag'!O24</f>
        <v>0</v>
      </c>
      <c r="R24" s="52">
        <f>$C24*'Be Mag'!P24</f>
        <v>0</v>
      </c>
      <c r="S24" s="52">
        <f>$C24*'Be Mag'!Q24</f>
        <v>0</v>
      </c>
      <c r="T24" s="52">
        <f>$C24*'Be Mag'!R24</f>
        <v>0</v>
      </c>
      <c r="U24" s="52">
        <f>$C24*'Be Mag'!S24</f>
        <v>0</v>
      </c>
      <c r="V24" s="52">
        <f>$C24*'Be Mag'!T24</f>
        <v>0</v>
      </c>
      <c r="W24" s="52">
        <f>$C24*'Be Mag'!U24</f>
        <v>0</v>
      </c>
      <c r="X24" s="52">
        <f>$C24*'Be Mag'!V24</f>
        <v>0</v>
      </c>
      <c r="Y24" s="52">
        <f>$C24*'Be Mag'!W24</f>
        <v>0</v>
      </c>
      <c r="Z24" s="52">
        <f>$C24*'Be Mag'!X24</f>
        <v>0</v>
      </c>
      <c r="AA24" s="52">
        <f>$C24*'Be Mag'!Y24</f>
        <v>0</v>
      </c>
      <c r="AB24" s="52">
        <f>$C24*'Be Mag'!Z24</f>
        <v>0</v>
      </c>
      <c r="AC24" s="52">
        <f>$C24*'Be Mag'!AA24</f>
        <v>98.88</v>
      </c>
      <c r="AD24" s="52">
        <f>$C24*'Be Mag'!AB24</f>
        <v>68.16</v>
      </c>
      <c r="AE24" s="52">
        <f>$C24*'Be Mag'!AC24</f>
        <v>9.6</v>
      </c>
      <c r="AF24" s="52">
        <f>$C24*'Be Mag'!AD24</f>
        <v>5.2799999999999994</v>
      </c>
      <c r="AG24" s="52">
        <f>$C24*'Be Mag'!AE24</f>
        <v>4.32</v>
      </c>
      <c r="AH24" s="52">
        <f>$C24*'Be Mag'!AF24</f>
        <v>2.88</v>
      </c>
      <c r="AI24" s="52">
        <f>$C24*'Be Mag'!AG24</f>
        <v>2.88</v>
      </c>
      <c r="AJ24" s="52">
        <f>$C24*'Be Mag'!AH24</f>
        <v>1.44</v>
      </c>
      <c r="AK24" s="52">
        <f>$C24*'Be Mag'!AI24</f>
        <v>0.48</v>
      </c>
      <c r="AL24" s="52">
        <f>$C24*'Be Mag'!AJ24</f>
        <v>0.96</v>
      </c>
      <c r="AM24" s="52">
        <f>$C24*'Be Mag'!AK24</f>
        <v>0.96</v>
      </c>
      <c r="AN24" s="52">
        <f>$C24*'Be Mag'!AL24</f>
        <v>0</v>
      </c>
      <c r="AO24" s="52">
        <f>$C24*'Be Mag'!AM24</f>
        <v>0</v>
      </c>
      <c r="AP24" s="52">
        <f>$C24*'Be Mag'!AN24</f>
        <v>0.48</v>
      </c>
      <c r="AQ24" s="52">
        <f>$C24*'Be Mag'!AO24</f>
        <v>0.48</v>
      </c>
      <c r="AR24" s="52">
        <f>$C24*'Be Mag'!AP24</f>
        <v>0.48</v>
      </c>
      <c r="AS24" s="52">
        <f>$C24*'Be Mag'!AQ24</f>
        <v>0</v>
      </c>
      <c r="AT24" s="52">
        <f>$C24*'Be Mag'!AR24</f>
        <v>0</v>
      </c>
      <c r="AU24" s="52">
        <f>$C24*'Be Mag'!AS24</f>
        <v>0.96</v>
      </c>
      <c r="AV24" s="52">
        <f>$D24*'Be Mag'!AT24</f>
        <v>0.54</v>
      </c>
      <c r="AW24" s="52">
        <f>$D24*'Be Mag'!AU24</f>
        <v>0</v>
      </c>
      <c r="AX24" s="52">
        <f>$C24*'Be Mag'!AV24</f>
        <v>0</v>
      </c>
      <c r="AY24" s="52">
        <f>$C24*'Be Mag'!AW24</f>
        <v>0</v>
      </c>
      <c r="AZ24" s="52">
        <f>$C24*'Be Mag'!AX24</f>
        <v>0</v>
      </c>
      <c r="BA24" s="52">
        <f>$C24*'Be Mag'!AY24</f>
        <v>0</v>
      </c>
      <c r="BB24" s="52">
        <f>$C24*'Be Mag'!AZ24</f>
        <v>0</v>
      </c>
      <c r="BC24" s="52">
        <f>$C24*'Be Mag'!BA24</f>
        <v>0</v>
      </c>
      <c r="BD24" s="52">
        <f>$C24*'Be Mag'!BB24</f>
        <v>0</v>
      </c>
      <c r="BE24" s="53">
        <f t="shared" si="0"/>
        <v>198.77999999999994</v>
      </c>
    </row>
    <row r="25" spans="1:57" x14ac:dyDescent="0.25">
      <c r="A25" s="10"/>
      <c r="B25" s="29" t="s">
        <v>98</v>
      </c>
      <c r="C25" s="26">
        <v>0.48</v>
      </c>
      <c r="D25" s="26">
        <v>0.54</v>
      </c>
      <c r="E25" s="52">
        <f>$C25*'Be Mag'!C25</f>
        <v>0</v>
      </c>
      <c r="F25" s="52">
        <f>$C25*'Be Mag'!D25</f>
        <v>0</v>
      </c>
      <c r="G25" s="52">
        <f>$C25*'Be Mag'!E25</f>
        <v>0</v>
      </c>
      <c r="H25" s="52">
        <f>$C25*'Be Mag'!F25</f>
        <v>0</v>
      </c>
      <c r="I25" s="52">
        <f>$C25*'Be Mag'!G25</f>
        <v>0</v>
      </c>
      <c r="J25" s="52">
        <f>$C25*'Be Mag'!H25</f>
        <v>0</v>
      </c>
      <c r="K25" s="52">
        <f>$C25*'Be Mag'!I25</f>
        <v>0</v>
      </c>
      <c r="L25" s="52">
        <f>$C25*'Be Mag'!J25</f>
        <v>0</v>
      </c>
      <c r="M25" s="52">
        <f>$C25*'Be Mag'!K25</f>
        <v>0</v>
      </c>
      <c r="N25" s="52">
        <f>$C25*'Be Mag'!L25</f>
        <v>0</v>
      </c>
      <c r="O25" s="52">
        <f>$C25*'Be Mag'!M25</f>
        <v>0</v>
      </c>
      <c r="P25" s="52">
        <f>$C25*'Be Mag'!N25</f>
        <v>0</v>
      </c>
      <c r="Q25" s="52">
        <f>$C25*'Be Mag'!O25</f>
        <v>0</v>
      </c>
      <c r="R25" s="52">
        <f>$C25*'Be Mag'!P25</f>
        <v>0</v>
      </c>
      <c r="S25" s="52">
        <f>$C25*'Be Mag'!Q25</f>
        <v>0</v>
      </c>
      <c r="T25" s="52">
        <f>$C25*'Be Mag'!R25</f>
        <v>0</v>
      </c>
      <c r="U25" s="52">
        <f>$C25*'Be Mag'!S25</f>
        <v>0</v>
      </c>
      <c r="V25" s="52">
        <f>$C25*'Be Mag'!T25</f>
        <v>0</v>
      </c>
      <c r="W25" s="52">
        <f>$C25*'Be Mag'!U25</f>
        <v>0</v>
      </c>
      <c r="X25" s="52">
        <f>$C25*'Be Mag'!V25</f>
        <v>0</v>
      </c>
      <c r="Y25" s="52">
        <f>$C25*'Be Mag'!W25</f>
        <v>0</v>
      </c>
      <c r="Z25" s="52">
        <f>$C25*'Be Mag'!X25</f>
        <v>0</v>
      </c>
      <c r="AA25" s="52">
        <f>$C25*'Be Mag'!Y25</f>
        <v>0</v>
      </c>
      <c r="AB25" s="52">
        <f>$C25*'Be Mag'!Z25</f>
        <v>0</v>
      </c>
      <c r="AC25" s="52">
        <f>$C25*'Be Mag'!AA25</f>
        <v>0</v>
      </c>
      <c r="AD25" s="52">
        <f>$C25*'Be Mag'!AB25</f>
        <v>119.03999999999999</v>
      </c>
      <c r="AE25" s="52">
        <f>$C25*'Be Mag'!AC25</f>
        <v>79.679999999999993</v>
      </c>
      <c r="AF25" s="52">
        <f>$C25*'Be Mag'!AD25</f>
        <v>11.52</v>
      </c>
      <c r="AG25" s="52">
        <f>$C25*'Be Mag'!AE25</f>
        <v>8.16</v>
      </c>
      <c r="AH25" s="52">
        <f>$C25*'Be Mag'!AF25</f>
        <v>4.8</v>
      </c>
      <c r="AI25" s="52">
        <f>$C25*'Be Mag'!AG25</f>
        <v>1.44</v>
      </c>
      <c r="AJ25" s="52">
        <f>$C25*'Be Mag'!AH25</f>
        <v>3.36</v>
      </c>
      <c r="AK25" s="52">
        <f>$C25*'Be Mag'!AI25</f>
        <v>2.4</v>
      </c>
      <c r="AL25" s="52">
        <f>$C25*'Be Mag'!AJ25</f>
        <v>0.48</v>
      </c>
      <c r="AM25" s="52">
        <f>$C25*'Be Mag'!AK25</f>
        <v>0</v>
      </c>
      <c r="AN25" s="52">
        <f>$C25*'Be Mag'!AL25</f>
        <v>0</v>
      </c>
      <c r="AO25" s="52">
        <f>$C25*'Be Mag'!AM25</f>
        <v>0.48</v>
      </c>
      <c r="AP25" s="52">
        <f>$C25*'Be Mag'!AN25</f>
        <v>0</v>
      </c>
      <c r="AQ25" s="52">
        <f>$C25*'Be Mag'!AO25</f>
        <v>0</v>
      </c>
      <c r="AR25" s="52">
        <f>$C25*'Be Mag'!AP25</f>
        <v>0</v>
      </c>
      <c r="AS25" s="52">
        <f>$C25*'Be Mag'!AQ25</f>
        <v>0</v>
      </c>
      <c r="AT25" s="52">
        <f>$C25*'Be Mag'!AR25</f>
        <v>0.48</v>
      </c>
      <c r="AU25" s="52">
        <f>$C25*'Be Mag'!AS25</f>
        <v>0</v>
      </c>
      <c r="AV25" s="52">
        <f>$D25*'Be Mag'!AT25</f>
        <v>0.54</v>
      </c>
      <c r="AW25" s="52">
        <f>$D25*'Be Mag'!AU25</f>
        <v>0</v>
      </c>
      <c r="AX25" s="52">
        <f>$C25*'Be Mag'!AV25</f>
        <v>0</v>
      </c>
      <c r="AY25" s="52">
        <f>$C25*'Be Mag'!AW25</f>
        <v>0</v>
      </c>
      <c r="AZ25" s="52">
        <f>$C25*'Be Mag'!AX25</f>
        <v>0</v>
      </c>
      <c r="BA25" s="52">
        <f>$C25*'Be Mag'!AY25</f>
        <v>0</v>
      </c>
      <c r="BB25" s="52">
        <f>$C25*'Be Mag'!AZ25</f>
        <v>0</v>
      </c>
      <c r="BC25" s="52">
        <f>$C25*'Be Mag'!BA25</f>
        <v>0</v>
      </c>
      <c r="BD25" s="52">
        <f>$C25*'Be Mag'!BB25</f>
        <v>0</v>
      </c>
      <c r="BE25" s="53">
        <f t="shared" si="0"/>
        <v>232.37999999999997</v>
      </c>
    </row>
    <row r="26" spans="1:57" x14ac:dyDescent="0.25">
      <c r="A26" s="10"/>
      <c r="B26" s="29" t="s">
        <v>99</v>
      </c>
      <c r="C26" s="26">
        <v>0.48</v>
      </c>
      <c r="D26" s="26">
        <v>0.54</v>
      </c>
      <c r="E26" s="52">
        <f>$C26*'Be Mag'!C26</f>
        <v>0</v>
      </c>
      <c r="F26" s="52">
        <f>$C26*'Be Mag'!D26</f>
        <v>0</v>
      </c>
      <c r="G26" s="52">
        <f>$C26*'Be Mag'!E26</f>
        <v>0</v>
      </c>
      <c r="H26" s="52">
        <f>$C26*'Be Mag'!F26</f>
        <v>0</v>
      </c>
      <c r="I26" s="52">
        <f>$C26*'Be Mag'!G26</f>
        <v>0</v>
      </c>
      <c r="J26" s="52">
        <f>$C26*'Be Mag'!H26</f>
        <v>0</v>
      </c>
      <c r="K26" s="52">
        <f>$C26*'Be Mag'!I26</f>
        <v>0</v>
      </c>
      <c r="L26" s="52">
        <f>$C26*'Be Mag'!J26</f>
        <v>0</v>
      </c>
      <c r="M26" s="52">
        <f>$C26*'Be Mag'!K26</f>
        <v>0</v>
      </c>
      <c r="N26" s="52">
        <f>$C26*'Be Mag'!L26</f>
        <v>0</v>
      </c>
      <c r="O26" s="52">
        <f>$C26*'Be Mag'!M26</f>
        <v>0</v>
      </c>
      <c r="P26" s="52">
        <f>$C26*'Be Mag'!N26</f>
        <v>0</v>
      </c>
      <c r="Q26" s="52">
        <f>$C26*'Be Mag'!O26</f>
        <v>0</v>
      </c>
      <c r="R26" s="52">
        <f>$C26*'Be Mag'!P26</f>
        <v>0</v>
      </c>
      <c r="S26" s="52">
        <f>$C26*'Be Mag'!Q26</f>
        <v>0</v>
      </c>
      <c r="T26" s="52">
        <f>$C26*'Be Mag'!R26</f>
        <v>0</v>
      </c>
      <c r="U26" s="52">
        <f>$C26*'Be Mag'!S26</f>
        <v>0</v>
      </c>
      <c r="V26" s="52">
        <f>$C26*'Be Mag'!T26</f>
        <v>0</v>
      </c>
      <c r="W26" s="52">
        <f>$C26*'Be Mag'!U26</f>
        <v>0</v>
      </c>
      <c r="X26" s="52">
        <f>$C26*'Be Mag'!V26</f>
        <v>0</v>
      </c>
      <c r="Y26" s="52">
        <f>$C26*'Be Mag'!W26</f>
        <v>0</v>
      </c>
      <c r="Z26" s="52">
        <f>$C26*'Be Mag'!X26</f>
        <v>0</v>
      </c>
      <c r="AA26" s="52">
        <f>$C26*'Be Mag'!Y26</f>
        <v>0</v>
      </c>
      <c r="AB26" s="52">
        <f>$C26*'Be Mag'!Z26</f>
        <v>0</v>
      </c>
      <c r="AC26" s="52">
        <f>$C26*'Be Mag'!AA26</f>
        <v>0</v>
      </c>
      <c r="AD26" s="52">
        <f>$C26*'Be Mag'!AB26</f>
        <v>0</v>
      </c>
      <c r="AE26" s="52">
        <f>$C26*'Be Mag'!AC26</f>
        <v>107.52</v>
      </c>
      <c r="AF26" s="52">
        <f>$C26*'Be Mag'!AD26</f>
        <v>90.72</v>
      </c>
      <c r="AG26" s="52">
        <f>$C26*'Be Mag'!AE26</f>
        <v>14.879999999999999</v>
      </c>
      <c r="AH26" s="52">
        <f>$C26*'Be Mag'!AF26</f>
        <v>6.24</v>
      </c>
      <c r="AI26" s="52">
        <f>$C26*'Be Mag'!AG26</f>
        <v>3.84</v>
      </c>
      <c r="AJ26" s="52">
        <f>$C26*'Be Mag'!AH26</f>
        <v>3.84</v>
      </c>
      <c r="AK26" s="52">
        <f>$C26*'Be Mag'!AI26</f>
        <v>0.96</v>
      </c>
      <c r="AL26" s="52">
        <f>$C26*'Be Mag'!AJ26</f>
        <v>0.48</v>
      </c>
      <c r="AM26" s="52">
        <f>$C26*'Be Mag'!AK26</f>
        <v>0</v>
      </c>
      <c r="AN26" s="52">
        <f>$C26*'Be Mag'!AL26</f>
        <v>0</v>
      </c>
      <c r="AO26" s="52">
        <f>$C26*'Be Mag'!AM26</f>
        <v>0.96</v>
      </c>
      <c r="AP26" s="52">
        <f>$C26*'Be Mag'!AN26</f>
        <v>0</v>
      </c>
      <c r="AQ26" s="52">
        <f>$C26*'Be Mag'!AO26</f>
        <v>0.48</v>
      </c>
      <c r="AR26" s="52">
        <f>$C26*'Be Mag'!AP26</f>
        <v>0.48</v>
      </c>
      <c r="AS26" s="52">
        <f>$C26*'Be Mag'!AQ26</f>
        <v>0</v>
      </c>
      <c r="AT26" s="52">
        <f>$C26*'Be Mag'!AR26</f>
        <v>0</v>
      </c>
      <c r="AU26" s="52">
        <f>$C26*'Be Mag'!AS26</f>
        <v>0</v>
      </c>
      <c r="AV26" s="52">
        <f>$D26*'Be Mag'!AT26</f>
        <v>0</v>
      </c>
      <c r="AW26" s="52">
        <f>$D26*'Be Mag'!AU26</f>
        <v>0</v>
      </c>
      <c r="AX26" s="52">
        <f>$C26*'Be Mag'!AV26</f>
        <v>0</v>
      </c>
      <c r="AY26" s="52">
        <f>$C26*'Be Mag'!AW26</f>
        <v>0</v>
      </c>
      <c r="AZ26" s="52">
        <f>$C26*'Be Mag'!AX26</f>
        <v>0</v>
      </c>
      <c r="BA26" s="52">
        <f>$C26*'Be Mag'!AY26</f>
        <v>0</v>
      </c>
      <c r="BB26" s="52">
        <f>$C26*'Be Mag'!AZ26</f>
        <v>0</v>
      </c>
      <c r="BC26" s="52">
        <f>$C26*'Be Mag'!BA26</f>
        <v>0</v>
      </c>
      <c r="BD26" s="52">
        <f>$C26*'Be Mag'!BB26</f>
        <v>0</v>
      </c>
      <c r="BE26" s="53">
        <f t="shared" si="0"/>
        <v>230.4</v>
      </c>
    </row>
    <row r="27" spans="1:57" x14ac:dyDescent="0.25">
      <c r="A27" s="10"/>
      <c r="B27" s="29" t="s">
        <v>100</v>
      </c>
      <c r="C27" s="26">
        <v>0.48</v>
      </c>
      <c r="D27" s="26">
        <v>0.54</v>
      </c>
      <c r="E27" s="52">
        <f>$C27*'Be Mag'!C27</f>
        <v>0</v>
      </c>
      <c r="F27" s="52">
        <f>$C27*'Be Mag'!D27</f>
        <v>0</v>
      </c>
      <c r="G27" s="52">
        <f>$C27*'Be Mag'!E27</f>
        <v>0</v>
      </c>
      <c r="H27" s="52">
        <f>$C27*'Be Mag'!F27</f>
        <v>0</v>
      </c>
      <c r="I27" s="52">
        <f>$C27*'Be Mag'!G27</f>
        <v>0</v>
      </c>
      <c r="J27" s="52">
        <f>$C27*'Be Mag'!H27</f>
        <v>0</v>
      </c>
      <c r="K27" s="52">
        <f>$C27*'Be Mag'!I27</f>
        <v>0</v>
      </c>
      <c r="L27" s="52">
        <f>$C27*'Be Mag'!J27</f>
        <v>0</v>
      </c>
      <c r="M27" s="52">
        <f>$C27*'Be Mag'!K27</f>
        <v>0</v>
      </c>
      <c r="N27" s="52">
        <f>$C27*'Be Mag'!L27</f>
        <v>0</v>
      </c>
      <c r="O27" s="52">
        <f>$C27*'Be Mag'!M27</f>
        <v>0</v>
      </c>
      <c r="P27" s="52">
        <f>$C27*'Be Mag'!N27</f>
        <v>0</v>
      </c>
      <c r="Q27" s="52">
        <f>$C27*'Be Mag'!O27</f>
        <v>0</v>
      </c>
      <c r="R27" s="52">
        <f>$C27*'Be Mag'!P27</f>
        <v>0</v>
      </c>
      <c r="S27" s="52">
        <f>$C27*'Be Mag'!Q27</f>
        <v>0</v>
      </c>
      <c r="T27" s="52">
        <f>$C27*'Be Mag'!R27</f>
        <v>0</v>
      </c>
      <c r="U27" s="52">
        <f>$C27*'Be Mag'!S27</f>
        <v>0</v>
      </c>
      <c r="V27" s="52">
        <f>$C27*'Be Mag'!T27</f>
        <v>0</v>
      </c>
      <c r="W27" s="52">
        <f>$C27*'Be Mag'!U27</f>
        <v>0</v>
      </c>
      <c r="X27" s="52">
        <f>$C27*'Be Mag'!V27</f>
        <v>0</v>
      </c>
      <c r="Y27" s="52">
        <f>$C27*'Be Mag'!W27</f>
        <v>0</v>
      </c>
      <c r="Z27" s="52">
        <f>$C27*'Be Mag'!X27</f>
        <v>0</v>
      </c>
      <c r="AA27" s="52">
        <f>$C27*'Be Mag'!Y27</f>
        <v>0</v>
      </c>
      <c r="AB27" s="52">
        <f>$C27*'Be Mag'!Z27</f>
        <v>0</v>
      </c>
      <c r="AC27" s="52">
        <f>$C27*'Be Mag'!AA27</f>
        <v>0</v>
      </c>
      <c r="AD27" s="52">
        <f>$C27*'Be Mag'!AB27</f>
        <v>0</v>
      </c>
      <c r="AE27" s="52">
        <f>$C27*'Be Mag'!AC27</f>
        <v>0</v>
      </c>
      <c r="AF27" s="52">
        <f>$C27*'Be Mag'!AD27</f>
        <v>96.47999999999999</v>
      </c>
      <c r="AG27" s="52">
        <f>$C27*'Be Mag'!AE27</f>
        <v>82.56</v>
      </c>
      <c r="AH27" s="52">
        <f>$C27*'Be Mag'!AF27</f>
        <v>21.119999999999997</v>
      </c>
      <c r="AI27" s="52">
        <f>$C27*'Be Mag'!AG27</f>
        <v>8.16</v>
      </c>
      <c r="AJ27" s="52">
        <f>$C27*'Be Mag'!AH27</f>
        <v>4.32</v>
      </c>
      <c r="AK27" s="52">
        <f>$C27*'Be Mag'!AI27</f>
        <v>1.44</v>
      </c>
      <c r="AL27" s="52">
        <f>$C27*'Be Mag'!AJ27</f>
        <v>1.92</v>
      </c>
      <c r="AM27" s="52">
        <f>$C27*'Be Mag'!AK27</f>
        <v>0</v>
      </c>
      <c r="AN27" s="52">
        <f>$C27*'Be Mag'!AL27</f>
        <v>0.48</v>
      </c>
      <c r="AO27" s="52">
        <f>$C27*'Be Mag'!AM27</f>
        <v>0.48</v>
      </c>
      <c r="AP27" s="52">
        <f>$C27*'Be Mag'!AN27</f>
        <v>0.48</v>
      </c>
      <c r="AQ27" s="52">
        <f>$C27*'Be Mag'!AO27</f>
        <v>0.48</v>
      </c>
      <c r="AR27" s="52">
        <f>$C27*'Be Mag'!AP27</f>
        <v>0</v>
      </c>
      <c r="AS27" s="52">
        <f>$C27*'Be Mag'!AQ27</f>
        <v>0</v>
      </c>
      <c r="AT27" s="52">
        <f>$C27*'Be Mag'!AR27</f>
        <v>0.96</v>
      </c>
      <c r="AU27" s="52">
        <f>$C27*'Be Mag'!AS27</f>
        <v>0</v>
      </c>
      <c r="AV27" s="52">
        <f>$D27*'Be Mag'!AT27</f>
        <v>1.62</v>
      </c>
      <c r="AW27" s="52">
        <f>$D27*'Be Mag'!AU27</f>
        <v>0</v>
      </c>
      <c r="AX27" s="52">
        <f>$C27*'Be Mag'!AV27</f>
        <v>0</v>
      </c>
      <c r="AY27" s="52">
        <f>$C27*'Be Mag'!AW27</f>
        <v>0</v>
      </c>
      <c r="AZ27" s="52">
        <f>$C27*'Be Mag'!AX27</f>
        <v>0</v>
      </c>
      <c r="BA27" s="52">
        <f>$C27*'Be Mag'!AY27</f>
        <v>0</v>
      </c>
      <c r="BB27" s="52">
        <f>$C27*'Be Mag'!AZ27</f>
        <v>0</v>
      </c>
      <c r="BC27" s="52">
        <f>$C27*'Be Mag'!BA27</f>
        <v>0</v>
      </c>
      <c r="BD27" s="52">
        <f>$C27*'Be Mag'!BB27</f>
        <v>0</v>
      </c>
      <c r="BE27" s="53">
        <f t="shared" si="0"/>
        <v>220.49999999999994</v>
      </c>
    </row>
    <row r="28" spans="1:57" x14ac:dyDescent="0.25">
      <c r="A28" s="10"/>
      <c r="B28" s="29" t="s">
        <v>101</v>
      </c>
      <c r="C28" s="26">
        <v>0.48</v>
      </c>
      <c r="D28" s="26">
        <v>0.54</v>
      </c>
      <c r="E28" s="52">
        <f>$C28*'Be Mag'!C28</f>
        <v>0</v>
      </c>
      <c r="F28" s="52">
        <f>$C28*'Be Mag'!D28</f>
        <v>0</v>
      </c>
      <c r="G28" s="52">
        <f>$C28*'Be Mag'!E28</f>
        <v>0</v>
      </c>
      <c r="H28" s="52">
        <f>$C28*'Be Mag'!F28</f>
        <v>0</v>
      </c>
      <c r="I28" s="52">
        <f>$C28*'Be Mag'!G28</f>
        <v>0</v>
      </c>
      <c r="J28" s="52">
        <f>$C28*'Be Mag'!H28</f>
        <v>0</v>
      </c>
      <c r="K28" s="52">
        <f>$C28*'Be Mag'!I28</f>
        <v>0</v>
      </c>
      <c r="L28" s="52">
        <f>$C28*'Be Mag'!J28</f>
        <v>0</v>
      </c>
      <c r="M28" s="52">
        <f>$C28*'Be Mag'!K28</f>
        <v>0</v>
      </c>
      <c r="N28" s="52">
        <f>$C28*'Be Mag'!L28</f>
        <v>0</v>
      </c>
      <c r="O28" s="52">
        <f>$C28*'Be Mag'!M28</f>
        <v>0</v>
      </c>
      <c r="P28" s="52">
        <f>$C28*'Be Mag'!N28</f>
        <v>0</v>
      </c>
      <c r="Q28" s="52">
        <f>$C28*'Be Mag'!O28</f>
        <v>0</v>
      </c>
      <c r="R28" s="52">
        <f>$C28*'Be Mag'!P28</f>
        <v>0</v>
      </c>
      <c r="S28" s="52">
        <f>$C28*'Be Mag'!Q28</f>
        <v>0</v>
      </c>
      <c r="T28" s="52">
        <f>$C28*'Be Mag'!R28</f>
        <v>0</v>
      </c>
      <c r="U28" s="52">
        <f>$C28*'Be Mag'!S28</f>
        <v>0</v>
      </c>
      <c r="V28" s="52">
        <f>$C28*'Be Mag'!T28</f>
        <v>0</v>
      </c>
      <c r="W28" s="52">
        <f>$C28*'Be Mag'!U28</f>
        <v>0</v>
      </c>
      <c r="X28" s="52">
        <f>$C28*'Be Mag'!V28</f>
        <v>0</v>
      </c>
      <c r="Y28" s="52">
        <f>$C28*'Be Mag'!W28</f>
        <v>0</v>
      </c>
      <c r="Z28" s="52">
        <f>$C28*'Be Mag'!X28</f>
        <v>0</v>
      </c>
      <c r="AA28" s="52">
        <f>$C28*'Be Mag'!Y28</f>
        <v>0</v>
      </c>
      <c r="AB28" s="52">
        <f>$C28*'Be Mag'!Z28</f>
        <v>0</v>
      </c>
      <c r="AC28" s="52">
        <f>$C28*'Be Mag'!AA28</f>
        <v>0</v>
      </c>
      <c r="AD28" s="52">
        <f>$C28*'Be Mag'!AB28</f>
        <v>0</v>
      </c>
      <c r="AE28" s="52">
        <f>$C28*'Be Mag'!AC28</f>
        <v>0</v>
      </c>
      <c r="AF28" s="52">
        <f>$C28*'Be Mag'!AD28</f>
        <v>0</v>
      </c>
      <c r="AG28" s="52">
        <f>$C28*'Be Mag'!AE28</f>
        <v>119.52</v>
      </c>
      <c r="AH28" s="52">
        <f>$C28*'Be Mag'!AF28</f>
        <v>91.2</v>
      </c>
      <c r="AI28" s="52">
        <f>$C28*'Be Mag'!AG28</f>
        <v>21.599999999999998</v>
      </c>
      <c r="AJ28" s="52">
        <f>$C28*'Be Mag'!AH28</f>
        <v>6.72</v>
      </c>
      <c r="AK28" s="52">
        <f>$C28*'Be Mag'!AI28</f>
        <v>3.84</v>
      </c>
      <c r="AL28" s="52">
        <f>$C28*'Be Mag'!AJ28</f>
        <v>0.96</v>
      </c>
      <c r="AM28" s="52">
        <f>$C28*'Be Mag'!AK28</f>
        <v>0.48</v>
      </c>
      <c r="AN28" s="52">
        <f>$C28*'Be Mag'!AL28</f>
        <v>1.44</v>
      </c>
      <c r="AO28" s="52">
        <f>$C28*'Be Mag'!AM28</f>
        <v>0.48</v>
      </c>
      <c r="AP28" s="52">
        <f>$C28*'Be Mag'!AN28</f>
        <v>0</v>
      </c>
      <c r="AQ28" s="52">
        <f>$C28*'Be Mag'!AO28</f>
        <v>0</v>
      </c>
      <c r="AR28" s="52">
        <f>$C28*'Be Mag'!AP28</f>
        <v>0</v>
      </c>
      <c r="AS28" s="52">
        <f>$C28*'Be Mag'!AQ28</f>
        <v>0</v>
      </c>
      <c r="AT28" s="52">
        <f>$C28*'Be Mag'!AR28</f>
        <v>0</v>
      </c>
      <c r="AU28" s="52">
        <f>$C28*'Be Mag'!AS28</f>
        <v>0</v>
      </c>
      <c r="AV28" s="52">
        <f>$D28*'Be Mag'!AT28</f>
        <v>0</v>
      </c>
      <c r="AW28" s="52">
        <f>$D28*'Be Mag'!AU28</f>
        <v>0</v>
      </c>
      <c r="AX28" s="52">
        <f>$C28*'Be Mag'!AV28</f>
        <v>0</v>
      </c>
      <c r="AY28" s="52">
        <f>$C28*'Be Mag'!AW28</f>
        <v>0</v>
      </c>
      <c r="AZ28" s="52">
        <f>$C28*'Be Mag'!AX28</f>
        <v>0</v>
      </c>
      <c r="BA28" s="52">
        <f>$C28*'Be Mag'!AY28</f>
        <v>0</v>
      </c>
      <c r="BB28" s="52">
        <f>$C28*'Be Mag'!AZ28</f>
        <v>0</v>
      </c>
      <c r="BC28" s="52">
        <f>$C28*'Be Mag'!BA28</f>
        <v>0</v>
      </c>
      <c r="BD28" s="52">
        <f>$C28*'Be Mag'!BB28</f>
        <v>0</v>
      </c>
      <c r="BE28" s="53">
        <f t="shared" si="0"/>
        <v>246.23999999999998</v>
      </c>
    </row>
    <row r="29" spans="1:57" x14ac:dyDescent="0.25">
      <c r="A29" s="10"/>
      <c r="B29" s="29" t="s">
        <v>102</v>
      </c>
      <c r="C29" s="26">
        <v>0.48</v>
      </c>
      <c r="D29" s="26">
        <v>0.54</v>
      </c>
      <c r="E29" s="52">
        <f>$C29*'Be Mag'!C29</f>
        <v>0</v>
      </c>
      <c r="F29" s="52">
        <f>$C29*'Be Mag'!D29</f>
        <v>0</v>
      </c>
      <c r="G29" s="52">
        <f>$C29*'Be Mag'!E29</f>
        <v>0</v>
      </c>
      <c r="H29" s="52">
        <f>$C29*'Be Mag'!F29</f>
        <v>0</v>
      </c>
      <c r="I29" s="52">
        <f>$C29*'Be Mag'!G29</f>
        <v>0</v>
      </c>
      <c r="J29" s="52">
        <f>$C29*'Be Mag'!H29</f>
        <v>0</v>
      </c>
      <c r="K29" s="52">
        <f>$C29*'Be Mag'!I29</f>
        <v>0</v>
      </c>
      <c r="L29" s="52">
        <f>$C29*'Be Mag'!J29</f>
        <v>0</v>
      </c>
      <c r="M29" s="52">
        <f>$C29*'Be Mag'!K29</f>
        <v>0</v>
      </c>
      <c r="N29" s="52">
        <f>$C29*'Be Mag'!L29</f>
        <v>0</v>
      </c>
      <c r="O29" s="52">
        <f>$C29*'Be Mag'!M29</f>
        <v>0</v>
      </c>
      <c r="P29" s="52">
        <f>$C29*'Be Mag'!N29</f>
        <v>0</v>
      </c>
      <c r="Q29" s="52">
        <f>$C29*'Be Mag'!O29</f>
        <v>0</v>
      </c>
      <c r="R29" s="52">
        <f>$C29*'Be Mag'!P29</f>
        <v>0</v>
      </c>
      <c r="S29" s="52">
        <f>$C29*'Be Mag'!Q29</f>
        <v>0</v>
      </c>
      <c r="T29" s="52">
        <f>$C29*'Be Mag'!R29</f>
        <v>0</v>
      </c>
      <c r="U29" s="52">
        <f>$C29*'Be Mag'!S29</f>
        <v>0</v>
      </c>
      <c r="V29" s="52">
        <f>$C29*'Be Mag'!T29</f>
        <v>0</v>
      </c>
      <c r="W29" s="52">
        <f>$C29*'Be Mag'!U29</f>
        <v>0</v>
      </c>
      <c r="X29" s="52">
        <f>$C29*'Be Mag'!V29</f>
        <v>0</v>
      </c>
      <c r="Y29" s="52">
        <f>$C29*'Be Mag'!W29</f>
        <v>0</v>
      </c>
      <c r="Z29" s="52">
        <f>$C29*'Be Mag'!X29</f>
        <v>0</v>
      </c>
      <c r="AA29" s="52">
        <f>$C29*'Be Mag'!Y29</f>
        <v>0</v>
      </c>
      <c r="AB29" s="52">
        <f>$C29*'Be Mag'!Z29</f>
        <v>0</v>
      </c>
      <c r="AC29" s="52">
        <f>$C29*'Be Mag'!AA29</f>
        <v>0</v>
      </c>
      <c r="AD29" s="52">
        <f>$C29*'Be Mag'!AB29</f>
        <v>0</v>
      </c>
      <c r="AE29" s="52">
        <f>$C29*'Be Mag'!AC29</f>
        <v>0</v>
      </c>
      <c r="AF29" s="52">
        <f>$C29*'Be Mag'!AD29</f>
        <v>0</v>
      </c>
      <c r="AG29" s="52">
        <f>$C29*'Be Mag'!AE29</f>
        <v>0</v>
      </c>
      <c r="AH29" s="52">
        <f>$C29*'Be Mag'!AF29</f>
        <v>127.19999999999999</v>
      </c>
      <c r="AI29" s="52">
        <f>$C29*'Be Mag'!AG29</f>
        <v>101.75999999999999</v>
      </c>
      <c r="AJ29" s="52">
        <f>$C29*'Be Mag'!AH29</f>
        <v>23.52</v>
      </c>
      <c r="AK29" s="52">
        <f>$C29*'Be Mag'!AI29</f>
        <v>11.52</v>
      </c>
      <c r="AL29" s="52">
        <f>$C29*'Be Mag'!AJ29</f>
        <v>4.32</v>
      </c>
      <c r="AM29" s="52">
        <f>$C29*'Be Mag'!AK29</f>
        <v>1.44</v>
      </c>
      <c r="AN29" s="52">
        <f>$C29*'Be Mag'!AL29</f>
        <v>0.96</v>
      </c>
      <c r="AO29" s="52">
        <f>$C29*'Be Mag'!AM29</f>
        <v>1.44</v>
      </c>
      <c r="AP29" s="52">
        <f>$C29*'Be Mag'!AN29</f>
        <v>0.48</v>
      </c>
      <c r="AQ29" s="52">
        <f>$C29*'Be Mag'!AO29</f>
        <v>0.96</v>
      </c>
      <c r="AR29" s="52">
        <f>$C29*'Be Mag'!AP29</f>
        <v>0.96</v>
      </c>
      <c r="AS29" s="52">
        <f>$C29*'Be Mag'!AQ29</f>
        <v>0.48</v>
      </c>
      <c r="AT29" s="52">
        <f>$C29*'Be Mag'!AR29</f>
        <v>0.48</v>
      </c>
      <c r="AU29" s="52">
        <f>$C29*'Be Mag'!AS29</f>
        <v>0</v>
      </c>
      <c r="AV29" s="52">
        <f>$D29*'Be Mag'!AT29</f>
        <v>0.54</v>
      </c>
      <c r="AW29" s="52">
        <f>$D29*'Be Mag'!AU29</f>
        <v>0</v>
      </c>
      <c r="AX29" s="52">
        <f>$C29*'Be Mag'!AV29</f>
        <v>0</v>
      </c>
      <c r="AY29" s="52">
        <f>$C29*'Be Mag'!AW29</f>
        <v>0</v>
      </c>
      <c r="AZ29" s="52">
        <f>$C29*'Be Mag'!AX29</f>
        <v>0</v>
      </c>
      <c r="BA29" s="52">
        <f>$C29*'Be Mag'!AY29</f>
        <v>0</v>
      </c>
      <c r="BB29" s="52">
        <f>$C29*'Be Mag'!AZ29</f>
        <v>0</v>
      </c>
      <c r="BC29" s="52">
        <f>$C29*'Be Mag'!BA29</f>
        <v>0</v>
      </c>
      <c r="BD29" s="52">
        <f>$C29*'Be Mag'!BB29</f>
        <v>0</v>
      </c>
      <c r="BE29" s="53">
        <f t="shared" si="0"/>
        <v>276.06</v>
      </c>
    </row>
    <row r="30" spans="1:57" x14ac:dyDescent="0.25">
      <c r="A30" s="10"/>
      <c r="B30" s="29" t="s">
        <v>103</v>
      </c>
      <c r="C30" s="26">
        <v>0.48</v>
      </c>
      <c r="D30" s="26">
        <v>0.54</v>
      </c>
      <c r="E30" s="52">
        <f>$C30*'Be Mag'!C30</f>
        <v>0</v>
      </c>
      <c r="F30" s="52">
        <f>$C30*'Be Mag'!D30</f>
        <v>0</v>
      </c>
      <c r="G30" s="52">
        <f>$C30*'Be Mag'!E30</f>
        <v>0</v>
      </c>
      <c r="H30" s="52">
        <f>$C30*'Be Mag'!F30</f>
        <v>0</v>
      </c>
      <c r="I30" s="52">
        <f>$C30*'Be Mag'!G30</f>
        <v>0</v>
      </c>
      <c r="J30" s="52">
        <f>$C30*'Be Mag'!H30</f>
        <v>0</v>
      </c>
      <c r="K30" s="52">
        <f>$C30*'Be Mag'!I30</f>
        <v>0</v>
      </c>
      <c r="L30" s="52">
        <f>$C30*'Be Mag'!J30</f>
        <v>0</v>
      </c>
      <c r="M30" s="52">
        <f>$C30*'Be Mag'!K30</f>
        <v>0</v>
      </c>
      <c r="N30" s="52">
        <f>$C30*'Be Mag'!L30</f>
        <v>0</v>
      </c>
      <c r="O30" s="52">
        <f>$C30*'Be Mag'!M30</f>
        <v>0</v>
      </c>
      <c r="P30" s="52">
        <f>$C30*'Be Mag'!N30</f>
        <v>0</v>
      </c>
      <c r="Q30" s="52">
        <f>$C30*'Be Mag'!O30</f>
        <v>0</v>
      </c>
      <c r="R30" s="52">
        <f>$C30*'Be Mag'!P30</f>
        <v>0</v>
      </c>
      <c r="S30" s="52">
        <f>$C30*'Be Mag'!Q30</f>
        <v>0</v>
      </c>
      <c r="T30" s="52">
        <f>$C30*'Be Mag'!R30</f>
        <v>0</v>
      </c>
      <c r="U30" s="52">
        <f>$C30*'Be Mag'!S30</f>
        <v>0</v>
      </c>
      <c r="V30" s="52">
        <f>$C30*'Be Mag'!T30</f>
        <v>0</v>
      </c>
      <c r="W30" s="52">
        <f>$C30*'Be Mag'!U30</f>
        <v>0</v>
      </c>
      <c r="X30" s="52">
        <f>$C30*'Be Mag'!V30</f>
        <v>0</v>
      </c>
      <c r="Y30" s="52">
        <f>$C30*'Be Mag'!W30</f>
        <v>0</v>
      </c>
      <c r="Z30" s="52">
        <f>$C30*'Be Mag'!X30</f>
        <v>0</v>
      </c>
      <c r="AA30" s="52">
        <f>$C30*'Be Mag'!Y30</f>
        <v>0</v>
      </c>
      <c r="AB30" s="52">
        <f>$C30*'Be Mag'!Z30</f>
        <v>0</v>
      </c>
      <c r="AC30" s="52">
        <f>$C30*'Be Mag'!AA30</f>
        <v>0</v>
      </c>
      <c r="AD30" s="52">
        <f>$C30*'Be Mag'!AB30</f>
        <v>0</v>
      </c>
      <c r="AE30" s="52">
        <f>$C30*'Be Mag'!AC30</f>
        <v>0</v>
      </c>
      <c r="AF30" s="52">
        <f>$C30*'Be Mag'!AD30</f>
        <v>0</v>
      </c>
      <c r="AG30" s="52">
        <f>$C30*'Be Mag'!AE30</f>
        <v>0</v>
      </c>
      <c r="AH30" s="52">
        <f>$C30*'Be Mag'!AF30</f>
        <v>0</v>
      </c>
      <c r="AI30" s="52">
        <f>$C30*'Be Mag'!AG30</f>
        <v>102.72</v>
      </c>
      <c r="AJ30" s="52">
        <f>$C30*'Be Mag'!AH30</f>
        <v>107.52</v>
      </c>
      <c r="AK30" s="52">
        <f>$C30*'Be Mag'!AI30</f>
        <v>30.24</v>
      </c>
      <c r="AL30" s="52">
        <f>$C30*'Be Mag'!AJ30</f>
        <v>11.52</v>
      </c>
      <c r="AM30" s="52">
        <f>$C30*'Be Mag'!AK30</f>
        <v>1.92</v>
      </c>
      <c r="AN30" s="52">
        <f>$C30*'Be Mag'!AL30</f>
        <v>0.96</v>
      </c>
      <c r="AO30" s="52">
        <f>$C30*'Be Mag'!AM30</f>
        <v>1.92</v>
      </c>
      <c r="AP30" s="52">
        <f>$C30*'Be Mag'!AN30</f>
        <v>1.92</v>
      </c>
      <c r="AQ30" s="52">
        <f>$C30*'Be Mag'!AO30</f>
        <v>2.4</v>
      </c>
      <c r="AR30" s="52">
        <f>$C30*'Be Mag'!AP30</f>
        <v>0</v>
      </c>
      <c r="AS30" s="52">
        <f>$C30*'Be Mag'!AQ30</f>
        <v>0.48</v>
      </c>
      <c r="AT30" s="52">
        <f>$C30*'Be Mag'!AR30</f>
        <v>0.96</v>
      </c>
      <c r="AU30" s="52">
        <f>$C30*'Be Mag'!AS30</f>
        <v>0.96</v>
      </c>
      <c r="AV30" s="52">
        <f>$D30*'Be Mag'!AT30</f>
        <v>4.8600000000000003</v>
      </c>
      <c r="AW30" s="52">
        <f>$D30*'Be Mag'!AU30</f>
        <v>0</v>
      </c>
      <c r="AX30" s="52">
        <f>$C30*'Be Mag'!AV30</f>
        <v>0</v>
      </c>
      <c r="AY30" s="52">
        <f>$C30*'Be Mag'!AW30</f>
        <v>0</v>
      </c>
      <c r="AZ30" s="52">
        <f>$C30*'Be Mag'!AX30</f>
        <v>0</v>
      </c>
      <c r="BA30" s="52">
        <f>$C30*'Be Mag'!AY30</f>
        <v>0</v>
      </c>
      <c r="BB30" s="52">
        <f>$C30*'Be Mag'!AZ30</f>
        <v>0</v>
      </c>
      <c r="BC30" s="52">
        <f>$C30*'Be Mag'!BA30</f>
        <v>0</v>
      </c>
      <c r="BD30" s="52">
        <f>$C30*'Be Mag'!BB30</f>
        <v>0</v>
      </c>
      <c r="BE30" s="53">
        <f t="shared" si="0"/>
        <v>268.38</v>
      </c>
    </row>
    <row r="31" spans="1:57" x14ac:dyDescent="0.25">
      <c r="A31" s="10"/>
      <c r="B31" s="29" t="s">
        <v>104</v>
      </c>
      <c r="C31" s="26">
        <v>0.48</v>
      </c>
      <c r="D31" s="26">
        <v>0.54</v>
      </c>
      <c r="E31" s="52">
        <f>$C31*'Be Mag'!C31</f>
        <v>0</v>
      </c>
      <c r="F31" s="52">
        <f>$C31*'Be Mag'!D31</f>
        <v>0</v>
      </c>
      <c r="G31" s="52">
        <f>$C31*'Be Mag'!E31</f>
        <v>0</v>
      </c>
      <c r="H31" s="52">
        <f>$C31*'Be Mag'!F31</f>
        <v>0</v>
      </c>
      <c r="I31" s="52">
        <f>$C31*'Be Mag'!G31</f>
        <v>0</v>
      </c>
      <c r="J31" s="52">
        <f>$C31*'Be Mag'!H31</f>
        <v>0</v>
      </c>
      <c r="K31" s="52">
        <f>$C31*'Be Mag'!I31</f>
        <v>0</v>
      </c>
      <c r="L31" s="52">
        <f>$C31*'Be Mag'!J31</f>
        <v>0</v>
      </c>
      <c r="M31" s="52">
        <f>$C31*'Be Mag'!K31</f>
        <v>0</v>
      </c>
      <c r="N31" s="52">
        <f>$C31*'Be Mag'!L31</f>
        <v>0</v>
      </c>
      <c r="O31" s="52">
        <f>$C31*'Be Mag'!M31</f>
        <v>0</v>
      </c>
      <c r="P31" s="52">
        <f>$C31*'Be Mag'!N31</f>
        <v>0</v>
      </c>
      <c r="Q31" s="52">
        <f>$C31*'Be Mag'!O31</f>
        <v>0</v>
      </c>
      <c r="R31" s="52">
        <f>$C31*'Be Mag'!P31</f>
        <v>0</v>
      </c>
      <c r="S31" s="52">
        <f>$C31*'Be Mag'!Q31</f>
        <v>0</v>
      </c>
      <c r="T31" s="52">
        <f>$C31*'Be Mag'!R31</f>
        <v>0</v>
      </c>
      <c r="U31" s="52">
        <f>$C31*'Be Mag'!S31</f>
        <v>0</v>
      </c>
      <c r="V31" s="52">
        <f>$C31*'Be Mag'!T31</f>
        <v>0</v>
      </c>
      <c r="W31" s="52">
        <f>$C31*'Be Mag'!U31</f>
        <v>0</v>
      </c>
      <c r="X31" s="52">
        <f>$C31*'Be Mag'!V31</f>
        <v>0</v>
      </c>
      <c r="Y31" s="52">
        <f>$C31*'Be Mag'!W31</f>
        <v>0</v>
      </c>
      <c r="Z31" s="52">
        <f>$C31*'Be Mag'!X31</f>
        <v>0</v>
      </c>
      <c r="AA31" s="52">
        <f>$C31*'Be Mag'!Y31</f>
        <v>0</v>
      </c>
      <c r="AB31" s="52">
        <f>$C31*'Be Mag'!Z31</f>
        <v>0</v>
      </c>
      <c r="AC31" s="52">
        <f>$C31*'Be Mag'!AA31</f>
        <v>0</v>
      </c>
      <c r="AD31" s="52">
        <f>$C31*'Be Mag'!AB31</f>
        <v>0</v>
      </c>
      <c r="AE31" s="52">
        <f>$C31*'Be Mag'!AC31</f>
        <v>0</v>
      </c>
      <c r="AF31" s="52">
        <f>$C31*'Be Mag'!AD31</f>
        <v>0</v>
      </c>
      <c r="AG31" s="52">
        <f>$C31*'Be Mag'!AE31</f>
        <v>0</v>
      </c>
      <c r="AH31" s="52">
        <f>$C31*'Be Mag'!AF31</f>
        <v>0</v>
      </c>
      <c r="AI31" s="52">
        <f>$C31*'Be Mag'!AG31</f>
        <v>0</v>
      </c>
      <c r="AJ31" s="52">
        <f>$C31*'Be Mag'!AH31</f>
        <v>97.44</v>
      </c>
      <c r="AK31" s="52">
        <f>$C31*'Be Mag'!AI31</f>
        <v>94.56</v>
      </c>
      <c r="AL31" s="52">
        <f>$C31*'Be Mag'!AJ31</f>
        <v>14.879999999999999</v>
      </c>
      <c r="AM31" s="52">
        <f>$C31*'Be Mag'!AK31</f>
        <v>5.76</v>
      </c>
      <c r="AN31" s="52">
        <f>$C31*'Be Mag'!AL31</f>
        <v>2.88</v>
      </c>
      <c r="AO31" s="52">
        <f>$C31*'Be Mag'!AM31</f>
        <v>1.92</v>
      </c>
      <c r="AP31" s="52">
        <f>$C31*'Be Mag'!AN31</f>
        <v>0.48</v>
      </c>
      <c r="AQ31" s="52">
        <f>$C31*'Be Mag'!AO31</f>
        <v>2.4</v>
      </c>
      <c r="AR31" s="52">
        <f>$C31*'Be Mag'!AP31</f>
        <v>2.88</v>
      </c>
      <c r="AS31" s="52">
        <f>$C31*'Be Mag'!AQ31</f>
        <v>1.92</v>
      </c>
      <c r="AT31" s="52">
        <f>$C31*'Be Mag'!AR31</f>
        <v>0.96</v>
      </c>
      <c r="AU31" s="52">
        <f>$C31*'Be Mag'!AS31</f>
        <v>0.96</v>
      </c>
      <c r="AV31" s="52">
        <f>$D31*'Be Mag'!AT31</f>
        <v>1.62</v>
      </c>
      <c r="AW31" s="52">
        <f>$D31*'Be Mag'!AU31</f>
        <v>0</v>
      </c>
      <c r="AX31" s="52">
        <f>$C31*'Be Mag'!AV31</f>
        <v>0</v>
      </c>
      <c r="AY31" s="52">
        <f>$C31*'Be Mag'!AW31</f>
        <v>0</v>
      </c>
      <c r="AZ31" s="52">
        <f>$C31*'Be Mag'!AX31</f>
        <v>0</v>
      </c>
      <c r="BA31" s="52">
        <f>$C31*'Be Mag'!AY31</f>
        <v>0</v>
      </c>
      <c r="BB31" s="52">
        <f>$C31*'Be Mag'!AZ31</f>
        <v>0</v>
      </c>
      <c r="BC31" s="52">
        <f>$C31*'Be Mag'!BA31</f>
        <v>0</v>
      </c>
      <c r="BD31" s="52">
        <f>$C31*'Be Mag'!BB31</f>
        <v>0</v>
      </c>
      <c r="BE31" s="53">
        <f t="shared" si="0"/>
        <v>228.65999999999997</v>
      </c>
    </row>
    <row r="32" spans="1:57" x14ac:dyDescent="0.25">
      <c r="A32" s="10"/>
      <c r="B32" s="29" t="s">
        <v>105</v>
      </c>
      <c r="C32" s="26">
        <v>0.48</v>
      </c>
      <c r="D32" s="26">
        <v>0.54</v>
      </c>
      <c r="E32" s="52">
        <f>$C32*'Be Mag'!C32</f>
        <v>0</v>
      </c>
      <c r="F32" s="52">
        <f>$C32*'Be Mag'!D32</f>
        <v>0</v>
      </c>
      <c r="G32" s="52">
        <f>$C32*'Be Mag'!E32</f>
        <v>0</v>
      </c>
      <c r="H32" s="52">
        <f>$C32*'Be Mag'!F32</f>
        <v>0</v>
      </c>
      <c r="I32" s="52">
        <f>$C32*'Be Mag'!G32</f>
        <v>0</v>
      </c>
      <c r="J32" s="52">
        <f>$C32*'Be Mag'!H32</f>
        <v>0</v>
      </c>
      <c r="K32" s="52">
        <f>$C32*'Be Mag'!I32</f>
        <v>0</v>
      </c>
      <c r="L32" s="52">
        <f>$C32*'Be Mag'!J32</f>
        <v>0</v>
      </c>
      <c r="M32" s="52">
        <f>$C32*'Be Mag'!K32</f>
        <v>0</v>
      </c>
      <c r="N32" s="52">
        <f>$C32*'Be Mag'!L32</f>
        <v>0</v>
      </c>
      <c r="O32" s="52">
        <f>$C32*'Be Mag'!M32</f>
        <v>0</v>
      </c>
      <c r="P32" s="52">
        <f>$C32*'Be Mag'!N32</f>
        <v>0</v>
      </c>
      <c r="Q32" s="52">
        <f>$C32*'Be Mag'!O32</f>
        <v>0</v>
      </c>
      <c r="R32" s="52">
        <f>$C32*'Be Mag'!P32</f>
        <v>0</v>
      </c>
      <c r="S32" s="52">
        <f>$C32*'Be Mag'!Q32</f>
        <v>0</v>
      </c>
      <c r="T32" s="52">
        <f>$C32*'Be Mag'!R32</f>
        <v>0</v>
      </c>
      <c r="U32" s="52">
        <f>$C32*'Be Mag'!S32</f>
        <v>0</v>
      </c>
      <c r="V32" s="52">
        <f>$C32*'Be Mag'!T32</f>
        <v>0</v>
      </c>
      <c r="W32" s="52">
        <f>$C32*'Be Mag'!U32</f>
        <v>0</v>
      </c>
      <c r="X32" s="52">
        <f>$C32*'Be Mag'!V32</f>
        <v>0</v>
      </c>
      <c r="Y32" s="52">
        <f>$C32*'Be Mag'!W32</f>
        <v>0</v>
      </c>
      <c r="Z32" s="52">
        <f>$C32*'Be Mag'!X32</f>
        <v>0</v>
      </c>
      <c r="AA32" s="52">
        <f>$C32*'Be Mag'!Y32</f>
        <v>0</v>
      </c>
      <c r="AB32" s="52">
        <f>$C32*'Be Mag'!Z32</f>
        <v>0</v>
      </c>
      <c r="AC32" s="52">
        <f>$C32*'Be Mag'!AA32</f>
        <v>0</v>
      </c>
      <c r="AD32" s="52">
        <f>$C32*'Be Mag'!AB32</f>
        <v>0</v>
      </c>
      <c r="AE32" s="52">
        <f>$C32*'Be Mag'!AC32</f>
        <v>0</v>
      </c>
      <c r="AF32" s="52">
        <f>$C32*'Be Mag'!AD32</f>
        <v>0</v>
      </c>
      <c r="AG32" s="52">
        <f>$C32*'Be Mag'!AE32</f>
        <v>0</v>
      </c>
      <c r="AH32" s="52">
        <f>$C32*'Be Mag'!AF32</f>
        <v>0</v>
      </c>
      <c r="AI32" s="52">
        <f>$C32*'Be Mag'!AG32</f>
        <v>0</v>
      </c>
      <c r="AJ32" s="52">
        <f>$C32*'Be Mag'!AH32</f>
        <v>0</v>
      </c>
      <c r="AK32" s="52">
        <f>$C32*'Be Mag'!AI32</f>
        <v>108.96</v>
      </c>
      <c r="AL32" s="52">
        <f>$C32*'Be Mag'!AJ32</f>
        <v>94.56</v>
      </c>
      <c r="AM32" s="52">
        <f>$C32*'Be Mag'!AK32</f>
        <v>15.36</v>
      </c>
      <c r="AN32" s="52">
        <f>$C32*'Be Mag'!AL32</f>
        <v>1.92</v>
      </c>
      <c r="AO32" s="52">
        <f>$C32*'Be Mag'!AM32</f>
        <v>3.36</v>
      </c>
      <c r="AP32" s="52">
        <f>$C32*'Be Mag'!AN32</f>
        <v>1.92</v>
      </c>
      <c r="AQ32" s="52">
        <f>$C32*'Be Mag'!AO32</f>
        <v>1.92</v>
      </c>
      <c r="AR32" s="52">
        <f>$C32*'Be Mag'!AP32</f>
        <v>2.4</v>
      </c>
      <c r="AS32" s="52">
        <f>$C32*'Be Mag'!AQ32</f>
        <v>1.92</v>
      </c>
      <c r="AT32" s="52">
        <f>$C32*'Be Mag'!AR32</f>
        <v>0.96</v>
      </c>
      <c r="AU32" s="52">
        <f>$C32*'Be Mag'!AS32</f>
        <v>0.48</v>
      </c>
      <c r="AV32" s="52">
        <f>$D32*'Be Mag'!AT32</f>
        <v>2.16</v>
      </c>
      <c r="AW32" s="52">
        <f>$D32*'Be Mag'!AU32</f>
        <v>0</v>
      </c>
      <c r="AX32" s="52">
        <f>$C32*'Be Mag'!AV32</f>
        <v>0</v>
      </c>
      <c r="AY32" s="52">
        <f>$C32*'Be Mag'!AW32</f>
        <v>0</v>
      </c>
      <c r="AZ32" s="52">
        <f>$C32*'Be Mag'!AX32</f>
        <v>0</v>
      </c>
      <c r="BA32" s="52">
        <f>$C32*'Be Mag'!AY32</f>
        <v>0</v>
      </c>
      <c r="BB32" s="52">
        <f>$C32*'Be Mag'!AZ32</f>
        <v>0</v>
      </c>
      <c r="BC32" s="52">
        <f>$C32*'Be Mag'!BA32</f>
        <v>0</v>
      </c>
      <c r="BD32" s="52">
        <f>$C32*'Be Mag'!BB32</f>
        <v>0</v>
      </c>
      <c r="BE32" s="53">
        <f t="shared" si="0"/>
        <v>235.91999999999996</v>
      </c>
    </row>
    <row r="33" spans="1:57" x14ac:dyDescent="0.25">
      <c r="A33" s="10"/>
      <c r="B33" s="29" t="s">
        <v>106</v>
      </c>
      <c r="C33" s="26">
        <v>0.48</v>
      </c>
      <c r="D33" s="26">
        <v>0.54</v>
      </c>
      <c r="E33" s="52">
        <f>$C33*'Be Mag'!C33</f>
        <v>0</v>
      </c>
      <c r="F33" s="52">
        <f>$C33*'Be Mag'!D33</f>
        <v>0</v>
      </c>
      <c r="G33" s="52">
        <f>$C33*'Be Mag'!E33</f>
        <v>0</v>
      </c>
      <c r="H33" s="52">
        <f>$C33*'Be Mag'!F33</f>
        <v>0</v>
      </c>
      <c r="I33" s="52">
        <f>$C33*'Be Mag'!G33</f>
        <v>0</v>
      </c>
      <c r="J33" s="52">
        <f>$C33*'Be Mag'!H33</f>
        <v>0</v>
      </c>
      <c r="K33" s="52">
        <f>$C33*'Be Mag'!I33</f>
        <v>0</v>
      </c>
      <c r="L33" s="52">
        <f>$C33*'Be Mag'!J33</f>
        <v>0</v>
      </c>
      <c r="M33" s="52">
        <f>$C33*'Be Mag'!K33</f>
        <v>0</v>
      </c>
      <c r="N33" s="52">
        <f>$C33*'Be Mag'!L33</f>
        <v>0</v>
      </c>
      <c r="O33" s="52">
        <f>$C33*'Be Mag'!M33</f>
        <v>0</v>
      </c>
      <c r="P33" s="52">
        <f>$C33*'Be Mag'!N33</f>
        <v>0</v>
      </c>
      <c r="Q33" s="52">
        <f>$C33*'Be Mag'!O33</f>
        <v>0</v>
      </c>
      <c r="R33" s="52">
        <f>$C33*'Be Mag'!P33</f>
        <v>0</v>
      </c>
      <c r="S33" s="52">
        <f>$C33*'Be Mag'!Q33</f>
        <v>0</v>
      </c>
      <c r="T33" s="52">
        <f>$C33*'Be Mag'!R33</f>
        <v>0</v>
      </c>
      <c r="U33" s="52">
        <f>$C33*'Be Mag'!S33</f>
        <v>0</v>
      </c>
      <c r="V33" s="52">
        <f>$C33*'Be Mag'!T33</f>
        <v>0</v>
      </c>
      <c r="W33" s="52">
        <f>$C33*'Be Mag'!U33</f>
        <v>0</v>
      </c>
      <c r="X33" s="52">
        <f>$C33*'Be Mag'!V33</f>
        <v>0</v>
      </c>
      <c r="Y33" s="52">
        <f>$C33*'Be Mag'!W33</f>
        <v>0</v>
      </c>
      <c r="Z33" s="52">
        <f>$C33*'Be Mag'!X33</f>
        <v>0</v>
      </c>
      <c r="AA33" s="52">
        <f>$C33*'Be Mag'!Y33</f>
        <v>0</v>
      </c>
      <c r="AB33" s="52">
        <f>$C33*'Be Mag'!Z33</f>
        <v>0</v>
      </c>
      <c r="AC33" s="52">
        <f>$C33*'Be Mag'!AA33</f>
        <v>0</v>
      </c>
      <c r="AD33" s="52">
        <f>$C33*'Be Mag'!AB33</f>
        <v>0</v>
      </c>
      <c r="AE33" s="52">
        <f>$C33*'Be Mag'!AC33</f>
        <v>0</v>
      </c>
      <c r="AF33" s="52">
        <f>$C33*'Be Mag'!AD33</f>
        <v>0</v>
      </c>
      <c r="AG33" s="52">
        <f>$C33*'Be Mag'!AE33</f>
        <v>0</v>
      </c>
      <c r="AH33" s="52">
        <f>$C33*'Be Mag'!AF33</f>
        <v>0</v>
      </c>
      <c r="AI33" s="52">
        <f>$C33*'Be Mag'!AG33</f>
        <v>0</v>
      </c>
      <c r="AJ33" s="52">
        <f>$C33*'Be Mag'!AH33</f>
        <v>0</v>
      </c>
      <c r="AK33" s="52">
        <f>$C33*'Be Mag'!AI33</f>
        <v>0</v>
      </c>
      <c r="AL33" s="52">
        <f>$C33*'Be Mag'!AJ33</f>
        <v>109.92</v>
      </c>
      <c r="AM33" s="52">
        <f>$C33*'Be Mag'!AK33</f>
        <v>93.11999999999999</v>
      </c>
      <c r="AN33" s="52">
        <f>$C33*'Be Mag'!AL33</f>
        <v>13.92</v>
      </c>
      <c r="AO33" s="52">
        <f>$C33*'Be Mag'!AM33</f>
        <v>12</v>
      </c>
      <c r="AP33" s="52">
        <f>$C33*'Be Mag'!AN33</f>
        <v>8.16</v>
      </c>
      <c r="AQ33" s="52">
        <f>$C33*'Be Mag'!AO33</f>
        <v>6.72</v>
      </c>
      <c r="AR33" s="52">
        <f>$C33*'Be Mag'!AP33</f>
        <v>5.76</v>
      </c>
      <c r="AS33" s="52">
        <f>$C33*'Be Mag'!AQ33</f>
        <v>2.88</v>
      </c>
      <c r="AT33" s="52">
        <f>$C33*'Be Mag'!AR33</f>
        <v>1.92</v>
      </c>
      <c r="AU33" s="52">
        <f>$C33*'Be Mag'!AS33</f>
        <v>2.88</v>
      </c>
      <c r="AV33" s="52">
        <f>$D33*'Be Mag'!AT33</f>
        <v>3.24</v>
      </c>
      <c r="AW33" s="52">
        <f>$D33*'Be Mag'!AU33</f>
        <v>0</v>
      </c>
      <c r="AX33" s="52">
        <f>$C33*'Be Mag'!AV33</f>
        <v>0</v>
      </c>
      <c r="AY33" s="52">
        <f>$C33*'Be Mag'!AW33</f>
        <v>0</v>
      </c>
      <c r="AZ33" s="52">
        <f>$C33*'Be Mag'!AX33</f>
        <v>0</v>
      </c>
      <c r="BA33" s="52">
        <f>$C33*'Be Mag'!AY33</f>
        <v>0</v>
      </c>
      <c r="BB33" s="52">
        <f>$C33*'Be Mag'!AZ33</f>
        <v>0</v>
      </c>
      <c r="BC33" s="52">
        <f>$C33*'Be Mag'!BA33</f>
        <v>0</v>
      </c>
      <c r="BD33" s="52">
        <f>$C33*'Be Mag'!BB33</f>
        <v>0</v>
      </c>
      <c r="BE33" s="53">
        <f t="shared" si="0"/>
        <v>260.52</v>
      </c>
    </row>
    <row r="34" spans="1:57" x14ac:dyDescent="0.25">
      <c r="A34" s="10"/>
      <c r="B34" s="29" t="s">
        <v>107</v>
      </c>
      <c r="C34" s="26">
        <v>0.48</v>
      </c>
      <c r="D34" s="26">
        <v>0.54</v>
      </c>
      <c r="E34" s="52">
        <f>$C34*'Be Mag'!C34</f>
        <v>0</v>
      </c>
      <c r="F34" s="52">
        <f>$C34*'Be Mag'!D34</f>
        <v>0</v>
      </c>
      <c r="G34" s="52">
        <f>$C34*'Be Mag'!E34</f>
        <v>0</v>
      </c>
      <c r="H34" s="52">
        <f>$C34*'Be Mag'!F34</f>
        <v>0</v>
      </c>
      <c r="I34" s="52">
        <f>$C34*'Be Mag'!G34</f>
        <v>0</v>
      </c>
      <c r="J34" s="52">
        <f>$C34*'Be Mag'!H34</f>
        <v>0</v>
      </c>
      <c r="K34" s="52">
        <f>$C34*'Be Mag'!I34</f>
        <v>0</v>
      </c>
      <c r="L34" s="52">
        <f>$C34*'Be Mag'!J34</f>
        <v>0</v>
      </c>
      <c r="M34" s="52">
        <f>$C34*'Be Mag'!K34</f>
        <v>0</v>
      </c>
      <c r="N34" s="52">
        <f>$C34*'Be Mag'!L34</f>
        <v>0</v>
      </c>
      <c r="O34" s="52">
        <f>$C34*'Be Mag'!M34</f>
        <v>0</v>
      </c>
      <c r="P34" s="52">
        <f>$C34*'Be Mag'!N34</f>
        <v>0</v>
      </c>
      <c r="Q34" s="52">
        <f>$C34*'Be Mag'!O34</f>
        <v>0</v>
      </c>
      <c r="R34" s="52">
        <f>$C34*'Be Mag'!P34</f>
        <v>0</v>
      </c>
      <c r="S34" s="52">
        <f>$C34*'Be Mag'!Q34</f>
        <v>0</v>
      </c>
      <c r="T34" s="52">
        <f>$C34*'Be Mag'!R34</f>
        <v>0</v>
      </c>
      <c r="U34" s="52">
        <f>$C34*'Be Mag'!S34</f>
        <v>0</v>
      </c>
      <c r="V34" s="52">
        <f>$C34*'Be Mag'!T34</f>
        <v>0</v>
      </c>
      <c r="W34" s="52">
        <f>$C34*'Be Mag'!U34</f>
        <v>0</v>
      </c>
      <c r="X34" s="52">
        <f>$C34*'Be Mag'!V34</f>
        <v>0</v>
      </c>
      <c r="Y34" s="52">
        <f>$C34*'Be Mag'!W34</f>
        <v>0</v>
      </c>
      <c r="Z34" s="52">
        <f>$C34*'Be Mag'!X34</f>
        <v>0</v>
      </c>
      <c r="AA34" s="52">
        <f>$C34*'Be Mag'!Y34</f>
        <v>0</v>
      </c>
      <c r="AB34" s="52">
        <f>$C34*'Be Mag'!Z34</f>
        <v>0</v>
      </c>
      <c r="AC34" s="52">
        <f>$C34*'Be Mag'!AA34</f>
        <v>0</v>
      </c>
      <c r="AD34" s="52">
        <f>$C34*'Be Mag'!AB34</f>
        <v>0</v>
      </c>
      <c r="AE34" s="52">
        <f>$C34*'Be Mag'!AC34</f>
        <v>0</v>
      </c>
      <c r="AF34" s="52">
        <f>$C34*'Be Mag'!AD34</f>
        <v>0</v>
      </c>
      <c r="AG34" s="52">
        <f>$C34*'Be Mag'!AE34</f>
        <v>0</v>
      </c>
      <c r="AH34" s="52">
        <f>$C34*'Be Mag'!AF34</f>
        <v>0</v>
      </c>
      <c r="AI34" s="52">
        <f>$C34*'Be Mag'!AG34</f>
        <v>0</v>
      </c>
      <c r="AJ34" s="52">
        <f>$C34*'Be Mag'!AH34</f>
        <v>0</v>
      </c>
      <c r="AK34" s="52">
        <f>$C34*'Be Mag'!AI34</f>
        <v>0</v>
      </c>
      <c r="AL34" s="52">
        <f>$C34*'Be Mag'!AJ34</f>
        <v>0</v>
      </c>
      <c r="AM34" s="52">
        <f>$C34*'Be Mag'!AK34</f>
        <v>101.75999999999999</v>
      </c>
      <c r="AN34" s="52">
        <f>$C34*'Be Mag'!AL34</f>
        <v>116.16</v>
      </c>
      <c r="AO34" s="52">
        <f>$C34*'Be Mag'!AM34</f>
        <v>62.4</v>
      </c>
      <c r="AP34" s="52">
        <f>$C34*'Be Mag'!AN34</f>
        <v>62.879999999999995</v>
      </c>
      <c r="AQ34" s="52">
        <f>$C34*'Be Mag'!AO34</f>
        <v>54.72</v>
      </c>
      <c r="AR34" s="52">
        <f>$C34*'Be Mag'!AP34</f>
        <v>39.839999999999996</v>
      </c>
      <c r="AS34" s="52">
        <f>$C34*'Be Mag'!AQ34</f>
        <v>16.8</v>
      </c>
      <c r="AT34" s="52">
        <f>$C34*'Be Mag'!AR34</f>
        <v>8.64</v>
      </c>
      <c r="AU34" s="52">
        <f>$C34*'Be Mag'!AS34</f>
        <v>10.559999999999999</v>
      </c>
      <c r="AV34" s="52">
        <f>$D34*'Be Mag'!AT34</f>
        <v>10.260000000000002</v>
      </c>
      <c r="AW34" s="52">
        <f>$D34*'Be Mag'!AU34</f>
        <v>0</v>
      </c>
      <c r="AX34" s="52">
        <f>$C34*'Be Mag'!AV34</f>
        <v>0</v>
      </c>
      <c r="AY34" s="52">
        <f>$C34*'Be Mag'!AW34</f>
        <v>0</v>
      </c>
      <c r="AZ34" s="52">
        <f>$C34*'Be Mag'!AX34</f>
        <v>0</v>
      </c>
      <c r="BA34" s="52">
        <f>$C34*'Be Mag'!AY34</f>
        <v>0</v>
      </c>
      <c r="BB34" s="52">
        <f>$C34*'Be Mag'!AZ34</f>
        <v>0</v>
      </c>
      <c r="BC34" s="52">
        <f>$C34*'Be Mag'!BA34</f>
        <v>0</v>
      </c>
      <c r="BD34" s="52">
        <f>$C34*'Be Mag'!BB34</f>
        <v>0</v>
      </c>
      <c r="BE34" s="53">
        <f t="shared" si="0"/>
        <v>484.01999999999992</v>
      </c>
    </row>
    <row r="35" spans="1:57" s="71" customFormat="1" x14ac:dyDescent="0.25">
      <c r="A35" s="10"/>
      <c r="B35" s="29" t="s">
        <v>130</v>
      </c>
      <c r="C35" s="26">
        <v>0.48</v>
      </c>
      <c r="D35" s="26">
        <v>0.54</v>
      </c>
      <c r="E35" s="52">
        <f>$C35*'Be Mag'!C35</f>
        <v>0</v>
      </c>
      <c r="F35" s="52">
        <f>$C35*'Be Mag'!D35</f>
        <v>0</v>
      </c>
      <c r="G35" s="52">
        <f>$C35*'Be Mag'!E35</f>
        <v>0</v>
      </c>
      <c r="H35" s="52">
        <f>$C35*'Be Mag'!F35</f>
        <v>0</v>
      </c>
      <c r="I35" s="52">
        <f>$C35*'Be Mag'!G35</f>
        <v>0</v>
      </c>
      <c r="J35" s="52">
        <f>$C35*'Be Mag'!H35</f>
        <v>0</v>
      </c>
      <c r="K35" s="52">
        <f>$C35*'Be Mag'!I35</f>
        <v>0</v>
      </c>
      <c r="L35" s="52">
        <f>$C35*'Be Mag'!J35</f>
        <v>0</v>
      </c>
      <c r="M35" s="52">
        <f>$C35*'Be Mag'!K35</f>
        <v>0</v>
      </c>
      <c r="N35" s="52">
        <f>$C35*'Be Mag'!L35</f>
        <v>0</v>
      </c>
      <c r="O35" s="52">
        <f>$C35*'Be Mag'!M35</f>
        <v>0</v>
      </c>
      <c r="P35" s="52">
        <f>$C35*'Be Mag'!N35</f>
        <v>0</v>
      </c>
      <c r="Q35" s="52">
        <f>$C35*'Be Mag'!O35</f>
        <v>0</v>
      </c>
      <c r="R35" s="52">
        <f>$C35*'Be Mag'!P35</f>
        <v>0</v>
      </c>
      <c r="S35" s="52">
        <f>$C35*'Be Mag'!Q35</f>
        <v>0</v>
      </c>
      <c r="T35" s="52">
        <f>$C35*'Be Mag'!R35</f>
        <v>0</v>
      </c>
      <c r="U35" s="52">
        <f>$C35*'Be Mag'!S35</f>
        <v>0</v>
      </c>
      <c r="V35" s="52">
        <f>$C35*'Be Mag'!T35</f>
        <v>0</v>
      </c>
      <c r="W35" s="52">
        <f>$C35*'Be Mag'!U35</f>
        <v>0</v>
      </c>
      <c r="X35" s="52">
        <f>$C35*'Be Mag'!V35</f>
        <v>0</v>
      </c>
      <c r="Y35" s="52">
        <f>$C35*'Be Mag'!W35</f>
        <v>0</v>
      </c>
      <c r="Z35" s="52">
        <f>$C35*'Be Mag'!X35</f>
        <v>0</v>
      </c>
      <c r="AA35" s="52">
        <f>$C35*'Be Mag'!Y35</f>
        <v>0</v>
      </c>
      <c r="AB35" s="52">
        <f>$C35*'Be Mag'!Z35</f>
        <v>0</v>
      </c>
      <c r="AC35" s="52">
        <f>$C35*'Be Mag'!AA35</f>
        <v>0</v>
      </c>
      <c r="AD35" s="52">
        <f>$C35*'Be Mag'!AB35</f>
        <v>0</v>
      </c>
      <c r="AE35" s="52">
        <f>$C35*'Be Mag'!AC35</f>
        <v>0</v>
      </c>
      <c r="AF35" s="52">
        <f>$C35*'Be Mag'!AD35</f>
        <v>0</v>
      </c>
      <c r="AG35" s="52">
        <f>$C35*'Be Mag'!AE35</f>
        <v>0</v>
      </c>
      <c r="AH35" s="52">
        <f>$C35*'Be Mag'!AF35</f>
        <v>0</v>
      </c>
      <c r="AI35" s="52">
        <f>$C35*'Be Mag'!AG35</f>
        <v>0</v>
      </c>
      <c r="AJ35" s="52">
        <f>$C35*'Be Mag'!AH35</f>
        <v>0</v>
      </c>
      <c r="AK35" s="52">
        <f>$C35*'Be Mag'!AI35</f>
        <v>0</v>
      </c>
      <c r="AL35" s="52">
        <f>$C35*'Be Mag'!AJ35</f>
        <v>0</v>
      </c>
      <c r="AM35" s="52">
        <f>$C35*'Be Mag'!AK35</f>
        <v>0</v>
      </c>
      <c r="AN35" s="52">
        <f>$C35*'Be Mag'!AL35</f>
        <v>0</v>
      </c>
      <c r="AO35" s="52">
        <f>$C35*'Be Mag'!AM35</f>
        <v>0</v>
      </c>
      <c r="AP35" s="52">
        <f>$C35*'Be Mag'!AN35</f>
        <v>0</v>
      </c>
      <c r="AQ35" s="52">
        <f>$C35*'Be Mag'!AO35</f>
        <v>0</v>
      </c>
      <c r="AR35" s="52">
        <f>$C35*'Be Mag'!AP35</f>
        <v>208.79999999999998</v>
      </c>
      <c r="AS35" s="52">
        <f>$C35*'Be Mag'!AQ35</f>
        <v>172.79999999999998</v>
      </c>
      <c r="AT35" s="52">
        <f>$C35*'Be Mag'!AR35</f>
        <v>104.16</v>
      </c>
      <c r="AU35" s="52">
        <f>$C35*'Be Mag'!AS35</f>
        <v>79.2</v>
      </c>
      <c r="AV35" s="52">
        <f>$D35*'Be Mag'!AT35</f>
        <v>67.5</v>
      </c>
      <c r="AW35" s="52">
        <f>$D35*'Be Mag'!AU35</f>
        <v>0</v>
      </c>
      <c r="AX35" s="52">
        <f>$C35*'Be Mag'!AV35</f>
        <v>0</v>
      </c>
      <c r="AY35" s="52">
        <f>$C35*'Be Mag'!AW35</f>
        <v>0</v>
      </c>
      <c r="AZ35" s="52">
        <f>$C35*'Be Mag'!AX35</f>
        <v>0</v>
      </c>
      <c r="BA35" s="52">
        <f>$C35*'Be Mag'!AY35</f>
        <v>0</v>
      </c>
      <c r="BB35" s="52">
        <f>$C35*'Be Mag'!AZ35</f>
        <v>0</v>
      </c>
      <c r="BC35" s="52">
        <f>$C35*'Be Mag'!BA35</f>
        <v>0</v>
      </c>
      <c r="BD35" s="52">
        <f>$C35*'Be Mag'!BB35</f>
        <v>0</v>
      </c>
      <c r="BE35" s="53">
        <f t="shared" si="0"/>
        <v>632.46</v>
      </c>
    </row>
    <row r="36" spans="1:57" s="87" customFormat="1" x14ac:dyDescent="0.25">
      <c r="A36" s="10"/>
      <c r="B36" s="29" t="s">
        <v>134</v>
      </c>
      <c r="C36" s="26">
        <v>0.48</v>
      </c>
      <c r="D36" s="26">
        <v>0.54</v>
      </c>
      <c r="E36" s="52">
        <f>$C36*'Be Mag'!C36</f>
        <v>0</v>
      </c>
      <c r="F36" s="52">
        <f>$C36*'Be Mag'!D36</f>
        <v>0</v>
      </c>
      <c r="G36" s="52">
        <f>$C36*'Be Mag'!E36</f>
        <v>0</v>
      </c>
      <c r="H36" s="52">
        <f>$C36*'Be Mag'!F36</f>
        <v>0</v>
      </c>
      <c r="I36" s="52">
        <f>$C36*'Be Mag'!G36</f>
        <v>0</v>
      </c>
      <c r="J36" s="52">
        <f>$C36*'Be Mag'!H36</f>
        <v>0</v>
      </c>
      <c r="K36" s="52">
        <f>$C36*'Be Mag'!I36</f>
        <v>0</v>
      </c>
      <c r="L36" s="52">
        <f>$C36*'Be Mag'!J36</f>
        <v>0</v>
      </c>
      <c r="M36" s="52">
        <f>$C36*'Be Mag'!K36</f>
        <v>0</v>
      </c>
      <c r="N36" s="52">
        <f>$C36*'Be Mag'!L36</f>
        <v>0</v>
      </c>
      <c r="O36" s="52">
        <f>$C36*'Be Mag'!M36</f>
        <v>0</v>
      </c>
      <c r="P36" s="52">
        <f>$C36*'Be Mag'!N36</f>
        <v>0</v>
      </c>
      <c r="Q36" s="52">
        <f>$C36*'Be Mag'!O36</f>
        <v>0</v>
      </c>
      <c r="R36" s="52">
        <f>$C36*'Be Mag'!P36</f>
        <v>0</v>
      </c>
      <c r="S36" s="52">
        <f>$C36*'Be Mag'!Q36</f>
        <v>0</v>
      </c>
      <c r="T36" s="52">
        <f>$C36*'Be Mag'!R36</f>
        <v>0</v>
      </c>
      <c r="U36" s="52">
        <f>$C36*'Be Mag'!S36</f>
        <v>0</v>
      </c>
      <c r="V36" s="52">
        <f>$C36*'Be Mag'!T36</f>
        <v>0</v>
      </c>
      <c r="W36" s="52">
        <f>$C36*'Be Mag'!U36</f>
        <v>0</v>
      </c>
      <c r="X36" s="52">
        <f>$C36*'Be Mag'!V36</f>
        <v>0</v>
      </c>
      <c r="Y36" s="52">
        <f>$C36*'Be Mag'!W36</f>
        <v>0</v>
      </c>
      <c r="Z36" s="52">
        <f>$C36*'Be Mag'!X36</f>
        <v>0</v>
      </c>
      <c r="AA36" s="52">
        <f>$C36*'Be Mag'!Y36</f>
        <v>0</v>
      </c>
      <c r="AB36" s="52">
        <f>$C36*'Be Mag'!Z36</f>
        <v>0</v>
      </c>
      <c r="AC36" s="52">
        <f>$C36*'Be Mag'!AA36</f>
        <v>0</v>
      </c>
      <c r="AD36" s="52">
        <f>$C36*'Be Mag'!AB36</f>
        <v>0</v>
      </c>
      <c r="AE36" s="52">
        <f>$C36*'Be Mag'!AC36</f>
        <v>0</v>
      </c>
      <c r="AF36" s="52">
        <f>$C36*'Be Mag'!AD36</f>
        <v>0</v>
      </c>
      <c r="AG36" s="52">
        <f>$C36*'Be Mag'!AE36</f>
        <v>0</v>
      </c>
      <c r="AH36" s="52">
        <f>$C36*'Be Mag'!AF36</f>
        <v>0</v>
      </c>
      <c r="AI36" s="52">
        <f>$C36*'Be Mag'!AG36</f>
        <v>0</v>
      </c>
      <c r="AJ36" s="52">
        <f>$C36*'Be Mag'!AH36</f>
        <v>0</v>
      </c>
      <c r="AK36" s="52">
        <f>$C36*'Be Mag'!AI36</f>
        <v>0</v>
      </c>
      <c r="AL36" s="52">
        <f>$C36*'Be Mag'!AJ36</f>
        <v>0</v>
      </c>
      <c r="AM36" s="52">
        <f>$C36*'Be Mag'!AK36</f>
        <v>0</v>
      </c>
      <c r="AN36" s="52">
        <f>$C36*'Be Mag'!AL36</f>
        <v>0</v>
      </c>
      <c r="AO36" s="52">
        <f>$C36*'Be Mag'!AM36</f>
        <v>0</v>
      </c>
      <c r="AP36" s="52">
        <f>$C36*'Be Mag'!AN36</f>
        <v>0</v>
      </c>
      <c r="AQ36" s="52">
        <f>$C36*'Be Mag'!AO36</f>
        <v>0</v>
      </c>
      <c r="AR36" s="52">
        <f>$C36*'Be Mag'!AP36</f>
        <v>0</v>
      </c>
      <c r="AS36" s="52">
        <f>$C36*'Be Mag'!AQ36</f>
        <v>0</v>
      </c>
      <c r="AT36" s="52">
        <f>$C36*'Be Mag'!AR36</f>
        <v>0</v>
      </c>
      <c r="AU36" s="52">
        <f>$C36*'Be Mag'!AS36</f>
        <v>0</v>
      </c>
      <c r="AV36" s="52">
        <f>$D36*'Be Mag'!AT36</f>
        <v>173.34</v>
      </c>
      <c r="AW36" s="52">
        <f>$D36*'Be Mag'!AU36</f>
        <v>0</v>
      </c>
      <c r="AX36" s="52"/>
      <c r="AY36" s="52"/>
      <c r="AZ36" s="52"/>
      <c r="BA36" s="52"/>
      <c r="BB36" s="52"/>
      <c r="BC36" s="52"/>
      <c r="BD36" s="52"/>
      <c r="BE36" s="53">
        <f t="shared" si="0"/>
        <v>173.34</v>
      </c>
    </row>
    <row r="37" spans="1:57" x14ac:dyDescent="0.25">
      <c r="A37" s="10"/>
      <c r="B37" s="29" t="s">
        <v>108</v>
      </c>
      <c r="C37" s="26">
        <v>1.82</v>
      </c>
      <c r="D37" s="26">
        <v>0.6</v>
      </c>
      <c r="E37" s="52">
        <f>$C38*'Be Mag'!C37</f>
        <v>0</v>
      </c>
      <c r="F37" s="52">
        <f>$C38*'Be Mag'!D37</f>
        <v>0</v>
      </c>
      <c r="G37" s="52">
        <f>$C38*'Be Mag'!E37</f>
        <v>0</v>
      </c>
      <c r="H37" s="52">
        <f>$C38*'Be Mag'!F37</f>
        <v>0</v>
      </c>
      <c r="I37" s="52">
        <f>$C37*'Be Mag'!G37</f>
        <v>0</v>
      </c>
      <c r="J37" s="52">
        <f>$C37*'Be Mag'!H37</f>
        <v>0</v>
      </c>
      <c r="K37" s="52">
        <f>$C37*'Be Mag'!I37</f>
        <v>0</v>
      </c>
      <c r="L37" s="52">
        <f>$C37*'Be Mag'!J37</f>
        <v>0</v>
      </c>
      <c r="M37" s="52">
        <f>$C37*'Be Mag'!K37</f>
        <v>0</v>
      </c>
      <c r="N37" s="52">
        <f>$C37*'Be Mag'!L37</f>
        <v>0</v>
      </c>
      <c r="O37" s="52">
        <f>$C37*'Be Mag'!M37</f>
        <v>0</v>
      </c>
      <c r="P37" s="52">
        <f>$C37*'Be Mag'!N37</f>
        <v>38.22</v>
      </c>
      <c r="Q37" s="52">
        <f>$C37*'Be Mag'!O37</f>
        <v>61.88</v>
      </c>
      <c r="R37" s="52">
        <f>$C37*'Be Mag'!P37</f>
        <v>49.14</v>
      </c>
      <c r="S37" s="52">
        <f>$C37*'Be Mag'!Q37</f>
        <v>63.7</v>
      </c>
      <c r="T37" s="52">
        <f>$C37*'Be Mag'!R37</f>
        <v>56.42</v>
      </c>
      <c r="U37" s="52">
        <f>$C37*'Be Mag'!S37</f>
        <v>49.14</v>
      </c>
      <c r="V37" s="52">
        <f>$C37*'Be Mag'!T37</f>
        <v>89.18</v>
      </c>
      <c r="W37" s="52">
        <f>$C37*'Be Mag'!U37</f>
        <v>83.72</v>
      </c>
      <c r="X37" s="52">
        <f>$C37*'Be Mag'!V37</f>
        <v>87.36</v>
      </c>
      <c r="Y37" s="52">
        <f>$C37*'Be Mag'!W37</f>
        <v>69.16</v>
      </c>
      <c r="Z37" s="52">
        <f>$C37*'Be Mag'!X37</f>
        <v>109.2</v>
      </c>
      <c r="AA37" s="52">
        <f>$C37*'Be Mag'!Y37</f>
        <v>136.5</v>
      </c>
      <c r="AB37" s="52">
        <f>$C37*'Be Mag'!Z37</f>
        <v>103.74000000000001</v>
      </c>
      <c r="AC37" s="52">
        <f>$C37*'Be Mag'!AA37</f>
        <v>109.2</v>
      </c>
      <c r="AD37" s="52">
        <f>$C37*'Be Mag'!AB37</f>
        <v>92.820000000000007</v>
      </c>
      <c r="AE37" s="52">
        <f>$C37*'Be Mag'!AC37</f>
        <v>169.26000000000002</v>
      </c>
      <c r="AF37" s="52">
        <f>$C37*'Be Mag'!AD37</f>
        <v>158.34</v>
      </c>
      <c r="AG37" s="52">
        <f>$C37*'Be Mag'!AE37</f>
        <v>118.3</v>
      </c>
      <c r="AH37" s="52">
        <f>$C37*'Be Mag'!AF37</f>
        <v>127.4</v>
      </c>
      <c r="AI37" s="52">
        <f>$C37*'Be Mag'!AG37</f>
        <v>165.62</v>
      </c>
      <c r="AJ37" s="52">
        <f>$C37*'Be Mag'!AH37</f>
        <v>212.94</v>
      </c>
      <c r="AK37" s="52">
        <f>$C37*'Be Mag'!AI37</f>
        <v>160.16</v>
      </c>
      <c r="AL37" s="52">
        <f>$C37*'Be Mag'!AJ37</f>
        <v>138.32</v>
      </c>
      <c r="AM37" s="52">
        <f>$C37*'Be Mag'!AK37</f>
        <v>125.58</v>
      </c>
      <c r="AN37" s="52">
        <f>$C37*'Be Mag'!AL37</f>
        <v>149.24</v>
      </c>
      <c r="AO37" s="52">
        <f>$C37*'Be Mag'!AM37</f>
        <v>171.08</v>
      </c>
      <c r="AP37" s="52">
        <f>$C37*'Be Mag'!AN37</f>
        <v>103.74000000000001</v>
      </c>
      <c r="AQ37" s="52">
        <f>$C37*'Be Mag'!AO37</f>
        <v>140.14000000000001</v>
      </c>
      <c r="AR37" s="52">
        <f>$C37*'Be Mag'!AP37</f>
        <v>136.5</v>
      </c>
      <c r="AS37" s="52">
        <f>$C37*'Be Mag'!AQ37</f>
        <v>143.78</v>
      </c>
      <c r="AT37" s="52">
        <f>$C37*'Be Mag'!AR37</f>
        <v>81.900000000000006</v>
      </c>
      <c r="AU37" s="52">
        <f>$C37*'Be Mag'!AS37</f>
        <v>100.10000000000001</v>
      </c>
      <c r="AV37" s="52">
        <f>$D37*'Be Mag'!AT37</f>
        <v>30</v>
      </c>
      <c r="AW37" s="52">
        <f>$D37*'Be Mag'!AU37</f>
        <v>0</v>
      </c>
      <c r="AX37" s="52">
        <f>$C37*'Be Mag'!AV37</f>
        <v>0</v>
      </c>
      <c r="AY37" s="52">
        <f>$C37*'Be Mag'!AW37</f>
        <v>0</v>
      </c>
      <c r="AZ37" s="52">
        <f>$C37*'Be Mag'!AX37</f>
        <v>0</v>
      </c>
      <c r="BA37" s="52">
        <f>$C37*'Be Mag'!AY37</f>
        <v>0</v>
      </c>
      <c r="BB37" s="52">
        <f>$C37*'Be Mag'!AZ37</f>
        <v>0</v>
      </c>
      <c r="BC37" s="52">
        <f>$C37*'Be Mag'!BA37</f>
        <v>0</v>
      </c>
      <c r="BD37" s="52">
        <f>$C37*'Be Mag'!BB37</f>
        <v>0</v>
      </c>
      <c r="BE37" s="53">
        <f t="shared" si="0"/>
        <v>3631.7799999999997</v>
      </c>
    </row>
    <row r="38" spans="1:57" x14ac:dyDescent="0.25">
      <c r="A38" s="10"/>
      <c r="B38" s="29" t="s">
        <v>109</v>
      </c>
      <c r="C38" s="26">
        <v>9.73</v>
      </c>
      <c r="D38" s="90"/>
      <c r="E38" s="52">
        <f>$C37*'Be Mag'!C38</f>
        <v>0</v>
      </c>
      <c r="F38" s="52">
        <f>$C37*'Be Mag'!D38</f>
        <v>0</v>
      </c>
      <c r="G38" s="52">
        <f>$C37*'Be Mag'!E38</f>
        <v>0</v>
      </c>
      <c r="H38" s="52">
        <f>$C37*'Be Mag'!F38</f>
        <v>0</v>
      </c>
      <c r="I38" s="52">
        <f>$C37*'Be Mag'!G38</f>
        <v>0</v>
      </c>
      <c r="J38" s="52">
        <f>$C38*'Be Mag'!H38</f>
        <v>0</v>
      </c>
      <c r="K38" s="52">
        <f>$C38*'Be Mag'!I38</f>
        <v>0</v>
      </c>
      <c r="L38" s="52">
        <f>$C38*'Be Mag'!J38</f>
        <v>0</v>
      </c>
      <c r="M38" s="52">
        <f>$C38*'Be Mag'!K38</f>
        <v>0</v>
      </c>
      <c r="N38" s="52">
        <f>$C38*'Be Mag'!L38</f>
        <v>0</v>
      </c>
      <c r="O38" s="52">
        <f>$C38*'Be Mag'!M38</f>
        <v>0</v>
      </c>
      <c r="P38" s="52">
        <f>$C38*'Be Mag'!N38</f>
        <v>77.84</v>
      </c>
      <c r="Q38" s="52">
        <f>$C38*'Be Mag'!O38</f>
        <v>116.76</v>
      </c>
      <c r="R38" s="52">
        <f>$C38*'Be Mag'!P38</f>
        <v>136.22</v>
      </c>
      <c r="S38" s="52">
        <f>$C38*'Be Mag'!Q38</f>
        <v>107.03</v>
      </c>
      <c r="T38" s="52">
        <f>$C38*'Be Mag'!R38</f>
        <v>68.11</v>
      </c>
      <c r="U38" s="52">
        <f>$C38*'Be Mag'!S38</f>
        <v>68.11</v>
      </c>
      <c r="V38" s="52">
        <f>$C38*'Be Mag'!T38</f>
        <v>116.76</v>
      </c>
      <c r="W38" s="52">
        <f>$C38*'Be Mag'!U38</f>
        <v>116.76</v>
      </c>
      <c r="X38" s="52">
        <f>$C38*'Be Mag'!V38</f>
        <v>87.570000000000007</v>
      </c>
      <c r="Y38" s="52">
        <f>$C38*'Be Mag'!W38</f>
        <v>68.11</v>
      </c>
      <c r="Z38" s="52">
        <f>$C38*'Be Mag'!X38</f>
        <v>77.84</v>
      </c>
      <c r="AA38" s="52">
        <f>$C38*'Be Mag'!Y38</f>
        <v>87.570000000000007</v>
      </c>
      <c r="AB38" s="52">
        <f>$C38*'Be Mag'!Z38</f>
        <v>126.49000000000001</v>
      </c>
      <c r="AC38" s="52">
        <f>$C38*'Be Mag'!AA38</f>
        <v>0</v>
      </c>
      <c r="AD38" s="52">
        <f>$C38*'Be Mag'!AB38</f>
        <v>0</v>
      </c>
      <c r="AE38" s="52">
        <f>$C38*'Be Mag'!AC38</f>
        <v>0</v>
      </c>
      <c r="AF38" s="52">
        <f>$C38*'Be Mag'!AD38</f>
        <v>0</v>
      </c>
      <c r="AG38" s="52">
        <f>$C38*'Be Mag'!AE38</f>
        <v>0</v>
      </c>
      <c r="AH38" s="52">
        <f>$C38*'Be Mag'!AF38</f>
        <v>0</v>
      </c>
      <c r="AI38" s="52">
        <f>$C38*'Be Mag'!AG38</f>
        <v>0</v>
      </c>
      <c r="AJ38" s="52">
        <f>$C38*'Be Mag'!AH38</f>
        <v>0</v>
      </c>
      <c r="AK38" s="52">
        <f>$C38*'Be Mag'!AI38</f>
        <v>0</v>
      </c>
      <c r="AL38" s="52">
        <f>$C38*'Be Mag'!AJ38</f>
        <v>0</v>
      </c>
      <c r="AM38" s="52">
        <f>$C38*'Be Mag'!AK38</f>
        <v>0</v>
      </c>
      <c r="AN38" s="52">
        <f>$C38*'Be Mag'!AL38</f>
        <v>0</v>
      </c>
      <c r="AO38" s="52">
        <f>$C38*'Be Mag'!AM38</f>
        <v>0</v>
      </c>
      <c r="AP38" s="52">
        <f>$C38*'Be Mag'!AN38</f>
        <v>0</v>
      </c>
      <c r="AQ38" s="52">
        <f>$C38*'Be Mag'!AO38</f>
        <v>0</v>
      </c>
      <c r="AR38" s="52">
        <f>$C38*'Be Mag'!AP38</f>
        <v>0</v>
      </c>
      <c r="AS38" s="52">
        <f>$C38*'Be Mag'!AQ38</f>
        <v>0</v>
      </c>
      <c r="AT38" s="52">
        <f>$C38*'Be Mag'!AR38</f>
        <v>0</v>
      </c>
      <c r="AU38" s="52">
        <f>$C38*'Be Mag'!AS38</f>
        <v>0</v>
      </c>
      <c r="AV38" s="52">
        <f>$D38*'Be Mag'!AT38</f>
        <v>0</v>
      </c>
      <c r="AW38" s="52">
        <f>$D38*'Be Mag'!AU38</f>
        <v>0</v>
      </c>
      <c r="AX38" s="52">
        <f>$C38*'Be Mag'!AV38</f>
        <v>0</v>
      </c>
      <c r="AY38" s="52">
        <f>$C38*'Be Mag'!AW38</f>
        <v>0</v>
      </c>
      <c r="AZ38" s="52">
        <f>$C38*'Be Mag'!AX38</f>
        <v>0</v>
      </c>
      <c r="BA38" s="52">
        <f>$C38*'Be Mag'!AY38</f>
        <v>0</v>
      </c>
      <c r="BB38" s="52">
        <f>$C38*'Be Mag'!AZ38</f>
        <v>0</v>
      </c>
      <c r="BC38" s="52">
        <f>$C38*'Be Mag'!BA38</f>
        <v>0</v>
      </c>
      <c r="BD38" s="52">
        <f>$C38*'Be Mag'!BB38</f>
        <v>0</v>
      </c>
      <c r="BE38" s="53">
        <f t="shared" si="0"/>
        <v>1255.17</v>
      </c>
    </row>
    <row r="39" spans="1:57" s="84" customFormat="1" ht="15.75" thickBot="1" x14ac:dyDescent="0.3">
      <c r="A39" s="10"/>
      <c r="B39" s="29" t="s">
        <v>132</v>
      </c>
      <c r="C39" s="86">
        <v>11.25</v>
      </c>
      <c r="D39" s="86">
        <v>12.78</v>
      </c>
      <c r="E39" s="52">
        <f>$C38*'Be Mag'!C39</f>
        <v>0</v>
      </c>
      <c r="F39" s="52">
        <f>$C38*'Be Mag'!D39</f>
        <v>0</v>
      </c>
      <c r="G39" s="52">
        <f>$C38*'Be Mag'!E39</f>
        <v>0</v>
      </c>
      <c r="H39" s="52">
        <f>$C38*'Be Mag'!F39</f>
        <v>0</v>
      </c>
      <c r="I39" s="52">
        <f>$C38*'Be Mag'!G39</f>
        <v>0</v>
      </c>
      <c r="J39" s="52">
        <f>$C39*'Be Mag'!H39</f>
        <v>0</v>
      </c>
      <c r="K39" s="52">
        <f>$C39*'Be Mag'!I39</f>
        <v>0</v>
      </c>
      <c r="L39" s="52">
        <f>$C39*'Be Mag'!J39</f>
        <v>0</v>
      </c>
      <c r="M39" s="52">
        <f>$C39*'Be Mag'!K39</f>
        <v>0</v>
      </c>
      <c r="N39" s="52">
        <f>$C39*'Be Mag'!L39</f>
        <v>0</v>
      </c>
      <c r="O39" s="52">
        <f>$C39*'Be Mag'!M39</f>
        <v>0</v>
      </c>
      <c r="P39" s="52">
        <f>$C39*'Be Mag'!N39</f>
        <v>0</v>
      </c>
      <c r="Q39" s="52">
        <f>$C39*'Be Mag'!O39</f>
        <v>0</v>
      </c>
      <c r="R39" s="52">
        <f>$C39*'Be Mag'!P39</f>
        <v>0</v>
      </c>
      <c r="S39" s="52">
        <f>$C39*'Be Mag'!Q39</f>
        <v>0</v>
      </c>
      <c r="T39" s="52">
        <f>$C39*'Be Mag'!R39</f>
        <v>0</v>
      </c>
      <c r="U39" s="52">
        <f>$C39*'Be Mag'!S39</f>
        <v>0</v>
      </c>
      <c r="V39" s="52">
        <f>$C39*'Be Mag'!T39</f>
        <v>0</v>
      </c>
      <c r="W39" s="52">
        <f>$C39*'Be Mag'!U39</f>
        <v>0</v>
      </c>
      <c r="X39" s="52">
        <f>$C39*'Be Mag'!V39</f>
        <v>0</v>
      </c>
      <c r="Y39" s="52">
        <f>$C39*'Be Mag'!W39</f>
        <v>0</v>
      </c>
      <c r="Z39" s="52">
        <f>$C39*'Be Mag'!X39</f>
        <v>0</v>
      </c>
      <c r="AA39" s="52">
        <f>$C39*'Be Mag'!Y39</f>
        <v>0</v>
      </c>
      <c r="AB39" s="52">
        <f>$C39*'Be Mag'!Z39</f>
        <v>0</v>
      </c>
      <c r="AC39" s="52">
        <f>$C39*'Be Mag'!AA39</f>
        <v>0</v>
      </c>
      <c r="AD39" s="52">
        <f>$C39*'Be Mag'!AB39</f>
        <v>0</v>
      </c>
      <c r="AE39" s="52">
        <f>$C39*'Be Mag'!AC39</f>
        <v>0</v>
      </c>
      <c r="AF39" s="52">
        <f>$C39*'Be Mag'!AD39</f>
        <v>0</v>
      </c>
      <c r="AG39" s="52">
        <f>$C39*'Be Mag'!AE39</f>
        <v>0</v>
      </c>
      <c r="AH39" s="52">
        <f>$C39*'Be Mag'!AF39</f>
        <v>0</v>
      </c>
      <c r="AI39" s="52">
        <f>$C39*'Be Mag'!AG39</f>
        <v>0</v>
      </c>
      <c r="AJ39" s="52">
        <f>$C39*'Be Mag'!AH39</f>
        <v>0</v>
      </c>
      <c r="AK39" s="52">
        <f>$C39*'Be Mag'!AI39</f>
        <v>0</v>
      </c>
      <c r="AL39" s="52">
        <f>$C39*'Be Mag'!AJ39</f>
        <v>0</v>
      </c>
      <c r="AM39" s="52">
        <f>$C39*'Be Mag'!AK39</f>
        <v>0</v>
      </c>
      <c r="AN39" s="52">
        <f>$C39*'Be Mag'!AL39</f>
        <v>0</v>
      </c>
      <c r="AO39" s="52">
        <f>$C39*'Be Mag'!AM39</f>
        <v>0</v>
      </c>
      <c r="AP39" s="52">
        <f>$C39*'Be Mag'!AN39</f>
        <v>0</v>
      </c>
      <c r="AQ39" s="52">
        <f>$C39*'Be Mag'!AO39</f>
        <v>0</v>
      </c>
      <c r="AR39" s="52">
        <f>$C39*'Be Mag'!AP39</f>
        <v>0</v>
      </c>
      <c r="AS39" s="52">
        <f>$C39*'Be Mag'!AQ39</f>
        <v>0</v>
      </c>
      <c r="AT39" s="52">
        <f>$C39*'Be Mag'!AR39</f>
        <v>11.25</v>
      </c>
      <c r="AU39" s="52">
        <f>$C39*'Be Mag'!AS39</f>
        <v>11.25</v>
      </c>
      <c r="AV39" s="52">
        <f>$D39*'Be Mag'!AT39</f>
        <v>25.56</v>
      </c>
      <c r="AW39" s="52">
        <f>$D39*'Be Mag'!AU39</f>
        <v>0</v>
      </c>
      <c r="AX39" s="52">
        <f>$C39*'Be Mag'!AV39</f>
        <v>0</v>
      </c>
      <c r="AY39" s="52">
        <f>$C39*'Be Mag'!AW39</f>
        <v>0</v>
      </c>
      <c r="AZ39" s="52">
        <f>$C39*'Be Mag'!AX39</f>
        <v>0</v>
      </c>
      <c r="BA39" s="52">
        <f>$C39*'Be Mag'!AY39</f>
        <v>0</v>
      </c>
      <c r="BB39" s="52">
        <f>$C39*'Be Mag'!AZ39</f>
        <v>0</v>
      </c>
      <c r="BC39" s="52">
        <f>$C39*'Be Mag'!BA39</f>
        <v>0</v>
      </c>
      <c r="BD39" s="52">
        <f>$C39*'Be Mag'!BB39</f>
        <v>0</v>
      </c>
      <c r="BE39" s="53">
        <f t="shared" si="0"/>
        <v>48.06</v>
      </c>
    </row>
    <row r="40" spans="1:57" ht="15.75" thickBot="1" x14ac:dyDescent="0.3">
      <c r="A40" s="19"/>
      <c r="B40" s="15" t="s">
        <v>26</v>
      </c>
      <c r="C40" s="15"/>
      <c r="D40" s="15"/>
      <c r="E40" s="30">
        <f>SUM(E3:E38)</f>
        <v>0</v>
      </c>
      <c r="F40" s="30">
        <f t="shared" ref="F40:AN40" si="1">SUM(F3:F38)</f>
        <v>0</v>
      </c>
      <c r="G40" s="30">
        <f t="shared" si="1"/>
        <v>0</v>
      </c>
      <c r="H40" s="30">
        <f t="shared" si="1"/>
        <v>0</v>
      </c>
      <c r="I40" s="30">
        <f>SUM(I3:I38)</f>
        <v>51.84</v>
      </c>
      <c r="J40" s="30">
        <f t="shared" si="1"/>
        <v>56.16</v>
      </c>
      <c r="K40" s="30">
        <f t="shared" si="1"/>
        <v>72</v>
      </c>
      <c r="L40" s="30">
        <f t="shared" si="1"/>
        <v>72.959999999999994</v>
      </c>
      <c r="M40" s="30">
        <f t="shared" si="1"/>
        <v>71.52</v>
      </c>
      <c r="N40" s="30">
        <f t="shared" si="1"/>
        <v>75.36</v>
      </c>
      <c r="O40" s="30">
        <f>SUM(O3:O38)</f>
        <v>59.519999999999996</v>
      </c>
      <c r="P40" s="30">
        <f t="shared" si="1"/>
        <v>250.94</v>
      </c>
      <c r="Q40" s="30">
        <f t="shared" si="1"/>
        <v>349.03999999999996</v>
      </c>
      <c r="R40" s="30">
        <f t="shared" si="1"/>
        <v>388.4</v>
      </c>
      <c r="S40" s="30">
        <f t="shared" si="1"/>
        <v>415.04999999999995</v>
      </c>
      <c r="T40" s="30">
        <f t="shared" si="1"/>
        <v>331.41</v>
      </c>
      <c r="U40" s="30">
        <f t="shared" si="1"/>
        <v>341.89</v>
      </c>
      <c r="V40" s="30">
        <f t="shared" si="1"/>
        <v>409.46</v>
      </c>
      <c r="W40" s="30">
        <f t="shared" si="1"/>
        <v>378.55999999999995</v>
      </c>
      <c r="X40" s="30">
        <f t="shared" si="1"/>
        <v>369.33</v>
      </c>
      <c r="Y40" s="30">
        <f t="shared" si="1"/>
        <v>314.86999999999995</v>
      </c>
      <c r="Z40" s="30">
        <f t="shared" si="1"/>
        <v>409.28</v>
      </c>
      <c r="AA40" s="30">
        <f t="shared" si="1"/>
        <v>470.31</v>
      </c>
      <c r="AB40" s="30">
        <f t="shared" si="1"/>
        <v>454.87</v>
      </c>
      <c r="AC40" s="30">
        <f t="shared" si="1"/>
        <v>314.15999999999997</v>
      </c>
      <c r="AD40" s="30">
        <f t="shared" si="1"/>
        <v>317.94</v>
      </c>
      <c r="AE40" s="30">
        <f t="shared" si="1"/>
        <v>388.62</v>
      </c>
      <c r="AF40" s="30">
        <f t="shared" si="1"/>
        <v>373.38</v>
      </c>
      <c r="AG40" s="30">
        <f t="shared" si="1"/>
        <v>358.3</v>
      </c>
      <c r="AH40" s="30">
        <f t="shared" si="1"/>
        <v>395.24</v>
      </c>
      <c r="AI40" s="30">
        <f t="shared" si="1"/>
        <v>419.53999999999996</v>
      </c>
      <c r="AJ40" s="30">
        <f t="shared" si="1"/>
        <v>468.78</v>
      </c>
      <c r="AK40" s="30">
        <f t="shared" si="1"/>
        <v>422.24</v>
      </c>
      <c r="AL40" s="30">
        <f t="shared" si="1"/>
        <v>387.44</v>
      </c>
      <c r="AM40" s="30">
        <f t="shared" si="1"/>
        <v>355.02</v>
      </c>
      <c r="AN40" s="30">
        <f t="shared" si="1"/>
        <v>288.92</v>
      </c>
      <c r="AO40" s="30">
        <f>SUM(AO3:AO38)</f>
        <v>264.20000000000005</v>
      </c>
      <c r="AP40" s="30">
        <f>SUM(AP3:AP38)</f>
        <v>181.5</v>
      </c>
      <c r="AQ40" s="30">
        <f>SUM(AQ3:AQ38)</f>
        <v>214.54000000000002</v>
      </c>
      <c r="AR40" s="30">
        <f t="shared" ref="AR40:AS40" si="2">SUM(AR3:AR38)</f>
        <v>400.97999999999996</v>
      </c>
      <c r="AS40" s="30">
        <f t="shared" si="2"/>
        <v>342.5</v>
      </c>
      <c r="AT40" s="30">
        <f>SUM(AT3:AT39)</f>
        <v>214.11</v>
      </c>
      <c r="AU40" s="30">
        <f t="shared" ref="AU40:AV40" si="3">SUM(AU3:AU39)</f>
        <v>207.83</v>
      </c>
      <c r="AV40" s="30">
        <f t="shared" si="3"/>
        <v>326.10000000000002</v>
      </c>
      <c r="AW40" s="30">
        <f t="shared" ref="AW40" si="4">SUM(AW3:AW39)</f>
        <v>0</v>
      </c>
      <c r="AX40" s="30">
        <f t="shared" ref="AX40:BD40" si="5">SUM(AX3:BH39)</f>
        <v>11984.109999999997</v>
      </c>
      <c r="AY40" s="30">
        <f t="shared" si="5"/>
        <v>11984.109999999997</v>
      </c>
      <c r="AZ40" s="30">
        <f t="shared" si="5"/>
        <v>11984.109999999997</v>
      </c>
      <c r="BA40" s="30">
        <f t="shared" si="5"/>
        <v>11984.109999999997</v>
      </c>
      <c r="BB40" s="30">
        <f t="shared" si="5"/>
        <v>11984.109999999997</v>
      </c>
      <c r="BC40" s="30">
        <f t="shared" si="5"/>
        <v>11984.109999999997</v>
      </c>
      <c r="BD40" s="30">
        <f t="shared" si="5"/>
        <v>11984.109999999997</v>
      </c>
      <c r="BE40" s="88">
        <f>SUM(BE3:BE39)</f>
        <v>11984.109999999997</v>
      </c>
    </row>
    <row r="44" spans="1:57" x14ac:dyDescent="0.25">
      <c r="P44" t="s">
        <v>0</v>
      </c>
      <c r="Q44" t="s">
        <v>1</v>
      </c>
      <c r="R44" t="s">
        <v>2</v>
      </c>
      <c r="S44" t="s">
        <v>3</v>
      </c>
      <c r="T44" t="s">
        <v>4</v>
      </c>
      <c r="U44" t="s">
        <v>5</v>
      </c>
      <c r="V44" t="s">
        <v>6</v>
      </c>
      <c r="W44" t="s">
        <v>7</v>
      </c>
      <c r="X44" t="s">
        <v>8</v>
      </c>
      <c r="Y44" t="s">
        <v>9</v>
      </c>
      <c r="Z44" t="s">
        <v>10</v>
      </c>
      <c r="AA44" t="s">
        <v>11</v>
      </c>
      <c r="AB44" t="s">
        <v>12</v>
      </c>
      <c r="AC44" t="s">
        <v>13</v>
      </c>
      <c r="AD44" t="s">
        <v>14</v>
      </c>
      <c r="AE44" t="s">
        <v>15</v>
      </c>
      <c r="AF44" t="s">
        <v>16</v>
      </c>
      <c r="AG44" t="s">
        <v>17</v>
      </c>
      <c r="AH44" t="s">
        <v>18</v>
      </c>
      <c r="AI44" t="s">
        <v>19</v>
      </c>
      <c r="AJ44" t="s">
        <v>20</v>
      </c>
      <c r="AK44" t="s">
        <v>21</v>
      </c>
      <c r="AL44" t="s">
        <v>22</v>
      </c>
      <c r="AM44" t="s">
        <v>23</v>
      </c>
      <c r="AN44" t="s">
        <v>24</v>
      </c>
      <c r="AO44" t="s">
        <v>112</v>
      </c>
      <c r="AP44" t="s">
        <v>113</v>
      </c>
      <c r="AQ44" t="s">
        <v>114</v>
      </c>
      <c r="AR44" t="s">
        <v>115</v>
      </c>
      <c r="AS44" t="s">
        <v>116</v>
      </c>
      <c r="AT44" t="s">
        <v>117</v>
      </c>
      <c r="AU44" t="s">
        <v>118</v>
      </c>
      <c r="AV44" t="s">
        <v>119</v>
      </c>
      <c r="AW44" t="s">
        <v>120</v>
      </c>
      <c r="AX44" t="s">
        <v>121</v>
      </c>
      <c r="AY44" t="s">
        <v>122</v>
      </c>
      <c r="AZ44" t="s">
        <v>123</v>
      </c>
      <c r="BA44" t="s">
        <v>124</v>
      </c>
      <c r="BB44" t="s">
        <v>125</v>
      </c>
      <c r="BC44" t="s">
        <v>126</v>
      </c>
      <c r="BD44" t="s">
        <v>127</v>
      </c>
      <c r="BE44" s="19" t="s">
        <v>26</v>
      </c>
    </row>
    <row r="45" spans="1:57" x14ac:dyDescent="0.25">
      <c r="I45" s="9"/>
      <c r="J45" s="9"/>
      <c r="K45" s="9"/>
      <c r="L45" s="9"/>
      <c r="M45" s="9"/>
      <c r="N45" s="9"/>
      <c r="O45" s="19" t="s">
        <v>53</v>
      </c>
      <c r="P45" s="54">
        <f>SUM(P3:P26)</f>
        <v>134.88</v>
      </c>
      <c r="Q45" s="54">
        <f t="shared" ref="Q45:AB45" si="6">SUM(Q3:Q26)</f>
        <v>170.39999999999998</v>
      </c>
      <c r="R45" s="54">
        <f t="shared" si="6"/>
        <v>203.04</v>
      </c>
      <c r="S45" s="54">
        <f t="shared" si="6"/>
        <v>244.32</v>
      </c>
      <c r="T45" s="54">
        <f t="shared" si="6"/>
        <v>206.88</v>
      </c>
      <c r="U45" s="54">
        <f t="shared" si="6"/>
        <v>224.64</v>
      </c>
      <c r="V45" s="54">
        <f t="shared" si="6"/>
        <v>203.51999999999998</v>
      </c>
      <c r="W45" s="54">
        <f t="shared" si="6"/>
        <v>178.07999999999998</v>
      </c>
      <c r="X45" s="54">
        <f t="shared" si="6"/>
        <v>194.39999999999998</v>
      </c>
      <c r="Y45" s="54">
        <f t="shared" si="6"/>
        <v>177.59999999999997</v>
      </c>
      <c r="Z45" s="54">
        <f t="shared" si="6"/>
        <v>222.23999999999998</v>
      </c>
      <c r="AA45" s="54">
        <f t="shared" si="6"/>
        <v>246.23999999999998</v>
      </c>
      <c r="AB45" s="54">
        <f t="shared" si="6"/>
        <v>224.64</v>
      </c>
      <c r="AC45" s="54">
        <f>SUM(AC3:AC26)</f>
        <v>204.95999999999998</v>
      </c>
      <c r="AD45" s="54">
        <f>SUM(AD3:AD26)</f>
        <v>225.12</v>
      </c>
      <c r="AE45" s="54">
        <f>SUM(AE3:AE26)</f>
        <v>219.35999999999999</v>
      </c>
      <c r="AF45" s="54">
        <f>SUM(AF3:AF31)</f>
        <v>215.04</v>
      </c>
      <c r="AG45" s="54">
        <f>SUM(AG3:AG31)</f>
        <v>240</v>
      </c>
      <c r="AH45" s="54">
        <f>SUM(AH3:AH31)</f>
        <v>267.83999999999997</v>
      </c>
      <c r="AI45" s="54">
        <f>SUM(AI3:AI31)</f>
        <v>253.92</v>
      </c>
      <c r="AJ45" s="54">
        <f>SUM(AJ3:AJ31)</f>
        <v>255.83999999999997</v>
      </c>
      <c r="AK45" s="54">
        <f>SUM(AK3:AK33)</f>
        <v>262.08</v>
      </c>
      <c r="AL45" s="54">
        <f>SUM(AL3:AL33)</f>
        <v>249.12</v>
      </c>
      <c r="AM45" s="54">
        <f>SUM(AM3:AM34)</f>
        <v>229.44</v>
      </c>
      <c r="AN45" s="54">
        <f>SUM(AN3:AN34)</f>
        <v>139.68</v>
      </c>
      <c r="AO45" s="54">
        <f>SUM(AO3:AO34)</f>
        <v>93.12</v>
      </c>
      <c r="AP45" s="54">
        <f>SUM(AP3:AP34)</f>
        <v>77.759999999999991</v>
      </c>
      <c r="AQ45" s="54">
        <f t="shared" ref="AQ45:AU45" si="7">SUM(AQ3:AQ35)</f>
        <v>74.400000000000006</v>
      </c>
      <c r="AR45" s="54">
        <f t="shared" si="7"/>
        <v>264.47999999999996</v>
      </c>
      <c r="AS45" s="54">
        <f t="shared" si="7"/>
        <v>198.71999999999997</v>
      </c>
      <c r="AT45" s="54">
        <f t="shared" si="7"/>
        <v>120.96</v>
      </c>
      <c r="AU45" s="54">
        <f t="shared" si="7"/>
        <v>96.48</v>
      </c>
      <c r="AV45" s="54">
        <f>SUM(AV3:AV36)</f>
        <v>270.54000000000002</v>
      </c>
      <c r="AW45" s="54">
        <f>SUM(AW3:AW36)</f>
        <v>0</v>
      </c>
      <c r="AX45" s="54">
        <f t="shared" ref="AX45:BD45" si="8">SUM(AX3:AX34)</f>
        <v>0</v>
      </c>
      <c r="AY45" s="54">
        <f t="shared" si="8"/>
        <v>0</v>
      </c>
      <c r="AZ45" s="54">
        <f t="shared" si="8"/>
        <v>0</v>
      </c>
      <c r="BA45" s="54">
        <f t="shared" si="8"/>
        <v>0</v>
      </c>
      <c r="BB45" s="54">
        <f t="shared" si="8"/>
        <v>0</v>
      </c>
      <c r="BC45" s="54">
        <f t="shared" si="8"/>
        <v>0</v>
      </c>
      <c r="BD45" s="54">
        <f t="shared" si="8"/>
        <v>0</v>
      </c>
      <c r="BE45" s="54">
        <f>SUM(P45:BD45)</f>
        <v>6589.739999999998</v>
      </c>
    </row>
    <row r="46" spans="1:57" x14ac:dyDescent="0.25">
      <c r="I46" s="9"/>
      <c r="J46" s="9"/>
      <c r="K46" s="9"/>
      <c r="L46" s="9"/>
      <c r="M46" s="9"/>
      <c r="N46" s="9"/>
      <c r="O46" t="s">
        <v>110</v>
      </c>
      <c r="P46" s="9">
        <f>SUM(P37)</f>
        <v>38.22</v>
      </c>
      <c r="Q46" s="9">
        <f t="shared" ref="Q46:AN46" si="9">SUM(Q37)</f>
        <v>61.88</v>
      </c>
      <c r="R46" s="9">
        <f t="shared" si="9"/>
        <v>49.14</v>
      </c>
      <c r="S46" s="9">
        <f t="shared" si="9"/>
        <v>63.7</v>
      </c>
      <c r="T46" s="9">
        <f t="shared" si="9"/>
        <v>56.42</v>
      </c>
      <c r="U46" s="9">
        <f t="shared" si="9"/>
        <v>49.14</v>
      </c>
      <c r="V46" s="9">
        <f t="shared" si="9"/>
        <v>89.18</v>
      </c>
      <c r="W46" s="9">
        <f t="shared" si="9"/>
        <v>83.72</v>
      </c>
      <c r="X46" s="9">
        <f t="shared" si="9"/>
        <v>87.36</v>
      </c>
      <c r="Y46" s="9">
        <f t="shared" si="9"/>
        <v>69.16</v>
      </c>
      <c r="Z46" s="9">
        <f t="shared" si="9"/>
        <v>109.2</v>
      </c>
      <c r="AA46" s="9">
        <f t="shared" si="9"/>
        <v>136.5</v>
      </c>
      <c r="AB46" s="9">
        <f t="shared" si="9"/>
        <v>103.74000000000001</v>
      </c>
      <c r="AC46" s="9">
        <f t="shared" si="9"/>
        <v>109.2</v>
      </c>
      <c r="AD46" s="9">
        <f t="shared" si="9"/>
        <v>92.820000000000007</v>
      </c>
      <c r="AE46" s="9">
        <f t="shared" si="9"/>
        <v>169.26000000000002</v>
      </c>
      <c r="AF46" s="9">
        <f t="shared" si="9"/>
        <v>158.34</v>
      </c>
      <c r="AG46" s="9">
        <f t="shared" si="9"/>
        <v>118.3</v>
      </c>
      <c r="AH46" s="9">
        <f t="shared" si="9"/>
        <v>127.4</v>
      </c>
      <c r="AI46" s="9">
        <f t="shared" si="9"/>
        <v>165.62</v>
      </c>
      <c r="AJ46" s="9">
        <f t="shared" si="9"/>
        <v>212.94</v>
      </c>
      <c r="AK46" s="9">
        <f t="shared" si="9"/>
        <v>160.16</v>
      </c>
      <c r="AL46" s="9">
        <f t="shared" si="9"/>
        <v>138.32</v>
      </c>
      <c r="AM46" s="9">
        <f t="shared" si="9"/>
        <v>125.58</v>
      </c>
      <c r="AN46" s="9">
        <f t="shared" si="9"/>
        <v>149.24</v>
      </c>
      <c r="AO46" s="9">
        <f>SUM(AO37)</f>
        <v>171.08</v>
      </c>
      <c r="AP46" s="9">
        <f>SUM(AP37)</f>
        <v>103.74000000000001</v>
      </c>
      <c r="AQ46" s="9">
        <f t="shared" ref="AQ46:BD46" si="10">SUM(AQ37)</f>
        <v>140.14000000000001</v>
      </c>
      <c r="AR46" s="9">
        <f t="shared" si="10"/>
        <v>136.5</v>
      </c>
      <c r="AS46" s="9">
        <f t="shared" si="10"/>
        <v>143.78</v>
      </c>
      <c r="AT46" s="9">
        <f t="shared" si="10"/>
        <v>81.900000000000006</v>
      </c>
      <c r="AU46" s="9">
        <f t="shared" si="10"/>
        <v>100.10000000000001</v>
      </c>
      <c r="AV46" s="9">
        <f t="shared" si="10"/>
        <v>30</v>
      </c>
      <c r="AW46" s="9">
        <f t="shared" ref="AW46" si="11">SUM(AW37)</f>
        <v>0</v>
      </c>
      <c r="AX46" s="9">
        <f t="shared" si="10"/>
        <v>0</v>
      </c>
      <c r="AY46" s="9">
        <f t="shared" si="10"/>
        <v>0</v>
      </c>
      <c r="AZ46" s="9">
        <f t="shared" si="10"/>
        <v>0</v>
      </c>
      <c r="BA46" s="9">
        <f t="shared" si="10"/>
        <v>0</v>
      </c>
      <c r="BB46" s="9">
        <f t="shared" si="10"/>
        <v>0</v>
      </c>
      <c r="BC46" s="9">
        <f t="shared" si="10"/>
        <v>0</v>
      </c>
      <c r="BD46" s="9">
        <f t="shared" si="10"/>
        <v>0</v>
      </c>
      <c r="BE46" s="54">
        <f t="shared" ref="BE46:BE49" si="12">SUM(P46:BD46)</f>
        <v>3631.7799999999997</v>
      </c>
    </row>
    <row r="47" spans="1:57" x14ac:dyDescent="0.25">
      <c r="I47" s="9"/>
      <c r="J47" s="9"/>
      <c r="K47" s="9"/>
      <c r="L47" s="9"/>
      <c r="M47" s="9"/>
      <c r="N47" s="9"/>
      <c r="O47" t="s">
        <v>67</v>
      </c>
      <c r="P47" s="9">
        <f>SUM(P38)</f>
        <v>77.84</v>
      </c>
      <c r="Q47" s="9">
        <f t="shared" ref="Q47:AN47" si="13">SUM(Q38)</f>
        <v>116.76</v>
      </c>
      <c r="R47" s="9">
        <f t="shared" si="13"/>
        <v>136.22</v>
      </c>
      <c r="S47" s="9">
        <f t="shared" si="13"/>
        <v>107.03</v>
      </c>
      <c r="T47" s="9">
        <f t="shared" si="13"/>
        <v>68.11</v>
      </c>
      <c r="U47" s="9">
        <f t="shared" si="13"/>
        <v>68.11</v>
      </c>
      <c r="V47" s="9">
        <f t="shared" si="13"/>
        <v>116.76</v>
      </c>
      <c r="W47" s="9">
        <f t="shared" si="13"/>
        <v>116.76</v>
      </c>
      <c r="X47" s="9">
        <f t="shared" si="13"/>
        <v>87.570000000000007</v>
      </c>
      <c r="Y47" s="9">
        <f t="shared" si="13"/>
        <v>68.11</v>
      </c>
      <c r="Z47" s="9">
        <f t="shared" si="13"/>
        <v>77.84</v>
      </c>
      <c r="AA47" s="9">
        <f t="shared" si="13"/>
        <v>87.570000000000007</v>
      </c>
      <c r="AB47" s="9">
        <f t="shared" si="13"/>
        <v>126.49000000000001</v>
      </c>
      <c r="AC47" s="9">
        <f t="shared" si="13"/>
        <v>0</v>
      </c>
      <c r="AD47" s="9">
        <f t="shared" si="13"/>
        <v>0</v>
      </c>
      <c r="AE47" s="9">
        <f t="shared" si="13"/>
        <v>0</v>
      </c>
      <c r="AF47" s="9">
        <f t="shared" si="13"/>
        <v>0</v>
      </c>
      <c r="AG47" s="9">
        <f t="shared" si="13"/>
        <v>0</v>
      </c>
      <c r="AH47" s="9">
        <f t="shared" si="13"/>
        <v>0</v>
      </c>
      <c r="AI47" s="9">
        <f t="shared" si="13"/>
        <v>0</v>
      </c>
      <c r="AJ47" s="9">
        <f t="shared" si="13"/>
        <v>0</v>
      </c>
      <c r="AK47" s="9">
        <f t="shared" si="13"/>
        <v>0</v>
      </c>
      <c r="AL47" s="9">
        <f t="shared" si="13"/>
        <v>0</v>
      </c>
      <c r="AM47" s="9">
        <f t="shared" si="13"/>
        <v>0</v>
      </c>
      <c r="AN47" s="9">
        <f t="shared" si="13"/>
        <v>0</v>
      </c>
      <c r="AO47" s="9">
        <f>SUM(AO38)</f>
        <v>0</v>
      </c>
      <c r="AP47" s="9">
        <f t="shared" ref="AP47:BD47" si="14">SUM(AP38)</f>
        <v>0</v>
      </c>
      <c r="AQ47" s="9">
        <f t="shared" si="14"/>
        <v>0</v>
      </c>
      <c r="AR47" s="9">
        <f t="shared" si="14"/>
        <v>0</v>
      </c>
      <c r="AS47" s="9">
        <f t="shared" si="14"/>
        <v>0</v>
      </c>
      <c r="AT47" s="9">
        <f t="shared" si="14"/>
        <v>0</v>
      </c>
      <c r="AU47" s="9">
        <f t="shared" si="14"/>
        <v>0</v>
      </c>
      <c r="AV47" s="9">
        <f t="shared" si="14"/>
        <v>0</v>
      </c>
      <c r="AW47" s="9">
        <f t="shared" ref="AW47" si="15">SUM(AW38)</f>
        <v>0</v>
      </c>
      <c r="AX47" s="9">
        <f t="shared" si="14"/>
        <v>0</v>
      </c>
      <c r="AY47" s="9">
        <f t="shared" si="14"/>
        <v>0</v>
      </c>
      <c r="AZ47" s="9">
        <f t="shared" si="14"/>
        <v>0</v>
      </c>
      <c r="BA47" s="9">
        <f t="shared" si="14"/>
        <v>0</v>
      </c>
      <c r="BB47" s="9">
        <f t="shared" si="14"/>
        <v>0</v>
      </c>
      <c r="BC47" s="9">
        <f t="shared" si="14"/>
        <v>0</v>
      </c>
      <c r="BD47" s="9">
        <f t="shared" si="14"/>
        <v>0</v>
      </c>
      <c r="BE47" s="54">
        <f t="shared" si="12"/>
        <v>1255.17</v>
      </c>
    </row>
    <row r="48" spans="1:57" s="84" customFormat="1" x14ac:dyDescent="0.25">
      <c r="D48" s="87"/>
      <c r="I48" s="9"/>
      <c r="J48" s="9"/>
      <c r="K48" s="9"/>
      <c r="L48" s="9"/>
      <c r="M48" s="9"/>
      <c r="N48" s="9"/>
      <c r="O48" s="84" t="s">
        <v>133</v>
      </c>
      <c r="P48" s="9">
        <f>SUM(P39)</f>
        <v>0</v>
      </c>
      <c r="Q48" s="9">
        <f t="shared" ref="Q48:BD48" si="16">SUM(Q39)</f>
        <v>0</v>
      </c>
      <c r="R48" s="9">
        <f t="shared" si="16"/>
        <v>0</v>
      </c>
      <c r="S48" s="9">
        <f t="shared" si="16"/>
        <v>0</v>
      </c>
      <c r="T48" s="9">
        <f t="shared" si="16"/>
        <v>0</v>
      </c>
      <c r="U48" s="9">
        <f t="shared" si="16"/>
        <v>0</v>
      </c>
      <c r="V48" s="9">
        <f t="shared" si="16"/>
        <v>0</v>
      </c>
      <c r="W48" s="9">
        <f t="shared" si="16"/>
        <v>0</v>
      </c>
      <c r="X48" s="9">
        <f t="shared" si="16"/>
        <v>0</v>
      </c>
      <c r="Y48" s="9">
        <f t="shared" si="16"/>
        <v>0</v>
      </c>
      <c r="Z48" s="9">
        <f t="shared" si="16"/>
        <v>0</v>
      </c>
      <c r="AA48" s="9">
        <f t="shared" si="16"/>
        <v>0</v>
      </c>
      <c r="AB48" s="9">
        <f t="shared" si="16"/>
        <v>0</v>
      </c>
      <c r="AC48" s="9">
        <f t="shared" si="16"/>
        <v>0</v>
      </c>
      <c r="AD48" s="9">
        <f t="shared" si="16"/>
        <v>0</v>
      </c>
      <c r="AE48" s="9">
        <f t="shared" si="16"/>
        <v>0</v>
      </c>
      <c r="AF48" s="9">
        <f t="shared" si="16"/>
        <v>0</v>
      </c>
      <c r="AG48" s="9">
        <f t="shared" si="16"/>
        <v>0</v>
      </c>
      <c r="AH48" s="9">
        <f t="shared" si="16"/>
        <v>0</v>
      </c>
      <c r="AI48" s="9">
        <f t="shared" si="16"/>
        <v>0</v>
      </c>
      <c r="AJ48" s="9">
        <f t="shared" si="16"/>
        <v>0</v>
      </c>
      <c r="AK48" s="9">
        <f t="shared" si="16"/>
        <v>0</v>
      </c>
      <c r="AL48" s="9">
        <f t="shared" si="16"/>
        <v>0</v>
      </c>
      <c r="AM48" s="9">
        <f t="shared" si="16"/>
        <v>0</v>
      </c>
      <c r="AN48" s="9">
        <f t="shared" si="16"/>
        <v>0</v>
      </c>
      <c r="AO48" s="9">
        <f t="shared" si="16"/>
        <v>0</v>
      </c>
      <c r="AP48" s="9">
        <f t="shared" si="16"/>
        <v>0</v>
      </c>
      <c r="AQ48" s="9">
        <f t="shared" si="16"/>
        <v>0</v>
      </c>
      <c r="AR48" s="9">
        <f t="shared" si="16"/>
        <v>0</v>
      </c>
      <c r="AS48" s="9">
        <f t="shared" si="16"/>
        <v>0</v>
      </c>
      <c r="AT48" s="9">
        <f t="shared" si="16"/>
        <v>11.25</v>
      </c>
      <c r="AU48" s="9">
        <f t="shared" si="16"/>
        <v>11.25</v>
      </c>
      <c r="AV48" s="9">
        <f t="shared" si="16"/>
        <v>25.56</v>
      </c>
      <c r="AW48" s="9">
        <f t="shared" ref="AW48" si="17">SUM(AW39)</f>
        <v>0</v>
      </c>
      <c r="AX48" s="9">
        <f t="shared" si="16"/>
        <v>0</v>
      </c>
      <c r="AY48" s="9">
        <f t="shared" si="16"/>
        <v>0</v>
      </c>
      <c r="AZ48" s="9">
        <f t="shared" si="16"/>
        <v>0</v>
      </c>
      <c r="BA48" s="9">
        <f t="shared" si="16"/>
        <v>0</v>
      </c>
      <c r="BB48" s="9">
        <f t="shared" si="16"/>
        <v>0</v>
      </c>
      <c r="BC48" s="9">
        <f t="shared" si="16"/>
        <v>0</v>
      </c>
      <c r="BD48" s="9">
        <f t="shared" si="16"/>
        <v>0</v>
      </c>
      <c r="BE48" s="54">
        <f t="shared" si="12"/>
        <v>48.06</v>
      </c>
    </row>
    <row r="49" spans="4:57" x14ac:dyDescent="0.25">
      <c r="O49" s="19" t="s">
        <v>69</v>
      </c>
      <c r="P49" s="54">
        <f>SUM(P46:P47)</f>
        <v>116.06</v>
      </c>
      <c r="Q49" s="54">
        <f t="shared" ref="Q49:AN49" si="18">SUM(Q46:Q47)</f>
        <v>178.64000000000001</v>
      </c>
      <c r="R49" s="54">
        <f t="shared" si="18"/>
        <v>185.36</v>
      </c>
      <c r="S49" s="54">
        <f t="shared" si="18"/>
        <v>170.73000000000002</v>
      </c>
      <c r="T49" s="54">
        <f t="shared" si="18"/>
        <v>124.53</v>
      </c>
      <c r="U49" s="54">
        <f t="shared" si="18"/>
        <v>117.25</v>
      </c>
      <c r="V49" s="54">
        <f t="shared" si="18"/>
        <v>205.94</v>
      </c>
      <c r="W49" s="54">
        <f t="shared" si="18"/>
        <v>200.48000000000002</v>
      </c>
      <c r="X49" s="54">
        <f t="shared" si="18"/>
        <v>174.93</v>
      </c>
      <c r="Y49" s="54">
        <f t="shared" si="18"/>
        <v>137.26999999999998</v>
      </c>
      <c r="Z49" s="54">
        <f t="shared" si="18"/>
        <v>187.04000000000002</v>
      </c>
      <c r="AA49" s="54">
        <f t="shared" si="18"/>
        <v>224.07</v>
      </c>
      <c r="AB49" s="54">
        <f t="shared" si="18"/>
        <v>230.23000000000002</v>
      </c>
      <c r="AC49" s="54">
        <f t="shared" si="18"/>
        <v>109.2</v>
      </c>
      <c r="AD49" s="54">
        <f t="shared" si="18"/>
        <v>92.820000000000007</v>
      </c>
      <c r="AE49" s="54">
        <f t="shared" si="18"/>
        <v>169.26000000000002</v>
      </c>
      <c r="AF49" s="54">
        <f t="shared" si="18"/>
        <v>158.34</v>
      </c>
      <c r="AG49" s="54">
        <f t="shared" si="18"/>
        <v>118.3</v>
      </c>
      <c r="AH49" s="54">
        <f t="shared" si="18"/>
        <v>127.4</v>
      </c>
      <c r="AI49" s="54">
        <f t="shared" si="18"/>
        <v>165.62</v>
      </c>
      <c r="AJ49" s="54">
        <f t="shared" si="18"/>
        <v>212.94</v>
      </c>
      <c r="AK49" s="54">
        <f t="shared" si="18"/>
        <v>160.16</v>
      </c>
      <c r="AL49" s="54">
        <f t="shared" si="18"/>
        <v>138.32</v>
      </c>
      <c r="AM49" s="54">
        <f t="shared" si="18"/>
        <v>125.58</v>
      </c>
      <c r="AN49" s="54">
        <f t="shared" si="18"/>
        <v>149.24</v>
      </c>
      <c r="AO49" s="54">
        <f>SUM(AO46:AO47)</f>
        <v>171.08</v>
      </c>
      <c r="AP49" s="54">
        <f t="shared" ref="AP49:BD49" si="19">SUM(AP46:AP47)</f>
        <v>103.74000000000001</v>
      </c>
      <c r="AQ49" s="54">
        <f>SUM(AQ46:AQ48)</f>
        <v>140.14000000000001</v>
      </c>
      <c r="AR49" s="54">
        <f t="shared" ref="AR49:AV49" si="20">SUM(AR46:AR48)</f>
        <v>136.5</v>
      </c>
      <c r="AS49" s="54">
        <f t="shared" si="20"/>
        <v>143.78</v>
      </c>
      <c r="AT49" s="54">
        <f t="shared" si="20"/>
        <v>93.15</v>
      </c>
      <c r="AU49" s="54">
        <f t="shared" si="20"/>
        <v>111.35000000000001</v>
      </c>
      <c r="AV49" s="54">
        <f t="shared" si="20"/>
        <v>55.56</v>
      </c>
      <c r="AW49" s="54">
        <f t="shared" ref="AW49" si="21">SUM(AW46:AW48)</f>
        <v>0</v>
      </c>
      <c r="AX49" s="54">
        <f t="shared" si="19"/>
        <v>0</v>
      </c>
      <c r="AY49" s="54">
        <f t="shared" si="19"/>
        <v>0</v>
      </c>
      <c r="AZ49" s="54">
        <f t="shared" si="19"/>
        <v>0</v>
      </c>
      <c r="BA49" s="54">
        <f t="shared" si="19"/>
        <v>0</v>
      </c>
      <c r="BB49" s="54">
        <f t="shared" si="19"/>
        <v>0</v>
      </c>
      <c r="BC49" s="54">
        <f t="shared" si="19"/>
        <v>0</v>
      </c>
      <c r="BD49" s="54">
        <f t="shared" si="19"/>
        <v>0</v>
      </c>
      <c r="BE49" s="54">
        <f t="shared" si="12"/>
        <v>4935.01</v>
      </c>
    </row>
    <row r="50" spans="4:57" x14ac:dyDescent="0.25">
      <c r="O50" s="19" t="s">
        <v>26</v>
      </c>
      <c r="P50" s="54">
        <f>P49+P45</f>
        <v>250.94</v>
      </c>
      <c r="Q50" s="54">
        <f t="shared" ref="Q50:AN50" si="22">Q49+Q45</f>
        <v>349.03999999999996</v>
      </c>
      <c r="R50" s="54">
        <f t="shared" si="22"/>
        <v>388.4</v>
      </c>
      <c r="S50" s="54">
        <f t="shared" si="22"/>
        <v>415.05</v>
      </c>
      <c r="T50" s="54">
        <f t="shared" si="22"/>
        <v>331.40999999999997</v>
      </c>
      <c r="U50" s="54">
        <f t="shared" si="22"/>
        <v>341.89</v>
      </c>
      <c r="V50" s="54">
        <f t="shared" si="22"/>
        <v>409.46</v>
      </c>
      <c r="W50" s="54">
        <f t="shared" si="22"/>
        <v>378.56</v>
      </c>
      <c r="X50" s="54">
        <f t="shared" si="22"/>
        <v>369.33</v>
      </c>
      <c r="Y50" s="54">
        <f t="shared" si="22"/>
        <v>314.86999999999995</v>
      </c>
      <c r="Z50" s="54">
        <f t="shared" si="22"/>
        <v>409.28</v>
      </c>
      <c r="AA50" s="54">
        <f t="shared" si="22"/>
        <v>470.30999999999995</v>
      </c>
      <c r="AB50" s="54">
        <f t="shared" si="22"/>
        <v>454.87</v>
      </c>
      <c r="AC50" s="54">
        <f t="shared" si="22"/>
        <v>314.15999999999997</v>
      </c>
      <c r="AD50" s="54">
        <f t="shared" si="22"/>
        <v>317.94</v>
      </c>
      <c r="AE50" s="54">
        <f t="shared" si="22"/>
        <v>388.62</v>
      </c>
      <c r="AF50" s="54">
        <f t="shared" si="22"/>
        <v>373.38</v>
      </c>
      <c r="AG50" s="54">
        <f t="shared" si="22"/>
        <v>358.3</v>
      </c>
      <c r="AH50" s="54">
        <f t="shared" si="22"/>
        <v>395.24</v>
      </c>
      <c r="AI50" s="54">
        <f t="shared" si="22"/>
        <v>419.53999999999996</v>
      </c>
      <c r="AJ50" s="54">
        <f t="shared" si="22"/>
        <v>468.78</v>
      </c>
      <c r="AK50" s="54">
        <f t="shared" si="22"/>
        <v>422.24</v>
      </c>
      <c r="AL50" s="54">
        <f t="shared" si="22"/>
        <v>387.44</v>
      </c>
      <c r="AM50" s="54">
        <f t="shared" si="22"/>
        <v>355.02</v>
      </c>
      <c r="AN50" s="54">
        <f t="shared" si="22"/>
        <v>288.92</v>
      </c>
      <c r="AO50" s="54">
        <f>AO49+AO45</f>
        <v>264.20000000000005</v>
      </c>
      <c r="AP50" s="54">
        <f>AP49+AP45</f>
        <v>181.5</v>
      </c>
      <c r="AQ50" s="54">
        <f t="shared" ref="AQ50:BD50" si="23">AQ49+AQ45</f>
        <v>214.54000000000002</v>
      </c>
      <c r="AR50" s="54">
        <f t="shared" si="23"/>
        <v>400.97999999999996</v>
      </c>
      <c r="AS50" s="54">
        <f>AS49+AS45</f>
        <v>342.5</v>
      </c>
      <c r="AT50" s="54">
        <f t="shared" si="23"/>
        <v>214.11</v>
      </c>
      <c r="AU50" s="54">
        <f t="shared" si="23"/>
        <v>207.83</v>
      </c>
      <c r="AV50" s="54">
        <f t="shared" si="23"/>
        <v>326.10000000000002</v>
      </c>
      <c r="AW50" s="54">
        <f t="shared" ref="AW50" si="24">AW49+AW45</f>
        <v>0</v>
      </c>
      <c r="AX50" s="54">
        <f t="shared" si="23"/>
        <v>0</v>
      </c>
      <c r="AY50" s="54">
        <f t="shared" si="23"/>
        <v>0</v>
      </c>
      <c r="AZ50" s="54">
        <f t="shared" si="23"/>
        <v>0</v>
      </c>
      <c r="BA50" s="54">
        <f t="shared" si="23"/>
        <v>0</v>
      </c>
      <c r="BB50" s="54">
        <f t="shared" si="23"/>
        <v>0</v>
      </c>
      <c r="BC50" s="54">
        <f t="shared" si="23"/>
        <v>0</v>
      </c>
      <c r="BD50" s="54">
        <f t="shared" si="23"/>
        <v>0</v>
      </c>
      <c r="BE50" s="54">
        <f>SUM(BE45+BE49)</f>
        <v>11524.749999999998</v>
      </c>
    </row>
    <row r="51" spans="4:57" x14ac:dyDescent="0.25">
      <c r="I51" s="9"/>
      <c r="J51" s="9"/>
      <c r="K51" s="9"/>
      <c r="L51" s="9"/>
      <c r="M51" s="9"/>
      <c r="N51" s="9"/>
    </row>
    <row r="52" spans="4:57" x14ac:dyDescent="0.25">
      <c r="I52" s="9"/>
      <c r="J52" s="9"/>
      <c r="K52" s="9"/>
      <c r="L52" s="9"/>
      <c r="M52" s="9"/>
      <c r="N52" s="9"/>
      <c r="P52" t="s">
        <v>0</v>
      </c>
      <c r="Q52" t="s">
        <v>1</v>
      </c>
      <c r="R52" t="s">
        <v>2</v>
      </c>
      <c r="S52" t="s">
        <v>3</v>
      </c>
      <c r="T52" t="s">
        <v>4</v>
      </c>
      <c r="U52" t="s">
        <v>5</v>
      </c>
      <c r="V52" t="s">
        <v>6</v>
      </c>
      <c r="W52" t="s">
        <v>7</v>
      </c>
      <c r="X52" t="s">
        <v>8</v>
      </c>
      <c r="Y52" t="s">
        <v>9</v>
      </c>
      <c r="Z52" t="s">
        <v>10</v>
      </c>
      <c r="AA52" t="s">
        <v>11</v>
      </c>
      <c r="AB52" t="s">
        <v>12</v>
      </c>
      <c r="AC52" t="s">
        <v>13</v>
      </c>
      <c r="AD52" t="s">
        <v>14</v>
      </c>
      <c r="AE52" t="s">
        <v>15</v>
      </c>
      <c r="AF52" t="s">
        <v>16</v>
      </c>
      <c r="AG52" t="s">
        <v>17</v>
      </c>
      <c r="AH52" t="s">
        <v>18</v>
      </c>
      <c r="AI52" t="s">
        <v>19</v>
      </c>
      <c r="AJ52" t="s">
        <v>20</v>
      </c>
      <c r="AK52" t="s">
        <v>21</v>
      </c>
      <c r="AL52" t="s">
        <v>22</v>
      </c>
      <c r="AM52" t="s">
        <v>23</v>
      </c>
      <c r="AN52" t="s">
        <v>24</v>
      </c>
      <c r="AO52" t="s">
        <v>112</v>
      </c>
      <c r="AP52" t="s">
        <v>113</v>
      </c>
      <c r="AQ52" t="s">
        <v>114</v>
      </c>
      <c r="AR52" t="s">
        <v>115</v>
      </c>
      <c r="AS52" t="s">
        <v>116</v>
      </c>
      <c r="AT52" t="s">
        <v>117</v>
      </c>
      <c r="AU52" t="s">
        <v>118</v>
      </c>
      <c r="AV52" t="s">
        <v>119</v>
      </c>
      <c r="AW52" t="s">
        <v>120</v>
      </c>
      <c r="AX52" t="s">
        <v>121</v>
      </c>
      <c r="AY52" t="s">
        <v>122</v>
      </c>
      <c r="AZ52" t="s">
        <v>123</v>
      </c>
      <c r="BA52" t="s">
        <v>124</v>
      </c>
      <c r="BB52" t="s">
        <v>125</v>
      </c>
      <c r="BC52" t="s">
        <v>126</v>
      </c>
      <c r="BD52" t="s">
        <v>127</v>
      </c>
    </row>
    <row r="53" spans="4:57" x14ac:dyDescent="0.25">
      <c r="I53" s="9"/>
      <c r="J53" s="9"/>
      <c r="K53" s="9"/>
      <c r="L53" s="9"/>
      <c r="M53" s="9"/>
      <c r="N53" s="9"/>
      <c r="O53" s="19" t="s">
        <v>55</v>
      </c>
      <c r="P53" s="54">
        <f>P45</f>
        <v>134.88</v>
      </c>
      <c r="Q53" s="54">
        <f t="shared" ref="Q53:AM53" si="25">P53+Q45</f>
        <v>305.27999999999997</v>
      </c>
      <c r="R53" s="54">
        <f t="shared" si="25"/>
        <v>508.31999999999994</v>
      </c>
      <c r="S53" s="54">
        <f t="shared" si="25"/>
        <v>752.63999999999987</v>
      </c>
      <c r="T53" s="54">
        <f t="shared" si="25"/>
        <v>959.51999999999987</v>
      </c>
      <c r="U53" s="54">
        <f t="shared" si="25"/>
        <v>1184.1599999999999</v>
      </c>
      <c r="V53" s="54">
        <f t="shared" si="25"/>
        <v>1387.6799999999998</v>
      </c>
      <c r="W53" s="54">
        <f t="shared" si="25"/>
        <v>1565.7599999999998</v>
      </c>
      <c r="X53" s="54">
        <f t="shared" si="25"/>
        <v>1760.1599999999999</v>
      </c>
      <c r="Y53" s="54">
        <f t="shared" si="25"/>
        <v>1937.7599999999998</v>
      </c>
      <c r="Z53" s="54">
        <f t="shared" si="25"/>
        <v>2159.9999999999995</v>
      </c>
      <c r="AA53" s="54">
        <f t="shared" si="25"/>
        <v>2406.2399999999993</v>
      </c>
      <c r="AB53" s="54">
        <f t="shared" si="25"/>
        <v>2630.8799999999992</v>
      </c>
      <c r="AC53" s="54">
        <f t="shared" si="25"/>
        <v>2835.8399999999992</v>
      </c>
      <c r="AD53" s="54">
        <f t="shared" si="25"/>
        <v>3060.9599999999991</v>
      </c>
      <c r="AE53" s="54">
        <f t="shared" si="25"/>
        <v>3280.3199999999993</v>
      </c>
      <c r="AF53" s="54">
        <f t="shared" si="25"/>
        <v>3495.3599999999992</v>
      </c>
      <c r="AG53" s="54">
        <f t="shared" si="25"/>
        <v>3735.3599999999992</v>
      </c>
      <c r="AH53" s="54">
        <f t="shared" si="25"/>
        <v>4003.1999999999994</v>
      </c>
      <c r="AI53" s="54">
        <f t="shared" si="25"/>
        <v>4257.119999999999</v>
      </c>
      <c r="AJ53" s="54">
        <f t="shared" si="25"/>
        <v>4512.9599999999991</v>
      </c>
      <c r="AK53" s="54">
        <f t="shared" si="25"/>
        <v>4775.0399999999991</v>
      </c>
      <c r="AL53" s="54">
        <f t="shared" si="25"/>
        <v>5024.1599999999989</v>
      </c>
      <c r="AM53" s="54">
        <f t="shared" si="25"/>
        <v>5253.5999999999985</v>
      </c>
      <c r="AN53" s="54">
        <f t="shared" ref="AN53:AW53" si="26">AM53+AN45</f>
        <v>5393.2799999999988</v>
      </c>
      <c r="AO53" s="54">
        <f t="shared" si="26"/>
        <v>5486.3999999999987</v>
      </c>
      <c r="AP53" s="54">
        <f t="shared" si="26"/>
        <v>5564.1599999999989</v>
      </c>
      <c r="AQ53" s="54">
        <f t="shared" si="26"/>
        <v>5638.5599999999986</v>
      </c>
      <c r="AR53" s="54">
        <f t="shared" si="26"/>
        <v>5903.0399999999981</v>
      </c>
      <c r="AS53" s="54">
        <f t="shared" si="26"/>
        <v>6101.7599999999984</v>
      </c>
      <c r="AT53" s="54">
        <f t="shared" si="26"/>
        <v>6222.7199999999984</v>
      </c>
      <c r="AU53" s="54">
        <f t="shared" si="26"/>
        <v>6319.199999999998</v>
      </c>
      <c r="AV53" s="54">
        <f t="shared" si="26"/>
        <v>6589.739999999998</v>
      </c>
      <c r="AW53" s="54">
        <f t="shared" si="26"/>
        <v>6589.739999999998</v>
      </c>
      <c r="AX53" s="54"/>
      <c r="AY53" s="54"/>
      <c r="AZ53" s="54"/>
      <c r="BA53" s="54"/>
      <c r="BB53" s="54"/>
      <c r="BC53" s="54"/>
      <c r="BD53" s="54"/>
    </row>
    <row r="54" spans="4:57" x14ac:dyDescent="0.25">
      <c r="O54" t="s">
        <v>111</v>
      </c>
      <c r="P54" s="9">
        <f>P46</f>
        <v>38.22</v>
      </c>
      <c r="Q54" s="9">
        <f t="shared" ref="Q54:AM54" si="27">P54+Q46</f>
        <v>100.1</v>
      </c>
      <c r="R54" s="9">
        <f t="shared" si="27"/>
        <v>149.24</v>
      </c>
      <c r="S54" s="9">
        <f t="shared" si="27"/>
        <v>212.94</v>
      </c>
      <c r="T54" s="9">
        <f t="shared" si="27"/>
        <v>269.36</v>
      </c>
      <c r="U54" s="9">
        <f t="shared" si="27"/>
        <v>318.5</v>
      </c>
      <c r="V54" s="9">
        <f t="shared" si="27"/>
        <v>407.68</v>
      </c>
      <c r="W54" s="9">
        <f t="shared" si="27"/>
        <v>491.4</v>
      </c>
      <c r="X54" s="9">
        <f t="shared" si="27"/>
        <v>578.76</v>
      </c>
      <c r="Y54" s="9">
        <f t="shared" si="27"/>
        <v>647.91999999999996</v>
      </c>
      <c r="Z54" s="9">
        <f t="shared" si="27"/>
        <v>757.12</v>
      </c>
      <c r="AA54" s="9">
        <f t="shared" si="27"/>
        <v>893.62</v>
      </c>
      <c r="AB54" s="9">
        <f t="shared" si="27"/>
        <v>997.36</v>
      </c>
      <c r="AC54" s="9">
        <f t="shared" si="27"/>
        <v>1106.56</v>
      </c>
      <c r="AD54" s="9">
        <f t="shared" si="27"/>
        <v>1199.3799999999999</v>
      </c>
      <c r="AE54" s="9">
        <f t="shared" si="27"/>
        <v>1368.6399999999999</v>
      </c>
      <c r="AF54" s="9">
        <f t="shared" si="27"/>
        <v>1526.9799999999998</v>
      </c>
      <c r="AG54" s="9">
        <f t="shared" si="27"/>
        <v>1645.2799999999997</v>
      </c>
      <c r="AH54" s="9">
        <f t="shared" si="27"/>
        <v>1772.6799999999998</v>
      </c>
      <c r="AI54" s="9">
        <f t="shared" si="27"/>
        <v>1938.2999999999997</v>
      </c>
      <c r="AJ54" s="9">
        <f t="shared" si="27"/>
        <v>2151.2399999999998</v>
      </c>
      <c r="AK54" s="9">
        <f t="shared" si="27"/>
        <v>2311.3999999999996</v>
      </c>
      <c r="AL54" s="9">
        <f t="shared" si="27"/>
        <v>2449.7199999999998</v>
      </c>
      <c r="AM54" s="9">
        <f t="shared" si="27"/>
        <v>2575.2999999999997</v>
      </c>
      <c r="AN54" s="9">
        <f t="shared" ref="AN54:AW55" si="28">AM54+AN46</f>
        <v>2724.54</v>
      </c>
      <c r="AO54" s="9">
        <f t="shared" si="28"/>
        <v>2895.62</v>
      </c>
      <c r="AP54" s="9">
        <f t="shared" si="28"/>
        <v>2999.3599999999997</v>
      </c>
      <c r="AQ54" s="9">
        <f t="shared" si="28"/>
        <v>3139.4999999999995</v>
      </c>
      <c r="AR54" s="9">
        <f t="shared" si="28"/>
        <v>3275.9999999999995</v>
      </c>
      <c r="AS54" s="9">
        <f t="shared" si="28"/>
        <v>3419.7799999999997</v>
      </c>
      <c r="AT54" s="9">
        <f t="shared" si="28"/>
        <v>3501.68</v>
      </c>
      <c r="AU54" s="9">
        <f t="shared" si="28"/>
        <v>3601.7799999999997</v>
      </c>
      <c r="AV54" s="9">
        <f t="shared" si="28"/>
        <v>3631.7799999999997</v>
      </c>
      <c r="AW54" s="9">
        <f t="shared" si="28"/>
        <v>3631.7799999999997</v>
      </c>
      <c r="AX54" s="9"/>
      <c r="AY54" s="9"/>
      <c r="AZ54" s="9"/>
      <c r="BA54" s="9"/>
      <c r="BB54" s="9"/>
      <c r="BC54" s="9"/>
      <c r="BD54" s="9"/>
    </row>
    <row r="55" spans="4:57" x14ac:dyDescent="0.25">
      <c r="O55" t="s">
        <v>70</v>
      </c>
      <c r="P55" s="9">
        <f>P47</f>
        <v>77.84</v>
      </c>
      <c r="Q55" s="9">
        <f t="shared" ref="Q55:AM55" si="29">P55+Q47</f>
        <v>194.60000000000002</v>
      </c>
      <c r="R55" s="9">
        <f t="shared" si="29"/>
        <v>330.82000000000005</v>
      </c>
      <c r="S55" s="9">
        <f t="shared" si="29"/>
        <v>437.85</v>
      </c>
      <c r="T55" s="9">
        <f t="shared" si="29"/>
        <v>505.96000000000004</v>
      </c>
      <c r="U55" s="9">
        <f t="shared" si="29"/>
        <v>574.07000000000005</v>
      </c>
      <c r="V55" s="9">
        <f t="shared" si="29"/>
        <v>690.83</v>
      </c>
      <c r="W55" s="9">
        <f t="shared" si="29"/>
        <v>807.59</v>
      </c>
      <c r="X55" s="9">
        <f t="shared" si="29"/>
        <v>895.16000000000008</v>
      </c>
      <c r="Y55" s="9">
        <f t="shared" si="29"/>
        <v>963.2700000000001</v>
      </c>
      <c r="Z55" s="9">
        <f t="shared" si="29"/>
        <v>1041.1100000000001</v>
      </c>
      <c r="AA55" s="9">
        <f t="shared" si="29"/>
        <v>1128.68</v>
      </c>
      <c r="AB55" s="9">
        <f t="shared" si="29"/>
        <v>1255.17</v>
      </c>
      <c r="AC55" s="9">
        <f t="shared" si="29"/>
        <v>1255.17</v>
      </c>
      <c r="AD55" s="9">
        <f t="shared" si="29"/>
        <v>1255.17</v>
      </c>
      <c r="AE55" s="9">
        <f t="shared" si="29"/>
        <v>1255.17</v>
      </c>
      <c r="AF55" s="9">
        <f t="shared" si="29"/>
        <v>1255.17</v>
      </c>
      <c r="AG55" s="9">
        <f t="shared" si="29"/>
        <v>1255.17</v>
      </c>
      <c r="AH55" s="9">
        <f t="shared" si="29"/>
        <v>1255.17</v>
      </c>
      <c r="AI55" s="9">
        <f t="shared" si="29"/>
        <v>1255.17</v>
      </c>
      <c r="AJ55" s="9">
        <f t="shared" si="29"/>
        <v>1255.17</v>
      </c>
      <c r="AK55" s="9">
        <f t="shared" si="29"/>
        <v>1255.17</v>
      </c>
      <c r="AL55" s="9">
        <f t="shared" si="29"/>
        <v>1255.17</v>
      </c>
      <c r="AM55" s="9">
        <f t="shared" si="29"/>
        <v>1255.17</v>
      </c>
      <c r="AN55" s="9">
        <f t="shared" si="28"/>
        <v>1255.17</v>
      </c>
      <c r="AO55" s="9">
        <f t="shared" si="28"/>
        <v>1255.17</v>
      </c>
      <c r="AP55" s="9">
        <f t="shared" si="28"/>
        <v>1255.17</v>
      </c>
      <c r="AQ55" s="9">
        <f t="shared" si="28"/>
        <v>1255.17</v>
      </c>
      <c r="AR55" s="9">
        <f t="shared" si="28"/>
        <v>1255.17</v>
      </c>
      <c r="AS55" s="9">
        <f t="shared" si="28"/>
        <v>1255.17</v>
      </c>
      <c r="AT55" s="9">
        <f t="shared" si="28"/>
        <v>1255.17</v>
      </c>
      <c r="AU55" s="9">
        <f t="shared" si="28"/>
        <v>1255.17</v>
      </c>
      <c r="AV55" s="9">
        <f t="shared" si="28"/>
        <v>1255.17</v>
      </c>
      <c r="AW55" s="9">
        <f t="shared" si="28"/>
        <v>1255.17</v>
      </c>
      <c r="AX55" s="9"/>
      <c r="AY55" s="9"/>
      <c r="AZ55" s="9"/>
      <c r="BA55" s="9"/>
      <c r="BB55" s="9"/>
      <c r="BC55" s="9"/>
      <c r="BD55" s="9"/>
    </row>
    <row r="56" spans="4:57" s="84" customFormat="1" x14ac:dyDescent="0.25">
      <c r="D56" s="87"/>
      <c r="O56" s="84" t="s">
        <v>71</v>
      </c>
      <c r="P56" s="9">
        <f>P48</f>
        <v>0</v>
      </c>
      <c r="Q56" s="9">
        <f>P56+Q48</f>
        <v>0</v>
      </c>
      <c r="R56" s="9">
        <f t="shared" ref="R56:AW56" si="30">Q56+R48</f>
        <v>0</v>
      </c>
      <c r="S56" s="9">
        <f t="shared" si="30"/>
        <v>0</v>
      </c>
      <c r="T56" s="9">
        <f t="shared" si="30"/>
        <v>0</v>
      </c>
      <c r="U56" s="9">
        <f t="shared" si="30"/>
        <v>0</v>
      </c>
      <c r="V56" s="9">
        <f t="shared" si="30"/>
        <v>0</v>
      </c>
      <c r="W56" s="9">
        <f t="shared" si="30"/>
        <v>0</v>
      </c>
      <c r="X56" s="9">
        <f t="shared" si="30"/>
        <v>0</v>
      </c>
      <c r="Y56" s="9">
        <f t="shared" si="30"/>
        <v>0</v>
      </c>
      <c r="Z56" s="9">
        <f t="shared" si="30"/>
        <v>0</v>
      </c>
      <c r="AA56" s="9">
        <f t="shared" si="30"/>
        <v>0</v>
      </c>
      <c r="AB56" s="9">
        <f t="shared" si="30"/>
        <v>0</v>
      </c>
      <c r="AC56" s="9">
        <f t="shared" si="30"/>
        <v>0</v>
      </c>
      <c r="AD56" s="9">
        <f t="shared" si="30"/>
        <v>0</v>
      </c>
      <c r="AE56" s="9">
        <f t="shared" si="30"/>
        <v>0</v>
      </c>
      <c r="AF56" s="9">
        <f t="shared" si="30"/>
        <v>0</v>
      </c>
      <c r="AG56" s="9">
        <f t="shared" si="30"/>
        <v>0</v>
      </c>
      <c r="AH56" s="9">
        <f t="shared" si="30"/>
        <v>0</v>
      </c>
      <c r="AI56" s="9">
        <f t="shared" si="30"/>
        <v>0</v>
      </c>
      <c r="AJ56" s="9">
        <f t="shared" si="30"/>
        <v>0</v>
      </c>
      <c r="AK56" s="9">
        <f t="shared" si="30"/>
        <v>0</v>
      </c>
      <c r="AL56" s="9">
        <f t="shared" si="30"/>
        <v>0</v>
      </c>
      <c r="AM56" s="9">
        <f t="shared" si="30"/>
        <v>0</v>
      </c>
      <c r="AN56" s="9">
        <f t="shared" si="30"/>
        <v>0</v>
      </c>
      <c r="AO56" s="9">
        <f t="shared" si="30"/>
        <v>0</v>
      </c>
      <c r="AP56" s="9">
        <f t="shared" si="30"/>
        <v>0</v>
      </c>
      <c r="AQ56" s="9">
        <f t="shared" si="30"/>
        <v>0</v>
      </c>
      <c r="AR56" s="9">
        <f t="shared" si="30"/>
        <v>0</v>
      </c>
      <c r="AS56" s="9">
        <f t="shared" si="30"/>
        <v>0</v>
      </c>
      <c r="AT56" s="9">
        <f t="shared" si="30"/>
        <v>11.25</v>
      </c>
      <c r="AU56" s="9">
        <f t="shared" si="30"/>
        <v>22.5</v>
      </c>
      <c r="AV56" s="9">
        <f t="shared" si="30"/>
        <v>48.06</v>
      </c>
      <c r="AW56" s="9">
        <f t="shared" si="30"/>
        <v>48.06</v>
      </c>
      <c r="AX56" s="9"/>
      <c r="AY56" s="9"/>
      <c r="AZ56" s="9"/>
      <c r="BA56" s="9"/>
      <c r="BB56" s="9"/>
      <c r="BC56" s="9"/>
      <c r="BD56" s="9"/>
    </row>
    <row r="57" spans="4:57" x14ac:dyDescent="0.25">
      <c r="O57" s="19" t="s">
        <v>72</v>
      </c>
      <c r="P57" s="54">
        <f>P54+P55</f>
        <v>116.06</v>
      </c>
      <c r="Q57" s="54">
        <f t="shared" ref="Q57:AN57" si="31">Q54+Q55</f>
        <v>294.70000000000005</v>
      </c>
      <c r="R57" s="54">
        <f t="shared" si="31"/>
        <v>480.06000000000006</v>
      </c>
      <c r="S57" s="54">
        <f t="shared" si="31"/>
        <v>650.79</v>
      </c>
      <c r="T57" s="54">
        <f t="shared" si="31"/>
        <v>775.32</v>
      </c>
      <c r="U57" s="54">
        <f t="shared" si="31"/>
        <v>892.57</v>
      </c>
      <c r="V57" s="54">
        <f t="shared" si="31"/>
        <v>1098.51</v>
      </c>
      <c r="W57" s="54">
        <f t="shared" si="31"/>
        <v>1298.99</v>
      </c>
      <c r="X57" s="54">
        <f t="shared" si="31"/>
        <v>1473.92</v>
      </c>
      <c r="Y57" s="54">
        <f t="shared" si="31"/>
        <v>1611.19</v>
      </c>
      <c r="Z57" s="54">
        <f t="shared" si="31"/>
        <v>1798.23</v>
      </c>
      <c r="AA57" s="54">
        <f t="shared" si="31"/>
        <v>2022.3000000000002</v>
      </c>
      <c r="AB57" s="54">
        <f t="shared" si="31"/>
        <v>2252.5300000000002</v>
      </c>
      <c r="AC57" s="54">
        <f t="shared" si="31"/>
        <v>2361.73</v>
      </c>
      <c r="AD57" s="54">
        <f t="shared" si="31"/>
        <v>2454.5500000000002</v>
      </c>
      <c r="AE57" s="54">
        <f t="shared" si="31"/>
        <v>2623.81</v>
      </c>
      <c r="AF57" s="54">
        <f t="shared" si="31"/>
        <v>2782.1499999999996</v>
      </c>
      <c r="AG57" s="54">
        <f t="shared" si="31"/>
        <v>2900.45</v>
      </c>
      <c r="AH57" s="54">
        <f t="shared" si="31"/>
        <v>3027.85</v>
      </c>
      <c r="AI57" s="54">
        <f t="shared" si="31"/>
        <v>3193.47</v>
      </c>
      <c r="AJ57" s="54">
        <f t="shared" si="31"/>
        <v>3406.41</v>
      </c>
      <c r="AK57" s="54">
        <f t="shared" si="31"/>
        <v>3566.5699999999997</v>
      </c>
      <c r="AL57" s="54">
        <f t="shared" si="31"/>
        <v>3704.89</v>
      </c>
      <c r="AM57" s="54">
        <f t="shared" si="31"/>
        <v>3830.47</v>
      </c>
      <c r="AN57" s="54">
        <f t="shared" si="31"/>
        <v>3979.71</v>
      </c>
      <c r="AO57" s="54">
        <f>AO54+AO55</f>
        <v>4150.79</v>
      </c>
      <c r="AP57" s="54">
        <f t="shared" ref="AP57:AQ57" si="32">AP54+AP55</f>
        <v>4254.53</v>
      </c>
      <c r="AQ57" s="54">
        <f t="shared" si="32"/>
        <v>4394.67</v>
      </c>
      <c r="AR57" s="54">
        <f t="shared" ref="AR57:AS57" si="33">AR54+AR55</f>
        <v>4531.17</v>
      </c>
      <c r="AS57" s="54">
        <f t="shared" si="33"/>
        <v>4674.95</v>
      </c>
      <c r="AT57" s="54">
        <f>AT54+AT55+AT56</f>
        <v>4768.1000000000004</v>
      </c>
      <c r="AU57" s="54">
        <f>AU54+AU55+AU56</f>
        <v>4879.45</v>
      </c>
      <c r="AV57" s="54">
        <f>AV54+AV55+AV56</f>
        <v>4935.01</v>
      </c>
      <c r="AW57" s="54">
        <f>AW54+AW55+AW56</f>
        <v>4935.01</v>
      </c>
      <c r="AX57" s="54"/>
      <c r="AY57" s="54"/>
      <c r="AZ57" s="54"/>
      <c r="BA57" s="54"/>
      <c r="BB57" s="54"/>
      <c r="BC57" s="54"/>
      <c r="BD57" s="54"/>
    </row>
    <row r="58" spans="4:57" x14ac:dyDescent="0.25">
      <c r="O58" s="19" t="s">
        <v>57</v>
      </c>
      <c r="P58" s="54">
        <f>P57+P53</f>
        <v>250.94</v>
      </c>
      <c r="Q58" s="54">
        <f t="shared" ref="Q58:AN58" si="34">Q57+Q53</f>
        <v>599.98</v>
      </c>
      <c r="R58" s="54">
        <f t="shared" si="34"/>
        <v>988.38</v>
      </c>
      <c r="S58" s="54">
        <f t="shared" si="34"/>
        <v>1403.4299999999998</v>
      </c>
      <c r="T58" s="54">
        <f t="shared" si="34"/>
        <v>1734.84</v>
      </c>
      <c r="U58" s="54">
        <f t="shared" si="34"/>
        <v>2076.73</v>
      </c>
      <c r="V58" s="54">
        <f t="shared" si="34"/>
        <v>2486.1899999999996</v>
      </c>
      <c r="W58" s="54">
        <f t="shared" si="34"/>
        <v>2864.75</v>
      </c>
      <c r="X58" s="54">
        <f t="shared" si="34"/>
        <v>3234.08</v>
      </c>
      <c r="Y58" s="54">
        <f t="shared" si="34"/>
        <v>3548.95</v>
      </c>
      <c r="Z58" s="54">
        <f t="shared" si="34"/>
        <v>3958.2299999999996</v>
      </c>
      <c r="AA58" s="54">
        <f t="shared" si="34"/>
        <v>4428.5399999999991</v>
      </c>
      <c r="AB58" s="54">
        <f t="shared" si="34"/>
        <v>4883.41</v>
      </c>
      <c r="AC58" s="54">
        <f t="shared" si="34"/>
        <v>5197.57</v>
      </c>
      <c r="AD58" s="54">
        <f t="shared" si="34"/>
        <v>5515.5099999999993</v>
      </c>
      <c r="AE58" s="54">
        <f t="shared" si="34"/>
        <v>5904.1299999999992</v>
      </c>
      <c r="AF58" s="54">
        <f t="shared" si="34"/>
        <v>6277.5099999999984</v>
      </c>
      <c r="AG58" s="54">
        <f t="shared" si="34"/>
        <v>6635.8099999999995</v>
      </c>
      <c r="AH58" s="54">
        <f t="shared" si="34"/>
        <v>7031.0499999999993</v>
      </c>
      <c r="AI58" s="54">
        <f t="shared" si="34"/>
        <v>7450.5899999999983</v>
      </c>
      <c r="AJ58" s="54">
        <f t="shared" si="34"/>
        <v>7919.369999999999</v>
      </c>
      <c r="AK58" s="54">
        <f t="shared" si="34"/>
        <v>8341.6099999999988</v>
      </c>
      <c r="AL58" s="54">
        <f t="shared" si="34"/>
        <v>8729.0499999999993</v>
      </c>
      <c r="AM58" s="54">
        <f t="shared" si="34"/>
        <v>9084.0699999999979</v>
      </c>
      <c r="AN58" s="54">
        <f t="shared" si="34"/>
        <v>9372.989999999998</v>
      </c>
      <c r="AO58" s="54">
        <f t="shared" ref="AO58:AT58" si="35">AO57+AO53</f>
        <v>9637.1899999999987</v>
      </c>
      <c r="AP58" s="54">
        <f t="shared" si="35"/>
        <v>9818.6899999999987</v>
      </c>
      <c r="AQ58" s="54">
        <f t="shared" si="35"/>
        <v>10033.23</v>
      </c>
      <c r="AR58" s="54">
        <f t="shared" si="35"/>
        <v>10434.209999999999</v>
      </c>
      <c r="AS58" s="54">
        <f t="shared" si="35"/>
        <v>10776.71</v>
      </c>
      <c r="AT58" s="54">
        <f t="shared" si="35"/>
        <v>10990.82</v>
      </c>
      <c r="AU58" s="54">
        <f t="shared" ref="AU58:AV58" si="36">AU57+AU53</f>
        <v>11198.649999999998</v>
      </c>
      <c r="AV58" s="54">
        <f t="shared" si="36"/>
        <v>11524.749999999998</v>
      </c>
      <c r="AW58" s="54">
        <f t="shared" ref="AW58" si="37">AW57+AW53</f>
        <v>11524.749999999998</v>
      </c>
      <c r="AX58" s="54"/>
      <c r="AY58" s="54"/>
      <c r="AZ58" s="54"/>
      <c r="BA58" s="54"/>
      <c r="BB58" s="54"/>
      <c r="BC58" s="54"/>
      <c r="BD58" s="5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Art &amp; Décoration</vt:lpstr>
      <vt:lpstr>CA Estimé Art &amp; Décoration</vt:lpstr>
      <vt:lpstr>Auto Moto</vt:lpstr>
      <vt:lpstr>CA Estimé Auto Moto</vt:lpstr>
      <vt:lpstr>Be</vt:lpstr>
      <vt:lpstr>CA Estimé Be</vt:lpstr>
      <vt:lpstr>Be Mag</vt:lpstr>
      <vt:lpstr>CA Estimé Be Mag</vt:lpstr>
    </vt:vector>
  </TitlesOfParts>
  <Company>LAGARDERE ACTIVE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</dc:creator>
  <cp:lastModifiedBy>BITAM Nadjib</cp:lastModifiedBy>
  <dcterms:created xsi:type="dcterms:W3CDTF">2012-09-11T16:23:04Z</dcterms:created>
  <dcterms:modified xsi:type="dcterms:W3CDTF">2012-11-13T18:00:11Z</dcterms:modified>
</cp:coreProperties>
</file>