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6380" windowHeight="8940" activeTab="1"/>
  </bookViews>
  <sheets>
    <sheet name="forêt" sheetId="4" r:id="rId1"/>
    <sheet name="TNI" sheetId="1" r:id="rId2"/>
    <sheet name="hasards" sheetId="2" r:id="rId3"/>
  </sheets>
  <definedNames>
    <definedName name="eau">#REF!</definedName>
    <definedName name="foret">forêt!$C$6:$V$13</definedName>
    <definedName name="Hasard_PH">hasards!$B$7:$B$41</definedName>
    <definedName name="montagne">#REF!</definedName>
    <definedName name="poum1">hasards!$E$7:$E$9</definedName>
    <definedName name="poum10">hasards!$N$7:$N$27</definedName>
    <definedName name="poum2">hasards!$F$7:$F$11</definedName>
    <definedName name="poum3">hasards!$G$7:$G$13</definedName>
    <definedName name="poum4">hasards!$H$7:$H$15</definedName>
    <definedName name="poum5">hasards!$I$7:$I$17</definedName>
    <definedName name="poum6">hasards!$J$7:$J$19</definedName>
    <definedName name="poum7">hasards!$K$7:$K$21</definedName>
    <definedName name="poum8">hasards!$L$7:$L$23</definedName>
    <definedName name="poum9">hasards!$M$7:$M$25</definedName>
  </definedNames>
  <calcPr calcId="145621"/>
</workbook>
</file>

<file path=xl/calcChain.xml><?xml version="1.0" encoding="utf-8"?>
<calcChain xmlns="http://schemas.openxmlformats.org/spreadsheetml/2006/main">
  <c r="C5" i="1" l="1"/>
  <c r="M12" i="4"/>
  <c r="M13" i="4"/>
  <c r="M9" i="4"/>
  <c r="M8" i="4"/>
  <c r="M10" i="4"/>
  <c r="M11" i="4"/>
  <c r="M7" i="4"/>
  <c r="C4" i="1"/>
  <c r="A4" i="1" s="1"/>
  <c r="F8" i="4"/>
  <c r="F13" i="4"/>
  <c r="F11" i="4"/>
  <c r="F6" i="4"/>
  <c r="F7" i="4"/>
  <c r="F10" i="4"/>
  <c r="F9" i="4"/>
  <c r="F12" i="4"/>
  <c r="H11" i="4"/>
  <c r="H7" i="4"/>
  <c r="H6" i="4"/>
  <c r="H12" i="4"/>
  <c r="C6" i="1"/>
  <c r="A6" i="1" s="1"/>
  <c r="H9" i="4"/>
  <c r="H8" i="4"/>
  <c r="H10" i="4"/>
  <c r="H13" i="4"/>
  <c r="J9" i="4"/>
  <c r="J11" i="4"/>
  <c r="J8" i="4"/>
  <c r="J10" i="4"/>
  <c r="J12" i="4"/>
  <c r="J13" i="4"/>
  <c r="J7" i="4"/>
  <c r="J6" i="4"/>
  <c r="M6" i="4"/>
  <c r="L11" i="4"/>
  <c r="L9" i="4"/>
  <c r="L8" i="4"/>
  <c r="L6" i="4"/>
  <c r="L7" i="4"/>
  <c r="L21" i="4"/>
  <c r="J21" i="4"/>
  <c r="H21" i="4"/>
  <c r="F21" i="4"/>
  <c r="L20" i="4"/>
  <c r="J20" i="4"/>
  <c r="H20" i="4"/>
  <c r="F20" i="4"/>
  <c r="L19" i="4"/>
  <c r="J19" i="4"/>
  <c r="H19" i="4"/>
  <c r="F19" i="4"/>
  <c r="L18" i="4"/>
  <c r="J18" i="4"/>
  <c r="H18" i="4"/>
  <c r="F18" i="4"/>
  <c r="D6" i="1" l="1"/>
  <c r="K6" i="1" s="1"/>
  <c r="M4" i="1"/>
  <c r="F6" i="1"/>
  <c r="N4" i="1"/>
  <c r="N6" i="1"/>
  <c r="F5" i="1"/>
  <c r="E6" i="1"/>
  <c r="E4" i="1"/>
  <c r="F4" i="1"/>
  <c r="M5" i="1"/>
  <c r="N5" i="1"/>
  <c r="D4" i="1"/>
  <c r="K4" i="1" s="1"/>
  <c r="D5" i="1"/>
  <c r="L5" i="1" s="1"/>
  <c r="M6" i="1"/>
  <c r="E5" i="1"/>
  <c r="A5" i="1"/>
  <c r="L6" i="1" l="1"/>
  <c r="J6" i="1"/>
  <c r="H6" i="1"/>
  <c r="K5" i="1"/>
  <c r="H5" i="1"/>
  <c r="J5" i="1"/>
  <c r="H4" i="1"/>
  <c r="L4" i="1"/>
  <c r="J4" i="1"/>
</calcChain>
</file>

<file path=xl/sharedStrings.xml><?xml version="1.0" encoding="utf-8"?>
<sst xmlns="http://schemas.openxmlformats.org/spreadsheetml/2006/main" count="186" uniqueCount="132">
  <si>
    <t>bête</t>
  </si>
  <si>
    <t>Hasard PH</t>
  </si>
  <si>
    <t>Hasard PD</t>
  </si>
  <si>
    <t>Hasard Forg</t>
  </si>
  <si>
    <t>PH/PI</t>
  </si>
  <si>
    <t>Def</t>
  </si>
  <si>
    <t>H/T</t>
  </si>
  <si>
    <t>Pt fuite</t>
  </si>
  <si>
    <t>Pt fuite Pt fuite</t>
  </si>
  <si>
    <t>PV</t>
  </si>
  <si>
    <t>Numéro</t>
  </si>
  <si>
    <t>Niveau</t>
  </si>
  <si>
    <t>Bête</t>
  </si>
  <si>
    <t>Créateur</t>
  </si>
  <si>
    <t>plus ou moins</t>
  </si>
  <si>
    <t>PA</t>
  </si>
  <si>
    <t>Plus ou moins</t>
  </si>
  <si>
    <t>PD</t>
  </si>
  <si>
    <t>H ou T</t>
  </si>
  <si>
    <t>cadeau 1</t>
  </si>
  <si>
    <t>cadeau 2</t>
  </si>
  <si>
    <t>cadeau 3</t>
  </si>
  <si>
    <t>cadeau 4</t>
  </si>
  <si>
    <t>cadeau 5</t>
  </si>
  <si>
    <t>Distance d'attaque</t>
  </si>
  <si>
    <t>Particularité 1</t>
  </si>
  <si>
    <t>Particularité 2</t>
  </si>
  <si>
    <t>Particularité 3</t>
  </si>
  <si>
    <t>Ours</t>
  </si>
  <si>
    <t>Sophie</t>
  </si>
  <si>
    <t>h</t>
  </si>
  <si>
    <t>viande</t>
  </si>
  <si>
    <t>8 or</t>
  </si>
  <si>
    <t>griffe d'ours</t>
  </si>
  <si>
    <t>12 or</t>
  </si>
  <si>
    <t>dent  d'ours</t>
  </si>
  <si>
    <t>3 cases</t>
  </si>
  <si>
    <t>seul</t>
  </si>
  <si>
    <t>Loup</t>
  </si>
  <si>
    <t>dent de loup</t>
  </si>
  <si>
    <t>fourrure</t>
  </si>
  <si>
    <t>7 or</t>
  </si>
  <si>
    <t>griffe de loup</t>
  </si>
  <si>
    <t>4 cases</t>
  </si>
  <si>
    <t>(2 à 10)</t>
  </si>
  <si>
    <t>(10 à 20)</t>
  </si>
  <si>
    <t>Mouche</t>
  </si>
  <si>
    <t>t</t>
  </si>
  <si>
    <t>nourriture</t>
  </si>
  <si>
    <t>2 or</t>
  </si>
  <si>
    <t>1 case</t>
  </si>
  <si>
    <t>(10 à 30)</t>
  </si>
  <si>
    <t>(30 à 70)</t>
  </si>
  <si>
    <t>(70 à 90)</t>
  </si>
  <si>
    <t>Guêpe</t>
  </si>
  <si>
    <t>dard</t>
  </si>
  <si>
    <t xml:space="preserve">nourriture </t>
  </si>
  <si>
    <t>3 or</t>
  </si>
  <si>
    <t>2cases</t>
  </si>
  <si>
    <t>(2 à 15)</t>
  </si>
  <si>
    <t>(15 à 30)</t>
  </si>
  <si>
    <t>Araignée</t>
  </si>
  <si>
    <t>2 cases</t>
  </si>
  <si>
    <t>(2 à 6)</t>
  </si>
  <si>
    <t>Cerf</t>
  </si>
  <si>
    <t>os</t>
  </si>
  <si>
    <t>Hérisson</t>
  </si>
  <si>
    <t>criquet</t>
  </si>
  <si>
    <t>Shahab</t>
  </si>
  <si>
    <t>8 cases</t>
  </si>
  <si>
    <t>2 à 5</t>
  </si>
  <si>
    <t>3 à 6</t>
  </si>
  <si>
    <t>1+1</t>
  </si>
  <si>
    <t>1+2</t>
  </si>
  <si>
    <t>1+3</t>
  </si>
  <si>
    <t>1+4</t>
  </si>
  <si>
    <t>1+5</t>
  </si>
  <si>
    <t>1+6</t>
  </si>
  <si>
    <t>1+7</t>
  </si>
  <si>
    <t>1+8</t>
  </si>
  <si>
    <t>1+9</t>
  </si>
  <si>
    <t>1+10</t>
  </si>
  <si>
    <t>1+11</t>
  </si>
  <si>
    <t>1+12</t>
  </si>
  <si>
    <t>1+13</t>
  </si>
  <si>
    <t>1+14</t>
  </si>
  <si>
    <t>1+15</t>
  </si>
  <si>
    <t>1+16</t>
  </si>
  <si>
    <t>1+17</t>
  </si>
  <si>
    <t>1+18</t>
  </si>
  <si>
    <t>Cad 1</t>
  </si>
  <si>
    <t>ici un random</t>
  </si>
  <si>
    <t>plusieurs tableaux, 2,3,4,5,6,7,8,9,10…</t>
  </si>
  <si>
    <t>sur la feuille 1, faire apparaître la somme des deux cases pour avoir le résultat</t>
  </si>
  <si>
    <t>Random 10 à 14</t>
  </si>
  <si>
    <t>=+ ou - 2</t>
  </si>
  <si>
    <t>=+ ou - 3</t>
  </si>
  <si>
    <t>=+ ou - 4</t>
  </si>
  <si>
    <t>=+ ou - 5</t>
  </si>
  <si>
    <t>=+ ou - 6</t>
  </si>
  <si>
    <t>=+ ou - 7</t>
  </si>
  <si>
    <t>=+ ou - 8</t>
  </si>
  <si>
    <t>=+ ou - 9</t>
  </si>
  <si>
    <t>=+ ou - 10</t>
  </si>
  <si>
    <t>=+ ou - 1</t>
  </si>
  <si>
    <t>pour le village</t>
  </si>
  <si>
    <t>Armes</t>
  </si>
  <si>
    <t>collation</t>
  </si>
  <si>
    <t>2 repas</t>
  </si>
  <si>
    <t>4 repas</t>
  </si>
  <si>
    <t>bonbon</t>
  </si>
  <si>
    <t>poils</t>
  </si>
  <si>
    <t>3 repas</t>
  </si>
  <si>
    <t>1 repas</t>
  </si>
  <si>
    <t>aiguille</t>
  </si>
  <si>
    <t>15 Écus</t>
  </si>
  <si>
    <t>22 Écus</t>
  </si>
  <si>
    <t>11 Écus</t>
  </si>
  <si>
    <t>Fourrure</t>
  </si>
  <si>
    <t>ailles</t>
  </si>
  <si>
    <t>Miel (collation)</t>
  </si>
  <si>
    <t>fil</t>
  </si>
  <si>
    <t>13 Écus</t>
  </si>
  <si>
    <t>15 écus</t>
  </si>
  <si>
    <t>random 10 à 14</t>
  </si>
  <si>
    <t>col 10</t>
  </si>
  <si>
    <t>col 11</t>
  </si>
  <si>
    <t>random pour savoir les cadeaux</t>
  </si>
  <si>
    <t>Dans les plaines et forêt</t>
  </si>
  <si>
    <t>Points de rareté</t>
  </si>
  <si>
    <t>Nombre de tête</t>
  </si>
  <si>
    <t>Facteur - repro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</si>
</sst>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5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20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20"/>
      <color rgb="FF00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1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36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24" borderId="0" xfId="0" applyNumberFormat="1" applyFill="1"/>
    <xf numFmtId="0" fontId="0" fillId="24" borderId="0" xfId="0" applyFill="1"/>
    <xf numFmtId="164" fontId="0" fillId="24" borderId="0" xfId="0" applyNumberFormat="1" applyFill="1"/>
    <xf numFmtId="49" fontId="0" fillId="0" borderId="0" xfId="0" applyNumberFormat="1"/>
    <xf numFmtId="0" fontId="0" fillId="0" borderId="0" xfId="0" applyBorder="1"/>
    <xf numFmtId="0" fontId="20" fillId="0" borderId="10" xfId="0" applyFont="1" applyBorder="1"/>
    <xf numFmtId="0" fontId="20" fillId="0" borderId="0" xfId="0" applyFont="1" applyBorder="1"/>
    <xf numFmtId="0" fontId="20" fillId="0" borderId="11" xfId="0" applyFont="1" applyBorder="1"/>
    <xf numFmtId="0" fontId="20" fillId="0" borderId="12" xfId="0" applyFont="1" applyBorder="1"/>
    <xf numFmtId="0" fontId="0" fillId="0" borderId="12" xfId="0" applyBorder="1"/>
    <xf numFmtId="0" fontId="0" fillId="24" borderId="13" xfId="0" applyFill="1" applyBorder="1"/>
    <xf numFmtId="0" fontId="0" fillId="24" borderId="14" xfId="0" applyFill="1" applyBorder="1"/>
    <xf numFmtId="0" fontId="0" fillId="24" borderId="10" xfId="0" applyFill="1" applyBorder="1"/>
    <xf numFmtId="0" fontId="0" fillId="24" borderId="0" xfId="0" applyFill="1" applyBorder="1"/>
    <xf numFmtId="0" fontId="0" fillId="24" borderId="15" xfId="0" applyFill="1" applyBorder="1"/>
    <xf numFmtId="0" fontId="0" fillId="25" borderId="14" xfId="0" applyFill="1" applyBorder="1"/>
    <xf numFmtId="0" fontId="0" fillId="25" borderId="16" xfId="0" applyFill="1" applyBorder="1"/>
    <xf numFmtId="1" fontId="21" fillId="0" borderId="0" xfId="0" applyNumberFormat="1" applyFont="1" applyBorder="1"/>
    <xf numFmtId="1" fontId="21" fillId="0" borderId="12" xfId="0" applyNumberFormat="1" applyFont="1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26" borderId="0" xfId="0" applyFill="1"/>
    <xf numFmtId="0" fontId="22" fillId="26" borderId="0" xfId="0" applyFont="1" applyFill="1"/>
    <xf numFmtId="0" fontId="0" fillId="27" borderId="0" xfId="0" applyFill="1"/>
    <xf numFmtId="0" fontId="22" fillId="27" borderId="0" xfId="0" applyFont="1" applyFill="1"/>
    <xf numFmtId="0" fontId="0" fillId="28" borderId="0" xfId="0" applyFill="1"/>
    <xf numFmtId="0" fontId="22" fillId="28" borderId="0" xfId="0" applyFont="1" applyFill="1"/>
    <xf numFmtId="0" fontId="24" fillId="29" borderId="0" xfId="0" applyFont="1" applyFill="1" applyBorder="1"/>
    <xf numFmtId="0" fontId="24" fillId="29" borderId="15" xfId="0" applyFont="1" applyFill="1" applyBorder="1"/>
    <xf numFmtId="0" fontId="24" fillId="29" borderId="12" xfId="0" applyFont="1" applyFill="1" applyBorder="1"/>
    <xf numFmtId="0" fontId="24" fillId="29" borderId="17" xfId="0" applyFont="1" applyFill="1" applyBorder="1"/>
    <xf numFmtId="0" fontId="23" fillId="0" borderId="0" xfId="0" applyFon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4"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152400</xdr:colOff>
          <xdr:row>3</xdr:row>
          <xdr:rowOff>76200</xdr:rowOff>
        </xdr:from>
        <xdr:to>
          <xdr:col>21</xdr:col>
          <xdr:colOff>390525</xdr:colOff>
          <xdr:row>3</xdr:row>
          <xdr:rowOff>276225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 découvrir les cadeaux si ...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152400</xdr:colOff>
          <xdr:row>4</xdr:row>
          <xdr:rowOff>76200</xdr:rowOff>
        </xdr:from>
        <xdr:to>
          <xdr:col>21</xdr:col>
          <xdr:colOff>390525</xdr:colOff>
          <xdr:row>4</xdr:row>
          <xdr:rowOff>276225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 découvrir des cadeaux si ...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152400</xdr:colOff>
          <xdr:row>5</xdr:row>
          <xdr:rowOff>57150</xdr:rowOff>
        </xdr:from>
        <xdr:to>
          <xdr:col>21</xdr:col>
          <xdr:colOff>390525</xdr:colOff>
          <xdr:row>5</xdr:row>
          <xdr:rowOff>257175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180975</xdr:colOff>
          <xdr:row>6</xdr:row>
          <xdr:rowOff>38100</xdr:rowOff>
        </xdr:from>
        <xdr:to>
          <xdr:col>21</xdr:col>
          <xdr:colOff>428625</xdr:colOff>
          <xdr:row>7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recacher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Y21"/>
  <sheetViews>
    <sheetView workbookViewId="0">
      <pane xSplit="3" topLeftCell="H1" activePane="topRight" state="frozen"/>
      <selection pane="topRight" activeCell="Z7" sqref="Z7"/>
    </sheetView>
  </sheetViews>
  <sheetFormatPr baseColWidth="10" defaultRowHeight="12.75" x14ac:dyDescent="0.2"/>
  <cols>
    <col min="23" max="23" width="17.28515625" style="25" customWidth="1"/>
    <col min="24" max="24" width="14.85546875" style="27" customWidth="1"/>
    <col min="25" max="25" width="11.42578125" style="29"/>
  </cols>
  <sheetData>
    <row r="3" spans="1:25" x14ac:dyDescent="0.2">
      <c r="L3" t="s">
        <v>127</v>
      </c>
    </row>
    <row r="4" spans="1:25" x14ac:dyDescent="0.2">
      <c r="C4" t="s">
        <v>72</v>
      </c>
      <c r="D4" t="s">
        <v>73</v>
      </c>
      <c r="E4" t="s">
        <v>74</v>
      </c>
      <c r="F4" t="s">
        <v>75</v>
      </c>
      <c r="G4" t="s">
        <v>76</v>
      </c>
      <c r="H4" t="s">
        <v>77</v>
      </c>
      <c r="I4" t="s">
        <v>78</v>
      </c>
      <c r="J4" t="s">
        <v>79</v>
      </c>
      <c r="K4" t="s">
        <v>80</v>
      </c>
      <c r="L4" t="s">
        <v>125</v>
      </c>
      <c r="M4" t="s">
        <v>126</v>
      </c>
      <c r="N4" t="s">
        <v>81</v>
      </c>
      <c r="O4" t="s">
        <v>82</v>
      </c>
      <c r="P4" t="s">
        <v>83</v>
      </c>
      <c r="Q4" t="s">
        <v>84</v>
      </c>
      <c r="R4" t="s">
        <v>85</v>
      </c>
      <c r="S4" t="s">
        <v>86</v>
      </c>
      <c r="T4" t="s">
        <v>87</v>
      </c>
      <c r="U4" t="s">
        <v>88</v>
      </c>
      <c r="V4" t="s">
        <v>89</v>
      </c>
    </row>
    <row r="5" spans="1:25" x14ac:dyDescent="0.2">
      <c r="A5" t="s">
        <v>10</v>
      </c>
      <c r="B5" t="s">
        <v>11</v>
      </c>
      <c r="C5" t="s">
        <v>12</v>
      </c>
      <c r="D5" t="s">
        <v>13</v>
      </c>
      <c r="E5" t="s">
        <v>9</v>
      </c>
      <c r="F5" t="s">
        <v>14</v>
      </c>
      <c r="G5" t="s">
        <v>15</v>
      </c>
      <c r="H5" t="s">
        <v>16</v>
      </c>
      <c r="I5" t="s">
        <v>17</v>
      </c>
      <c r="J5" t="s">
        <v>16</v>
      </c>
      <c r="K5" t="s">
        <v>18</v>
      </c>
      <c r="L5" t="s">
        <v>94</v>
      </c>
      <c r="M5" t="s">
        <v>124</v>
      </c>
      <c r="N5" t="s">
        <v>19</v>
      </c>
      <c r="O5" t="s">
        <v>20</v>
      </c>
      <c r="P5" t="s">
        <v>21</v>
      </c>
      <c r="Q5" t="s">
        <v>22</v>
      </c>
      <c r="R5" t="s">
        <v>23</v>
      </c>
      <c r="S5" t="s">
        <v>24</v>
      </c>
      <c r="T5" t="s">
        <v>25</v>
      </c>
      <c r="U5" t="s">
        <v>26</v>
      </c>
      <c r="V5" t="s">
        <v>27</v>
      </c>
      <c r="W5" s="26" t="s">
        <v>129</v>
      </c>
      <c r="X5" s="28" t="s">
        <v>130</v>
      </c>
      <c r="Y5" s="30" t="s">
        <v>131</v>
      </c>
    </row>
    <row r="6" spans="1:25" x14ac:dyDescent="0.2">
      <c r="B6">
        <v>1</v>
      </c>
      <c r="C6" t="s">
        <v>28</v>
      </c>
      <c r="D6" s="4" t="s">
        <v>29</v>
      </c>
      <c r="E6">
        <v>57</v>
      </c>
      <c r="F6">
        <f ca="1">INDEX(poum10,INT(RAND()*20)+1)</f>
        <v>7</v>
      </c>
      <c r="G6">
        <v>9</v>
      </c>
      <c r="H6">
        <f ca="1">INDEX(poum4,INT(RAND()*9)+1)</f>
        <v>-1</v>
      </c>
      <c r="I6">
        <v>6</v>
      </c>
      <c r="J6">
        <f ca="1">INDEX(poum1,INT(RAND()*3)+1)</f>
        <v>0</v>
      </c>
      <c r="K6" t="s">
        <v>47</v>
      </c>
      <c r="L6" t="str">
        <f ca="1">INDEX(N6:R6,INT(RAND()*5)+1)</f>
        <v>4 repas</v>
      </c>
      <c r="M6" t="str">
        <f ca="1">INDEX(O6:S6,INT(RAND()*5)+1)</f>
        <v>22 Écus</v>
      </c>
      <c r="N6" t="s">
        <v>109</v>
      </c>
      <c r="O6" t="s">
        <v>117</v>
      </c>
      <c r="P6" t="s">
        <v>118</v>
      </c>
      <c r="Q6" t="s">
        <v>116</v>
      </c>
      <c r="R6" t="s">
        <v>35</v>
      </c>
      <c r="S6" t="s">
        <v>36</v>
      </c>
      <c r="T6" t="s">
        <v>37</v>
      </c>
      <c r="W6" s="25">
        <v>5</v>
      </c>
      <c r="X6" s="27">
        <v>150</v>
      </c>
      <c r="Y6" s="29">
        <v>2</v>
      </c>
    </row>
    <row r="7" spans="1:25" x14ac:dyDescent="0.2">
      <c r="B7">
        <v>1</v>
      </c>
      <c r="C7" t="s">
        <v>38</v>
      </c>
      <c r="D7" s="4" t="s">
        <v>29</v>
      </c>
      <c r="E7">
        <v>60</v>
      </c>
      <c r="F7">
        <f ca="1">INDEX(poum8,INT(RAND()*16)+1)</f>
        <v>-7</v>
      </c>
      <c r="G7">
        <v>8</v>
      </c>
      <c r="H7">
        <f ca="1">INDEX(poum4,INT(RAND()*9)+1)</f>
        <v>2</v>
      </c>
      <c r="I7">
        <v>8</v>
      </c>
      <c r="J7">
        <f ca="1">INDEX(poum2,INT(RAND()*5)+1)</f>
        <v>0</v>
      </c>
      <c r="K7" t="s">
        <v>30</v>
      </c>
      <c r="L7" t="str">
        <f ca="1">INDEX(N7:R7,INT(RAND()*5)+1)</f>
        <v>dent de loup</v>
      </c>
      <c r="M7" t="str">
        <f ca="1">INDEX(O7:S7,INT(RAND()*5)+1)</f>
        <v>4 cases</v>
      </c>
      <c r="N7" t="s">
        <v>108</v>
      </c>
      <c r="O7" t="s">
        <v>39</v>
      </c>
      <c r="P7" t="s">
        <v>40</v>
      </c>
      <c r="Q7" t="s">
        <v>115</v>
      </c>
      <c r="R7" t="s">
        <v>42</v>
      </c>
      <c r="S7" t="s">
        <v>43</v>
      </c>
      <c r="T7" t="s">
        <v>44</v>
      </c>
      <c r="U7" t="s">
        <v>45</v>
      </c>
      <c r="W7" s="25">
        <v>5</v>
      </c>
      <c r="X7" s="27">
        <v>45</v>
      </c>
      <c r="Y7" s="29">
        <v>2</v>
      </c>
    </row>
    <row r="8" spans="1:25" x14ac:dyDescent="0.2">
      <c r="B8">
        <v>1</v>
      </c>
      <c r="C8" t="s">
        <v>46</v>
      </c>
      <c r="D8" t="s">
        <v>29</v>
      </c>
      <c r="E8">
        <v>10</v>
      </c>
      <c r="F8">
        <f ca="1">INDEX(poum3,INT(RAND()*7)+1)</f>
        <v>-2</v>
      </c>
      <c r="G8">
        <v>5</v>
      </c>
      <c r="H8">
        <f ca="1">INDEX(poum2,INT(RAND()*5)+1)</f>
        <v>-2</v>
      </c>
      <c r="I8">
        <v>5</v>
      </c>
      <c r="J8">
        <f ca="1">INDEX(poum1,INT(RAND()*3)+1)</f>
        <v>-1</v>
      </c>
      <c r="K8" t="s">
        <v>47</v>
      </c>
      <c r="L8">
        <f ca="1">INDEX(N8:R8,INT(RAND()*5)+1)</f>
        <v>0</v>
      </c>
      <c r="M8">
        <f t="shared" ref="M8:M13" ca="1" si="0">INDEX(O8:R8,INT(RAND()*5)+1)</f>
        <v>0</v>
      </c>
      <c r="N8" t="s">
        <v>107</v>
      </c>
      <c r="O8" t="s">
        <v>119</v>
      </c>
      <c r="S8" t="s">
        <v>50</v>
      </c>
      <c r="T8" t="s">
        <v>51</v>
      </c>
      <c r="U8" t="s">
        <v>52</v>
      </c>
      <c r="V8" t="s">
        <v>53</v>
      </c>
      <c r="W8" s="25">
        <v>10</v>
      </c>
      <c r="X8" s="27">
        <v>100</v>
      </c>
      <c r="Y8" s="29">
        <v>10</v>
      </c>
    </row>
    <row r="9" spans="1:25" x14ac:dyDescent="0.2">
      <c r="B9">
        <v>1</v>
      </c>
      <c r="C9" t="s">
        <v>54</v>
      </c>
      <c r="D9" s="4" t="s">
        <v>29</v>
      </c>
      <c r="E9">
        <v>18</v>
      </c>
      <c r="F9">
        <f ca="1">INDEX(poum4,INT(RAND()*9)+1)</f>
        <v>-4</v>
      </c>
      <c r="G9">
        <v>5</v>
      </c>
      <c r="H9">
        <f ca="1">INDEX(poum3,INT(RAND()*7)+1)</f>
        <v>0</v>
      </c>
      <c r="I9">
        <v>4</v>
      </c>
      <c r="J9">
        <f ca="1">INDEX(poum5,INT(RAND()*11)+1)</f>
        <v>-4</v>
      </c>
      <c r="K9" t="s">
        <v>30</v>
      </c>
      <c r="L9">
        <f ca="1">INDEX(N9:R9,INT(RAND()*5)+1)</f>
        <v>0</v>
      </c>
      <c r="M9" t="str">
        <f t="shared" ca="1" si="0"/>
        <v>Miel (collation)</v>
      </c>
      <c r="N9" t="s">
        <v>55</v>
      </c>
      <c r="O9" t="s">
        <v>110</v>
      </c>
      <c r="P9" t="s">
        <v>120</v>
      </c>
      <c r="S9" t="s">
        <v>58</v>
      </c>
      <c r="T9" t="s">
        <v>59</v>
      </c>
      <c r="U9" t="s">
        <v>60</v>
      </c>
      <c r="W9" s="25">
        <v>10</v>
      </c>
      <c r="X9" s="27">
        <v>100</v>
      </c>
      <c r="Y9" s="29">
        <v>10</v>
      </c>
    </row>
    <row r="10" spans="1:25" x14ac:dyDescent="0.2">
      <c r="B10">
        <v>1</v>
      </c>
      <c r="C10" t="s">
        <v>61</v>
      </c>
      <c r="D10" s="4" t="s">
        <v>29</v>
      </c>
      <c r="E10">
        <v>24</v>
      </c>
      <c r="F10">
        <f ca="1">INDEX(poum4,INT(RAND()*9)+1)</f>
        <v>-2</v>
      </c>
      <c r="G10">
        <v>5</v>
      </c>
      <c r="H10">
        <f ca="1">INDEX(poum4,INT(RAND()*9)+1)</f>
        <v>-4</v>
      </c>
      <c r="I10">
        <v>6</v>
      </c>
      <c r="J10">
        <f ca="1">INDEX(poum3,INT(RAND()*7)+1)</f>
        <v>0</v>
      </c>
      <c r="K10" t="s">
        <v>47</v>
      </c>
      <c r="L10">
        <v>0</v>
      </c>
      <c r="M10">
        <f t="shared" ca="1" si="0"/>
        <v>0</v>
      </c>
      <c r="N10" t="s">
        <v>121</v>
      </c>
      <c r="O10" t="s">
        <v>111</v>
      </c>
      <c r="P10">
        <v>0</v>
      </c>
      <c r="S10" t="s">
        <v>62</v>
      </c>
      <c r="T10" t="s">
        <v>63</v>
      </c>
      <c r="W10" s="25">
        <v>10</v>
      </c>
      <c r="X10" s="27">
        <v>100</v>
      </c>
      <c r="Y10" s="29">
        <v>10</v>
      </c>
    </row>
    <row r="11" spans="1:25" x14ac:dyDescent="0.2">
      <c r="B11">
        <v>1</v>
      </c>
      <c r="C11" t="s">
        <v>64</v>
      </c>
      <c r="D11" t="s">
        <v>29</v>
      </c>
      <c r="E11">
        <v>49</v>
      </c>
      <c r="F11">
        <f ca="1">INDEX(poum5,INT(RAND()*11)+1)</f>
        <v>-3</v>
      </c>
      <c r="G11">
        <v>7</v>
      </c>
      <c r="H11">
        <f ca="1">INDEX(poum4,INT(RAND()*9)+1)</f>
        <v>3</v>
      </c>
      <c r="I11">
        <v>7</v>
      </c>
      <c r="J11">
        <f ca="1">INDEX(poum4,INT(RAND()*9)+1)</f>
        <v>-2</v>
      </c>
      <c r="K11" t="s">
        <v>47</v>
      </c>
      <c r="L11" t="str">
        <f ca="1">INDEX(N11:R11,INT(RAND()*5)+1)</f>
        <v>os</v>
      </c>
      <c r="M11" t="e">
        <f t="shared" ca="1" si="0"/>
        <v>#REF!</v>
      </c>
      <c r="N11" t="s">
        <v>112</v>
      </c>
      <c r="O11" t="s">
        <v>40</v>
      </c>
      <c r="P11" t="s">
        <v>122</v>
      </c>
      <c r="Q11" t="s">
        <v>65</v>
      </c>
      <c r="R11" t="s">
        <v>123</v>
      </c>
      <c r="S11" t="s">
        <v>36</v>
      </c>
      <c r="T11" t="s">
        <v>37</v>
      </c>
      <c r="U11">
        <v>2</v>
      </c>
      <c r="W11" s="25">
        <v>6</v>
      </c>
      <c r="X11" s="27">
        <v>68</v>
      </c>
      <c r="Y11" s="29">
        <v>2</v>
      </c>
    </row>
    <row r="12" spans="1:25" x14ac:dyDescent="0.2">
      <c r="B12">
        <v>1</v>
      </c>
      <c r="C12" t="s">
        <v>66</v>
      </c>
      <c r="D12" t="s">
        <v>29</v>
      </c>
      <c r="E12">
        <v>32</v>
      </c>
      <c r="F12">
        <f ca="1">INDEX(poum7,INT(RAND()*15)+1)</f>
        <v>-4</v>
      </c>
      <c r="G12">
        <v>3</v>
      </c>
      <c r="H12">
        <f ca="1">INDEX(poum3,INT(RAND()*7)+1)</f>
        <v>2</v>
      </c>
      <c r="I12">
        <v>9</v>
      </c>
      <c r="J12">
        <f ca="1">INDEX(poum3,INT(RAND()*7)+1)</f>
        <v>0</v>
      </c>
      <c r="K12" t="s">
        <v>47</v>
      </c>
      <c r="L12">
        <v>0</v>
      </c>
      <c r="M12" t="str">
        <f t="shared" ca="1" si="0"/>
        <v>os</v>
      </c>
      <c r="N12">
        <v>0</v>
      </c>
      <c r="O12" t="s">
        <v>113</v>
      </c>
      <c r="P12" t="s">
        <v>114</v>
      </c>
      <c r="Q12" t="s">
        <v>65</v>
      </c>
      <c r="R12">
        <v>0</v>
      </c>
      <c r="S12" t="s">
        <v>50</v>
      </c>
      <c r="T12" t="s">
        <v>37</v>
      </c>
      <c r="U12">
        <v>2</v>
      </c>
      <c r="W12" s="25">
        <v>7</v>
      </c>
      <c r="X12" s="27">
        <v>125</v>
      </c>
      <c r="Y12" s="29">
        <v>4</v>
      </c>
    </row>
    <row r="13" spans="1:25" x14ac:dyDescent="0.2">
      <c r="B13">
        <v>1</v>
      </c>
      <c r="C13" t="s">
        <v>67</v>
      </c>
      <c r="D13" s="4" t="s">
        <v>68</v>
      </c>
      <c r="E13">
        <v>18</v>
      </c>
      <c r="F13">
        <f ca="1">INDEX(poum2,INT(RAND()*5)+1)</f>
        <v>2</v>
      </c>
      <c r="G13">
        <v>2</v>
      </c>
      <c r="H13">
        <f ca="1">INDEX(poum1,INT(RAND()*3)+1)</f>
        <v>0</v>
      </c>
      <c r="I13">
        <v>4</v>
      </c>
      <c r="J13">
        <f ca="1">INDEX(poum2,INT(RAND()*5)+1)</f>
        <v>-2</v>
      </c>
      <c r="K13" t="s">
        <v>47</v>
      </c>
      <c r="L13">
        <v>0</v>
      </c>
      <c r="M13" t="e">
        <f t="shared" ca="1" si="0"/>
        <v>#REF!</v>
      </c>
      <c r="N13">
        <v>0</v>
      </c>
      <c r="O13" t="s">
        <v>110</v>
      </c>
      <c r="P13" t="s">
        <v>107</v>
      </c>
      <c r="Q13">
        <v>0</v>
      </c>
      <c r="R13">
        <v>0</v>
      </c>
      <c r="S13" t="s">
        <v>69</v>
      </c>
      <c r="T13" t="s">
        <v>37</v>
      </c>
      <c r="U13" t="s">
        <v>70</v>
      </c>
      <c r="V13" t="s">
        <v>71</v>
      </c>
      <c r="W13" s="25">
        <v>9</v>
      </c>
      <c r="X13" s="27">
        <v>600</v>
      </c>
      <c r="Y13" s="29">
        <v>10</v>
      </c>
    </row>
    <row r="14" spans="1:25" x14ac:dyDescent="0.2">
      <c r="D14" t="s">
        <v>68</v>
      </c>
    </row>
    <row r="16" spans="1:25" x14ac:dyDescent="0.2">
      <c r="F16" t="s">
        <v>91</v>
      </c>
      <c r="G16" t="s">
        <v>92</v>
      </c>
    </row>
    <row r="17" spans="2:22" x14ac:dyDescent="0.2">
      <c r="C17" t="s">
        <v>105</v>
      </c>
      <c r="F17" t="s">
        <v>93</v>
      </c>
    </row>
    <row r="18" spans="2:22" x14ac:dyDescent="0.2">
      <c r="B18">
        <v>1</v>
      </c>
      <c r="C18" t="s">
        <v>28</v>
      </c>
      <c r="D18" s="4" t="s">
        <v>29</v>
      </c>
      <c r="E18">
        <v>57</v>
      </c>
      <c r="F18">
        <f ca="1">INDEX(poum10,INT(RAND()*20)+1)</f>
        <v>10</v>
      </c>
      <c r="G18">
        <v>7</v>
      </c>
      <c r="H18">
        <f ca="1">INDEX(poum3,INT(RAND()*7)+1)</f>
        <v>1</v>
      </c>
      <c r="I18">
        <v>6</v>
      </c>
      <c r="J18">
        <f ca="1">INDEX(poum1,INT(RAND()*3)+1)</f>
        <v>0</v>
      </c>
      <c r="K18" t="s">
        <v>47</v>
      </c>
      <c r="L18" t="str">
        <f ca="1">INDEX(N18:R18,INT(RAND()*5)+1)</f>
        <v>viande</v>
      </c>
      <c r="N18" t="s">
        <v>31</v>
      </c>
      <c r="O18" t="s">
        <v>32</v>
      </c>
      <c r="P18" t="s">
        <v>33</v>
      </c>
      <c r="Q18" t="s">
        <v>34</v>
      </c>
      <c r="R18" t="s">
        <v>35</v>
      </c>
      <c r="S18" t="s">
        <v>36</v>
      </c>
      <c r="T18" t="s">
        <v>37</v>
      </c>
    </row>
    <row r="19" spans="2:22" x14ac:dyDescent="0.2">
      <c r="B19">
        <v>1</v>
      </c>
      <c r="C19" t="s">
        <v>38</v>
      </c>
      <c r="D19" s="4" t="s">
        <v>29</v>
      </c>
      <c r="E19">
        <v>60</v>
      </c>
      <c r="F19">
        <f ca="1">INDEX(poum8,INT(RAND()*16)+1)</f>
        <v>-2</v>
      </c>
      <c r="G19">
        <v>6</v>
      </c>
      <c r="H19">
        <f ca="1">INDEX(poum3,INT(RAND()*7)+1)</f>
        <v>-3</v>
      </c>
      <c r="I19">
        <v>8</v>
      </c>
      <c r="J19">
        <f ca="1">INDEX(poum2,INT(RAND()*5)+1)</f>
        <v>-1</v>
      </c>
      <c r="K19" t="s">
        <v>47</v>
      </c>
      <c r="L19" t="str">
        <f ca="1">INDEX(N19:R19,INT(RAND()*5)+1)</f>
        <v>7 or</v>
      </c>
      <c r="N19" t="s">
        <v>31</v>
      </c>
      <c r="O19" t="s">
        <v>39</v>
      </c>
      <c r="P19" t="s">
        <v>40</v>
      </c>
      <c r="Q19" t="s">
        <v>41</v>
      </c>
      <c r="R19" t="s">
        <v>42</v>
      </c>
      <c r="S19" t="s">
        <v>43</v>
      </c>
      <c r="T19" t="s">
        <v>44</v>
      </c>
      <c r="U19" t="s">
        <v>45</v>
      </c>
    </row>
    <row r="20" spans="2:22" x14ac:dyDescent="0.2">
      <c r="B20">
        <v>1</v>
      </c>
      <c r="C20" t="s">
        <v>46</v>
      </c>
      <c r="D20" t="s">
        <v>29</v>
      </c>
      <c r="E20">
        <v>10</v>
      </c>
      <c r="F20">
        <f ca="1">INDEX(poum3,INT(RAND()*7)+1)</f>
        <v>-1</v>
      </c>
      <c r="G20">
        <v>5</v>
      </c>
      <c r="H20">
        <f ca="1">INDEX(poum2,INT(RAND()*5)+1)</f>
        <v>0</v>
      </c>
      <c r="I20">
        <v>5</v>
      </c>
      <c r="J20">
        <f ca="1">INDEX(poum1,INT(RAND()*3)+1)</f>
        <v>-1</v>
      </c>
      <c r="K20" t="s">
        <v>47</v>
      </c>
      <c r="L20" t="str">
        <f ca="1">INDEX(N20:R20,INT(RAND()*5)+1)</f>
        <v>nourriture</v>
      </c>
      <c r="N20" t="s">
        <v>48</v>
      </c>
      <c r="O20" t="s">
        <v>49</v>
      </c>
      <c r="S20" t="s">
        <v>50</v>
      </c>
      <c r="T20" t="s">
        <v>51</v>
      </c>
      <c r="U20" t="s">
        <v>52</v>
      </c>
      <c r="V20" t="s">
        <v>53</v>
      </c>
    </row>
    <row r="21" spans="2:22" x14ac:dyDescent="0.2">
      <c r="B21">
        <v>1</v>
      </c>
      <c r="C21" t="s">
        <v>54</v>
      </c>
      <c r="D21" t="s">
        <v>29</v>
      </c>
      <c r="E21">
        <v>18</v>
      </c>
      <c r="F21">
        <f ca="1">INDEX(poum4,INT(RAND()*9)+1)</f>
        <v>1</v>
      </c>
      <c r="G21">
        <v>5</v>
      </c>
      <c r="H21">
        <f ca="1">INDEX(poum3,INT(RAND()*7)+1)</f>
        <v>0</v>
      </c>
      <c r="I21">
        <v>4</v>
      </c>
      <c r="J21">
        <f ca="1">INDEX(poum5,INT(RAND()*11)+1)</f>
        <v>5</v>
      </c>
      <c r="K21" t="s">
        <v>30</v>
      </c>
      <c r="L21" t="str">
        <f ca="1">INDEX(N21:R21,INT(RAND()*5)+1)</f>
        <v xml:space="preserve">nourriture </v>
      </c>
      <c r="N21" t="s">
        <v>55</v>
      </c>
      <c r="O21" t="s">
        <v>56</v>
      </c>
      <c r="P21" t="s">
        <v>57</v>
      </c>
      <c r="S21" t="s">
        <v>58</v>
      </c>
      <c r="T21" t="s">
        <v>59</v>
      </c>
      <c r="U21" t="s">
        <v>60</v>
      </c>
    </row>
  </sheetData>
  <phoneticPr fontId="0" type="noConversion"/>
  <conditionalFormatting sqref="K6:M25">
    <cfRule type="cellIs" dxfId="3" priority="1" stopIfTrue="1" operator="equal">
      <formula>"h"</formula>
    </cfRule>
    <cfRule type="cellIs" dxfId="2" priority="2" stopIfTrue="1" operator="equal">
      <formula>"t"</formula>
    </cfRule>
  </conditionalFormatting>
  <pageMargins left="0.78740157499999996" right="0.78740157499999996" top="0.984251969" bottom="0.984251969" header="0.4921259845" footer="0.4921259845"/>
  <pageSetup paperSize="16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7"/>
  <sheetViews>
    <sheetView tabSelected="1" zoomScale="120" zoomScaleNormal="120" workbookViewId="0">
      <selection activeCell="U15" sqref="U15"/>
    </sheetView>
  </sheetViews>
  <sheetFormatPr baseColWidth="10" defaultRowHeight="12.75" x14ac:dyDescent="0.2"/>
  <cols>
    <col min="1" max="2" width="6.7109375" customWidth="1"/>
    <col min="3" max="3" width="17.85546875" customWidth="1"/>
    <col min="4" max="4" width="9.85546875" customWidth="1"/>
    <col min="5" max="6" width="6.7109375" customWidth="1"/>
    <col min="7" max="7" width="7.85546875" customWidth="1"/>
    <col min="8" max="9" width="6.85546875" customWidth="1"/>
    <col min="10" max="12" width="6.7109375" customWidth="1"/>
    <col min="13" max="13" width="22" customWidth="1"/>
    <col min="14" max="14" width="26.140625" customWidth="1"/>
    <col min="15" max="69" width="6.7109375" customWidth="1"/>
  </cols>
  <sheetData>
    <row r="1" spans="1:14" ht="3" customHeight="1" thickBot="1" x14ac:dyDescent="0.25">
      <c r="A1" s="22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4"/>
    </row>
    <row r="2" spans="1:14" x14ac:dyDescent="0.2">
      <c r="A2" s="13" t="s">
        <v>128</v>
      </c>
      <c r="B2" s="14"/>
      <c r="C2" s="14"/>
      <c r="D2" s="18"/>
      <c r="E2" s="18"/>
      <c r="F2" s="18"/>
      <c r="G2" s="18"/>
      <c r="H2" s="18"/>
      <c r="I2" s="18"/>
      <c r="J2" s="18"/>
      <c r="K2" s="18"/>
      <c r="L2" s="18"/>
      <c r="M2" s="18"/>
      <c r="N2" s="19"/>
    </row>
    <row r="3" spans="1:14" x14ac:dyDescent="0.2">
      <c r="A3" s="15" t="s">
        <v>6</v>
      </c>
      <c r="B3" s="16"/>
      <c r="C3" s="16" t="s">
        <v>0</v>
      </c>
      <c r="D3" s="16" t="s">
        <v>9</v>
      </c>
      <c r="E3" s="16" t="s">
        <v>4</v>
      </c>
      <c r="F3" s="16" t="s">
        <v>5</v>
      </c>
      <c r="G3" s="16"/>
      <c r="H3" s="16" t="s">
        <v>106</v>
      </c>
      <c r="I3" s="16"/>
      <c r="J3" s="16" t="s">
        <v>7</v>
      </c>
      <c r="K3" s="16" t="s">
        <v>8</v>
      </c>
      <c r="L3" s="16"/>
      <c r="M3" s="16" t="s">
        <v>90</v>
      </c>
      <c r="N3" s="17"/>
    </row>
    <row r="4" spans="1:14" ht="25.5" x14ac:dyDescent="0.35">
      <c r="A4" s="8" t="str">
        <f ca="1">VLOOKUP(C4,(foret),9,FALSE)</f>
        <v>t</v>
      </c>
      <c r="B4" s="9"/>
      <c r="C4" s="9" t="str">
        <f ca="1">INDEX(forêt!C6:C13,INT(RAND()*8)+1)</f>
        <v>Hérisson</v>
      </c>
      <c r="D4" s="9">
        <f ca="1">SUM((VLOOKUP(C4,(foret),3,FALSE)+(VLOOKUP(C4,(foret),4,FALSE))))</f>
        <v>28</v>
      </c>
      <c r="E4" s="9">
        <f ca="1">SUM((VLOOKUP(C4,(foret),5,FALSE)+(VLOOKUP(C4,(foret),6,FALSE))))</f>
        <v>5</v>
      </c>
      <c r="F4" s="9">
        <f ca="1">SUM((VLOOKUP(C4,(foret),7,FALSE)+(VLOOKUP(C4,(foret),8,FALSE))))</f>
        <v>9</v>
      </c>
      <c r="G4" s="7"/>
      <c r="H4" s="20">
        <f ca="1">(D4-E4)/F4</f>
        <v>2.5555555555555554</v>
      </c>
      <c r="I4" s="9"/>
      <c r="J4" s="9">
        <f ca="1">D4*0.4</f>
        <v>11.200000000000001</v>
      </c>
      <c r="K4" s="9">
        <f ca="1">D4*0.2</f>
        <v>5.6000000000000005</v>
      </c>
      <c r="L4" s="9">
        <f ca="1">D4*0.1</f>
        <v>2.8000000000000003</v>
      </c>
      <c r="M4" s="31">
        <f ca="1">VLOOKUP(C4,(foret),10,FALSE)</f>
        <v>0</v>
      </c>
      <c r="N4" s="32" t="str">
        <f ca="1">VLOOKUP(C4,(foret),11,FALSE)</f>
        <v>os</v>
      </c>
    </row>
    <row r="5" spans="1:14" ht="25.5" x14ac:dyDescent="0.35">
      <c r="A5" s="8" t="str">
        <f ca="1">VLOOKUP(C5,(foret),9,FALSE)</f>
        <v>t</v>
      </c>
      <c r="B5" s="9"/>
      <c r="C5" s="9" t="str">
        <f ca="1">INDEX(forêt!C7:C14,INT(RAND()*8)+1)</f>
        <v>Hérisson</v>
      </c>
      <c r="D5" s="9">
        <f ca="1">SUM((VLOOKUP(C5,(foret),3,FALSE)+(VLOOKUP(C5,(foret),4,FALSE))))</f>
        <v>28</v>
      </c>
      <c r="E5" s="9">
        <f ca="1">SUM((VLOOKUP(C5,(foret),5,FALSE)+(VLOOKUP(C5,(foret),6,FALSE))))</f>
        <v>5</v>
      </c>
      <c r="F5" s="9">
        <f ca="1">SUM((VLOOKUP(C5,(foret),7,FALSE)+(VLOOKUP(C5,(foret),8,FALSE))))</f>
        <v>9</v>
      </c>
      <c r="G5" s="7"/>
      <c r="H5" s="20">
        <f ca="1">(D5-E5)/F5</f>
        <v>2.5555555555555554</v>
      </c>
      <c r="I5" s="9"/>
      <c r="J5" s="9">
        <f ca="1">D5*0.4</f>
        <v>11.200000000000001</v>
      </c>
      <c r="K5" s="9">
        <f ca="1">D5*0.2</f>
        <v>5.6000000000000005</v>
      </c>
      <c r="L5" s="9">
        <f ca="1">D5*0.1</f>
        <v>2.8000000000000003</v>
      </c>
      <c r="M5" s="31">
        <f ca="1">VLOOKUP(C5,(foret),10,FALSE)</f>
        <v>0</v>
      </c>
      <c r="N5" s="32" t="str">
        <f ca="1">VLOOKUP(C5,(foret),11,FALSE)</f>
        <v>os</v>
      </c>
    </row>
    <row r="6" spans="1:14" ht="26.25" thickBot="1" x14ac:dyDescent="0.4">
      <c r="A6" s="10" t="str">
        <f ca="1">VLOOKUP(C6,(foret),9,FALSE)</f>
        <v>t</v>
      </c>
      <c r="B6" s="11"/>
      <c r="C6" s="11" t="str">
        <f ca="1">INDEX(forêt!C8:C15,INT(RAND()*8)+1)</f>
        <v>criquet</v>
      </c>
      <c r="D6" s="11">
        <f ca="1">SUM((VLOOKUP(C6,(foret),3,FALSE)+(VLOOKUP(C6,(foret),4,FALSE))))</f>
        <v>20</v>
      </c>
      <c r="E6" s="11">
        <f ca="1">SUM((VLOOKUP(C6,(foret),5,FALSE)+(VLOOKUP(C6,(foret),6,FALSE))))</f>
        <v>2</v>
      </c>
      <c r="F6" s="11">
        <f ca="1">SUM((VLOOKUP(C6,(foret),7,FALSE)+(VLOOKUP(C6,(foret),8,FALSE))))</f>
        <v>2</v>
      </c>
      <c r="G6" s="12"/>
      <c r="H6" s="21">
        <f ca="1">(D6-E6)/F6</f>
        <v>9</v>
      </c>
      <c r="I6" s="11"/>
      <c r="J6" s="11">
        <f ca="1">D6*0.4</f>
        <v>8</v>
      </c>
      <c r="K6" s="11">
        <f ca="1">D6*0.2</f>
        <v>4</v>
      </c>
      <c r="L6" s="11">
        <f ca="1">D6*0.1</f>
        <v>2</v>
      </c>
      <c r="M6" s="33">
        <f ca="1">VLOOKUP(C6,(foret),10,FALSE)</f>
        <v>0</v>
      </c>
      <c r="N6" s="34" t="e">
        <f ca="1">VLOOKUP(C6,(foret),11,FALSE)</f>
        <v>#REF!</v>
      </c>
    </row>
    <row r="7" spans="1:14" ht="18.75" customHeight="1" x14ac:dyDescent="0.2"/>
    <row r="8" spans="1:14" ht="15.75" customHeight="1" x14ac:dyDescent="0.2">
      <c r="M8" s="35"/>
      <c r="N8" s="35"/>
    </row>
    <row r="9" spans="1:14" ht="12.75" customHeight="1" x14ac:dyDescent="0.2">
      <c r="M9" s="35"/>
      <c r="N9" s="35"/>
    </row>
    <row r="10" spans="1:14" x14ac:dyDescent="0.2">
      <c r="M10" s="35"/>
      <c r="N10" s="35"/>
    </row>
    <row r="11" spans="1:14" x14ac:dyDescent="0.2">
      <c r="M11" s="35"/>
      <c r="N11" s="35"/>
    </row>
    <row r="12" spans="1:14" x14ac:dyDescent="0.2">
      <c r="M12" s="35"/>
      <c r="N12" s="35"/>
    </row>
    <row r="13" spans="1:14" ht="9.75" customHeight="1" x14ac:dyDescent="0.2">
      <c r="M13" s="35"/>
      <c r="N13" s="35"/>
    </row>
    <row r="14" spans="1:14" ht="18" customHeight="1" x14ac:dyDescent="0.2"/>
    <row r="15" spans="1:14" ht="12.75" customHeight="1" x14ac:dyDescent="0.2"/>
    <row r="19" ht="9.75" customHeight="1" x14ac:dyDescent="0.2"/>
    <row r="20" ht="15.75" customHeight="1" x14ac:dyDescent="0.2"/>
    <row r="21" ht="15" customHeight="1" x14ac:dyDescent="0.2"/>
    <row r="25" ht="15" customHeight="1" x14ac:dyDescent="0.2"/>
    <row r="26" ht="19.5" customHeight="1" x14ac:dyDescent="0.2"/>
    <row r="27" ht="21.75" customHeight="1" x14ac:dyDescent="0.2"/>
  </sheetData>
  <phoneticPr fontId="2" type="noConversion"/>
  <conditionalFormatting sqref="A4:B6">
    <cfRule type="cellIs" dxfId="1" priority="3" stopIfTrue="1" operator="equal">
      <formula>"t"</formula>
    </cfRule>
    <cfRule type="cellIs" dxfId="0" priority="4" stopIfTrue="1" operator="equal">
      <formula>"h"</formula>
    </cfRule>
  </conditionalFormatting>
  <pageMargins left="0.78740157499999996" right="0.78740157499999996" top="0.984251969" bottom="0.984251969" header="0.4921259845" footer="0.4921259845"/>
  <pageSetup paperSize="161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angee4.selection">
                <anchor moveWithCells="1" sizeWithCells="1">
                  <from>
                    <xdr:col>15</xdr:col>
                    <xdr:colOff>152400</xdr:colOff>
                    <xdr:row>3</xdr:row>
                    <xdr:rowOff>76200</xdr:rowOff>
                  </from>
                  <to>
                    <xdr:col>21</xdr:col>
                    <xdr:colOff>390525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15</xdr:col>
                    <xdr:colOff>152400</xdr:colOff>
                    <xdr:row>4</xdr:row>
                    <xdr:rowOff>76200</xdr:rowOff>
                  </from>
                  <to>
                    <xdr:col>21</xdr:col>
                    <xdr:colOff>390525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15</xdr:col>
                    <xdr:colOff>152400</xdr:colOff>
                    <xdr:row>5</xdr:row>
                    <xdr:rowOff>57150</xdr:rowOff>
                  </from>
                  <to>
                    <xdr:col>21</xdr:col>
                    <xdr:colOff>390525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ToutRecacher.selection">
                <anchor moveWithCells="1" sizeWithCells="1">
                  <from>
                    <xdr:col>15</xdr:col>
                    <xdr:colOff>180975</xdr:colOff>
                    <xdr:row>6</xdr:row>
                    <xdr:rowOff>38100</xdr:rowOff>
                  </from>
                  <to>
                    <xdr:col>21</xdr:col>
                    <xdr:colOff>428625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N41"/>
  <sheetViews>
    <sheetView topLeftCell="A9" workbookViewId="0">
      <selection activeCell="B41" sqref="B41"/>
    </sheetView>
  </sheetViews>
  <sheetFormatPr baseColWidth="10" defaultRowHeight="12.75" x14ac:dyDescent="0.2"/>
  <sheetData>
    <row r="6" spans="2:14" x14ac:dyDescent="0.2">
      <c r="B6" t="s">
        <v>1</v>
      </c>
      <c r="C6" t="s">
        <v>2</v>
      </c>
      <c r="D6" t="s">
        <v>3</v>
      </c>
      <c r="E6" s="6" t="s">
        <v>104</v>
      </c>
      <c r="F6" s="6" t="s">
        <v>95</v>
      </c>
      <c r="G6" s="6" t="s">
        <v>96</v>
      </c>
      <c r="H6" s="6" t="s">
        <v>97</v>
      </c>
      <c r="I6" s="6" t="s">
        <v>98</v>
      </c>
      <c r="J6" s="6" t="s">
        <v>99</v>
      </c>
      <c r="K6" s="6" t="s">
        <v>100</v>
      </c>
      <c r="L6" s="6" t="s">
        <v>101</v>
      </c>
      <c r="M6" s="6" t="s">
        <v>102</v>
      </c>
      <c r="N6" s="6" t="s">
        <v>103</v>
      </c>
    </row>
    <row r="7" spans="2:14" x14ac:dyDescent="0.2">
      <c r="B7" s="1">
        <v>1</v>
      </c>
      <c r="C7">
        <v>1</v>
      </c>
      <c r="D7">
        <v>1</v>
      </c>
      <c r="E7">
        <v>1</v>
      </c>
      <c r="F7">
        <v>2</v>
      </c>
      <c r="G7">
        <v>3</v>
      </c>
      <c r="H7">
        <v>4</v>
      </c>
      <c r="I7">
        <v>5</v>
      </c>
      <c r="J7">
        <v>6</v>
      </c>
      <c r="K7">
        <v>7</v>
      </c>
      <c r="L7">
        <v>8</v>
      </c>
      <c r="M7">
        <v>9</v>
      </c>
      <c r="N7">
        <v>10</v>
      </c>
    </row>
    <row r="8" spans="2:14" x14ac:dyDescent="0.2">
      <c r="B8" s="1">
        <v>2</v>
      </c>
      <c r="C8">
        <v>2</v>
      </c>
      <c r="D8">
        <v>2</v>
      </c>
      <c r="E8">
        <v>0</v>
      </c>
      <c r="F8">
        <v>1</v>
      </c>
      <c r="G8">
        <v>2</v>
      </c>
      <c r="H8">
        <v>3</v>
      </c>
      <c r="I8">
        <v>4</v>
      </c>
      <c r="J8">
        <v>5</v>
      </c>
      <c r="K8">
        <v>6</v>
      </c>
      <c r="L8">
        <v>7</v>
      </c>
      <c r="M8">
        <v>8</v>
      </c>
      <c r="N8">
        <v>9</v>
      </c>
    </row>
    <row r="9" spans="2:14" x14ac:dyDescent="0.2">
      <c r="B9" s="1">
        <v>3</v>
      </c>
      <c r="C9">
        <v>3</v>
      </c>
      <c r="D9">
        <v>3</v>
      </c>
      <c r="E9">
        <v>-1</v>
      </c>
      <c r="F9">
        <v>0</v>
      </c>
      <c r="G9">
        <v>1</v>
      </c>
      <c r="H9">
        <v>2</v>
      </c>
      <c r="I9">
        <v>3</v>
      </c>
      <c r="J9">
        <v>4</v>
      </c>
      <c r="K9">
        <v>5</v>
      </c>
      <c r="L9">
        <v>6</v>
      </c>
      <c r="M9">
        <v>7</v>
      </c>
      <c r="N9">
        <v>8</v>
      </c>
    </row>
    <row r="10" spans="2:14" x14ac:dyDescent="0.2">
      <c r="B10" s="1">
        <v>4</v>
      </c>
      <c r="C10">
        <v>4</v>
      </c>
      <c r="D10">
        <v>4</v>
      </c>
      <c r="F10">
        <v>-1</v>
      </c>
      <c r="G10">
        <v>0</v>
      </c>
      <c r="H10">
        <v>1</v>
      </c>
      <c r="I10">
        <v>2</v>
      </c>
      <c r="J10">
        <v>3</v>
      </c>
      <c r="K10">
        <v>4</v>
      </c>
      <c r="L10">
        <v>5</v>
      </c>
      <c r="M10">
        <v>6</v>
      </c>
      <c r="N10">
        <v>7</v>
      </c>
    </row>
    <row r="11" spans="2:14" x14ac:dyDescent="0.2">
      <c r="B11" s="1">
        <v>5</v>
      </c>
      <c r="C11">
        <v>5</v>
      </c>
      <c r="D11">
        <v>5</v>
      </c>
      <c r="F11">
        <v>-2</v>
      </c>
      <c r="G11">
        <v>-1</v>
      </c>
      <c r="H11">
        <v>0</v>
      </c>
      <c r="I11">
        <v>1</v>
      </c>
      <c r="J11">
        <v>2</v>
      </c>
      <c r="K11">
        <v>3</v>
      </c>
      <c r="L11">
        <v>4</v>
      </c>
      <c r="M11">
        <v>5</v>
      </c>
      <c r="N11">
        <v>6</v>
      </c>
    </row>
    <row r="12" spans="2:14" x14ac:dyDescent="0.2">
      <c r="B12" s="1">
        <v>6</v>
      </c>
      <c r="C12">
        <v>6</v>
      </c>
      <c r="D12">
        <v>6</v>
      </c>
      <c r="G12">
        <v>-2</v>
      </c>
      <c r="H12">
        <v>-1</v>
      </c>
      <c r="I12">
        <v>0</v>
      </c>
      <c r="J12">
        <v>1</v>
      </c>
      <c r="K12">
        <v>2</v>
      </c>
      <c r="L12">
        <v>3</v>
      </c>
      <c r="M12">
        <v>4</v>
      </c>
      <c r="N12">
        <v>5</v>
      </c>
    </row>
    <row r="13" spans="2:14" x14ac:dyDescent="0.2">
      <c r="B13" s="1">
        <v>1</v>
      </c>
      <c r="C13">
        <v>1</v>
      </c>
      <c r="D13">
        <v>1</v>
      </c>
      <c r="G13">
        <v>-3</v>
      </c>
      <c r="H13">
        <v>-2</v>
      </c>
      <c r="I13">
        <v>-1</v>
      </c>
      <c r="J13">
        <v>0</v>
      </c>
      <c r="K13">
        <v>1</v>
      </c>
      <c r="L13">
        <v>2</v>
      </c>
      <c r="M13">
        <v>3</v>
      </c>
      <c r="N13">
        <v>4</v>
      </c>
    </row>
    <row r="14" spans="2:14" x14ac:dyDescent="0.2">
      <c r="B14" s="1">
        <v>2</v>
      </c>
      <c r="C14">
        <v>2</v>
      </c>
      <c r="D14">
        <v>2</v>
      </c>
      <c r="H14">
        <v>-3</v>
      </c>
      <c r="I14">
        <v>-2</v>
      </c>
      <c r="J14">
        <v>-1</v>
      </c>
      <c r="K14">
        <v>0</v>
      </c>
      <c r="L14">
        <v>1</v>
      </c>
      <c r="M14">
        <v>2</v>
      </c>
      <c r="N14">
        <v>3</v>
      </c>
    </row>
    <row r="15" spans="2:14" x14ac:dyDescent="0.2">
      <c r="B15" s="1">
        <v>3</v>
      </c>
      <c r="C15">
        <v>3</v>
      </c>
      <c r="D15">
        <v>3</v>
      </c>
      <c r="H15">
        <v>-4</v>
      </c>
      <c r="I15">
        <v>-3</v>
      </c>
      <c r="J15">
        <v>-2</v>
      </c>
      <c r="K15">
        <v>-1</v>
      </c>
      <c r="L15">
        <v>0</v>
      </c>
      <c r="M15">
        <v>1</v>
      </c>
      <c r="N15">
        <v>2</v>
      </c>
    </row>
    <row r="16" spans="2:14" x14ac:dyDescent="0.2">
      <c r="B16" s="1">
        <v>4</v>
      </c>
      <c r="C16">
        <v>4</v>
      </c>
      <c r="D16">
        <v>4</v>
      </c>
      <c r="I16">
        <v>-4</v>
      </c>
      <c r="J16">
        <v>-3</v>
      </c>
      <c r="K16">
        <v>-2</v>
      </c>
      <c r="L16">
        <v>-1</v>
      </c>
      <c r="M16">
        <v>0</v>
      </c>
      <c r="N16">
        <v>1</v>
      </c>
    </row>
    <row r="17" spans="2:14" s="4" customFormat="1" x14ac:dyDescent="0.2">
      <c r="B17" s="3">
        <v>1</v>
      </c>
      <c r="C17" s="4">
        <v>1</v>
      </c>
      <c r="D17" s="4">
        <v>1</v>
      </c>
      <c r="I17" s="4">
        <v>-5</v>
      </c>
      <c r="J17">
        <v>-4</v>
      </c>
      <c r="K17">
        <v>-3</v>
      </c>
      <c r="L17">
        <v>-2</v>
      </c>
      <c r="M17">
        <v>-1</v>
      </c>
      <c r="N17">
        <v>0</v>
      </c>
    </row>
    <row r="18" spans="2:14" x14ac:dyDescent="0.2">
      <c r="B18" s="1">
        <v>2</v>
      </c>
      <c r="C18">
        <v>2</v>
      </c>
      <c r="D18">
        <v>2</v>
      </c>
      <c r="J18" s="4">
        <v>-5</v>
      </c>
      <c r="K18">
        <v>-4</v>
      </c>
      <c r="L18">
        <v>-3</v>
      </c>
      <c r="M18">
        <v>-2</v>
      </c>
      <c r="N18">
        <v>-1</v>
      </c>
    </row>
    <row r="19" spans="2:14" x14ac:dyDescent="0.2">
      <c r="B19" s="1">
        <v>3</v>
      </c>
      <c r="C19">
        <v>3</v>
      </c>
      <c r="D19">
        <v>3</v>
      </c>
      <c r="J19">
        <v>-6</v>
      </c>
      <c r="K19" s="4">
        <v>-5</v>
      </c>
      <c r="L19">
        <v>-4</v>
      </c>
      <c r="M19">
        <v>-3</v>
      </c>
      <c r="N19">
        <v>-2</v>
      </c>
    </row>
    <row r="20" spans="2:14" x14ac:dyDescent="0.2">
      <c r="B20" s="1">
        <v>4</v>
      </c>
      <c r="C20">
        <v>4</v>
      </c>
      <c r="D20">
        <v>4</v>
      </c>
      <c r="K20">
        <v>-6</v>
      </c>
      <c r="L20" s="4">
        <v>-5</v>
      </c>
      <c r="M20">
        <v>-4</v>
      </c>
      <c r="N20">
        <v>-3</v>
      </c>
    </row>
    <row r="21" spans="2:14" x14ac:dyDescent="0.2">
      <c r="B21" s="1">
        <v>1</v>
      </c>
      <c r="C21">
        <v>1</v>
      </c>
      <c r="D21">
        <v>1</v>
      </c>
      <c r="K21">
        <v>-7</v>
      </c>
      <c r="L21">
        <v>-6</v>
      </c>
      <c r="M21" s="4">
        <v>-5</v>
      </c>
      <c r="N21">
        <v>-4</v>
      </c>
    </row>
    <row r="22" spans="2:14" x14ac:dyDescent="0.2">
      <c r="B22" s="1">
        <v>2</v>
      </c>
      <c r="C22">
        <v>2</v>
      </c>
      <c r="D22">
        <v>2</v>
      </c>
      <c r="L22">
        <v>-7</v>
      </c>
      <c r="M22">
        <v>-6</v>
      </c>
      <c r="N22" s="4">
        <v>-5</v>
      </c>
    </row>
    <row r="23" spans="2:14" x14ac:dyDescent="0.2">
      <c r="B23" s="1">
        <v>3</v>
      </c>
      <c r="C23">
        <v>3</v>
      </c>
      <c r="D23">
        <v>3</v>
      </c>
      <c r="L23">
        <v>-8</v>
      </c>
      <c r="M23">
        <v>-7</v>
      </c>
      <c r="N23">
        <v>-6</v>
      </c>
    </row>
    <row r="24" spans="2:14" x14ac:dyDescent="0.2">
      <c r="B24" s="1">
        <v>4</v>
      </c>
      <c r="C24">
        <v>4</v>
      </c>
      <c r="D24">
        <v>4</v>
      </c>
      <c r="M24">
        <v>-8</v>
      </c>
      <c r="N24">
        <v>-7</v>
      </c>
    </row>
    <row r="25" spans="2:14" x14ac:dyDescent="0.2">
      <c r="B25" s="1">
        <v>8</v>
      </c>
      <c r="C25">
        <v>8</v>
      </c>
      <c r="D25">
        <v>8</v>
      </c>
      <c r="M25">
        <v>-9</v>
      </c>
      <c r="N25">
        <v>-8</v>
      </c>
    </row>
    <row r="26" spans="2:14" x14ac:dyDescent="0.2">
      <c r="B26" s="2">
        <v>5</v>
      </c>
      <c r="C26">
        <v>-1</v>
      </c>
      <c r="D26">
        <v>-1</v>
      </c>
      <c r="N26">
        <v>-9</v>
      </c>
    </row>
    <row r="27" spans="2:14" s="4" customFormat="1" x14ac:dyDescent="0.2">
      <c r="B27" s="5">
        <v>3</v>
      </c>
      <c r="C27" s="4">
        <v>-2</v>
      </c>
      <c r="D27" s="4">
        <v>-2</v>
      </c>
      <c r="N27" s="4">
        <v>-10</v>
      </c>
    </row>
    <row r="28" spans="2:14" x14ac:dyDescent="0.2">
      <c r="B28" s="2">
        <v>3</v>
      </c>
      <c r="C28">
        <v>-3</v>
      </c>
      <c r="D28">
        <v>-3</v>
      </c>
    </row>
    <row r="29" spans="2:14" x14ac:dyDescent="0.2">
      <c r="B29" s="2">
        <v>2</v>
      </c>
      <c r="C29">
        <v>-4</v>
      </c>
      <c r="D29">
        <v>-4</v>
      </c>
    </row>
    <row r="30" spans="2:14" x14ac:dyDescent="0.2">
      <c r="B30" s="2">
        <v>5</v>
      </c>
      <c r="C30">
        <v>-5</v>
      </c>
      <c r="D30">
        <v>-5</v>
      </c>
    </row>
    <row r="31" spans="2:14" x14ac:dyDescent="0.2">
      <c r="B31" s="2">
        <v>2</v>
      </c>
      <c r="C31">
        <v>-6</v>
      </c>
      <c r="D31">
        <v>-6</v>
      </c>
    </row>
    <row r="32" spans="2:14" x14ac:dyDescent="0.2">
      <c r="B32" s="2">
        <v>-1</v>
      </c>
      <c r="C32">
        <v>-1</v>
      </c>
      <c r="D32">
        <v>-1</v>
      </c>
    </row>
    <row r="33" spans="2:4" x14ac:dyDescent="0.2">
      <c r="B33" s="2">
        <v>-2</v>
      </c>
      <c r="C33">
        <v>-2</v>
      </c>
      <c r="D33">
        <v>-2</v>
      </c>
    </row>
    <row r="34" spans="2:4" x14ac:dyDescent="0.2">
      <c r="B34" s="2">
        <v>-3</v>
      </c>
      <c r="C34">
        <v>-3</v>
      </c>
      <c r="D34">
        <v>-3</v>
      </c>
    </row>
    <row r="35" spans="2:4" x14ac:dyDescent="0.2">
      <c r="B35" s="2">
        <v>-3</v>
      </c>
      <c r="C35">
        <v>-3</v>
      </c>
      <c r="D35">
        <v>-3</v>
      </c>
    </row>
    <row r="36" spans="2:4" x14ac:dyDescent="0.2">
      <c r="B36" s="2">
        <v>-4</v>
      </c>
      <c r="C36">
        <v>-4</v>
      </c>
      <c r="D36">
        <v>-4</v>
      </c>
    </row>
    <row r="37" spans="2:4" s="4" customFormat="1" x14ac:dyDescent="0.2">
      <c r="B37" s="5">
        <v>-1</v>
      </c>
      <c r="C37" s="4">
        <v>-1</v>
      </c>
      <c r="D37" s="4">
        <v>-1</v>
      </c>
    </row>
    <row r="38" spans="2:4" x14ac:dyDescent="0.2">
      <c r="B38" s="2">
        <v>-2</v>
      </c>
      <c r="C38">
        <v>-2</v>
      </c>
      <c r="D38">
        <v>-2</v>
      </c>
    </row>
    <row r="39" spans="2:4" x14ac:dyDescent="0.2">
      <c r="B39" s="2">
        <v>-3</v>
      </c>
      <c r="C39">
        <v>-3</v>
      </c>
      <c r="D39">
        <v>-3</v>
      </c>
    </row>
    <row r="40" spans="2:4" x14ac:dyDescent="0.2">
      <c r="B40" s="2">
        <v>-4</v>
      </c>
      <c r="C40">
        <v>-4</v>
      </c>
      <c r="D40">
        <v>-4</v>
      </c>
    </row>
    <row r="41" spans="2:4" x14ac:dyDescent="0.2">
      <c r="B41" s="2">
        <v>-8</v>
      </c>
      <c r="C41">
        <v>-8</v>
      </c>
      <c r="D41">
        <v>-8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forêt</vt:lpstr>
      <vt:lpstr>TNI</vt:lpstr>
      <vt:lpstr>hasards</vt:lpstr>
      <vt:lpstr>foret</vt:lpstr>
      <vt:lpstr>Hasard_PH</vt:lpstr>
      <vt:lpstr>poum1</vt:lpstr>
      <vt:lpstr>poum10</vt:lpstr>
      <vt:lpstr>poum2</vt:lpstr>
      <vt:lpstr>poum3</vt:lpstr>
      <vt:lpstr>poum4</vt:lpstr>
      <vt:lpstr>poum5</vt:lpstr>
      <vt:lpstr>poum6</vt:lpstr>
      <vt:lpstr>poum7</vt:lpstr>
      <vt:lpstr>poum8</vt:lpstr>
      <vt:lpstr>poum9</vt:lpstr>
    </vt:vector>
  </TitlesOfParts>
  <Company>École primaire Murielle-Dumont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cotest6</dc:creator>
  <cp:lastModifiedBy>Merlinreturn</cp:lastModifiedBy>
  <dcterms:created xsi:type="dcterms:W3CDTF">2012-11-14T17:50:18Z</dcterms:created>
  <dcterms:modified xsi:type="dcterms:W3CDTF">2013-08-24T00:47:59Z</dcterms:modified>
</cp:coreProperties>
</file>