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240" yWindow="165" windowWidth="14805" windowHeight="7950"/>
  </bookViews>
  <sheets>
    <sheet name="Feuil1" sheetId="1" r:id="rId1"/>
    <sheet name="Feuil2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F15" i="1"/>
  <c r="F16"/>
  <c r="F17"/>
  <c r="F18"/>
  <c r="G16"/>
  <c r="G17"/>
  <c r="G18"/>
  <c r="G19"/>
  <c r="G20"/>
  <c r="G21"/>
  <c r="F19"/>
  <c r="F20"/>
  <c r="F21"/>
  <c r="G15"/>
  <c r="Q20"/>
  <c r="P20"/>
  <c r="Q19"/>
  <c r="P19"/>
  <c r="O19"/>
  <c r="L19"/>
  <c r="Q18"/>
  <c r="P18"/>
  <c r="O18"/>
  <c r="L18"/>
  <c r="Q17"/>
  <c r="P17"/>
  <c r="O17"/>
  <c r="L17"/>
  <c r="Q16"/>
  <c r="P16"/>
  <c r="O16"/>
  <c r="L16"/>
  <c r="Q15"/>
  <c r="P15"/>
  <c r="O15"/>
  <c r="L15"/>
  <c r="F27" l="1"/>
  <c r="F25"/>
  <c r="F22" l="1"/>
  <c r="G22"/>
  <c r="F28" l="1"/>
  <c r="F29" s="1"/>
  <c r="F30" l="1"/>
  <c r="F31" s="1"/>
</calcChain>
</file>

<file path=xl/sharedStrings.xml><?xml version="1.0" encoding="utf-8"?>
<sst xmlns="http://schemas.openxmlformats.org/spreadsheetml/2006/main" count="50" uniqueCount="48">
  <si>
    <t>Adresse</t>
  </si>
  <si>
    <t>Semaine du 28 Janvier au 3 Février</t>
  </si>
  <si>
    <t>Code postal, Ville</t>
  </si>
  <si>
    <t>Téléphone </t>
  </si>
  <si>
    <t>Télécopie</t>
  </si>
  <si>
    <t>Adresse de messagerie</t>
  </si>
  <si>
    <t>N° :</t>
  </si>
  <si>
    <t>Jour</t>
  </si>
  <si>
    <t>Arrivée</t>
  </si>
  <si>
    <t>Départ</t>
  </si>
  <si>
    <t>Heures normales</t>
  </si>
  <si>
    <t>Heures supplémentaires</t>
  </si>
  <si>
    <t>Lundi</t>
  </si>
  <si>
    <t>Mardi</t>
  </si>
  <si>
    <t>Mercredi</t>
  </si>
  <si>
    <t>Jeudi</t>
  </si>
  <si>
    <t>Vendredi</t>
  </si>
  <si>
    <t>Samedi</t>
  </si>
  <si>
    <t>Dimanche</t>
  </si>
  <si>
    <t>Heures totales</t>
  </si>
  <si>
    <t>Taux horaire</t>
  </si>
  <si>
    <t>Signature de l'employé</t>
  </si>
  <si>
    <t>Signature du responsable</t>
  </si>
  <si>
    <t>Adresse email :</t>
  </si>
  <si>
    <t>Matin</t>
  </si>
  <si>
    <t>Après-Midi</t>
  </si>
  <si>
    <t>Total paie (brut)</t>
  </si>
  <si>
    <t>Total paie (net)</t>
  </si>
  <si>
    <t>Repas chantier</t>
  </si>
  <si>
    <t>Indemnité transports</t>
  </si>
  <si>
    <t>Total repas</t>
  </si>
  <si>
    <t>Total indem transp</t>
  </si>
  <si>
    <t>Indeminité fin mission</t>
  </si>
  <si>
    <t>Congés payés</t>
  </si>
  <si>
    <t xml:space="preserve">Employé : </t>
  </si>
  <si>
    <t xml:space="preserve">Téléphone : </t>
  </si>
  <si>
    <t xml:space="preserve">Responsable : </t>
  </si>
  <si>
    <t>http://forum.excel-pratique.com/excel/cellule-de-calcule-separer-heure-normal-et-heure-sup-t36464.html</t>
  </si>
  <si>
    <t>lundi</t>
  </si>
  <si>
    <t>mardi</t>
  </si>
  <si>
    <t>mercredi</t>
  </si>
  <si>
    <t>jeudi</t>
  </si>
  <si>
    <t>vendredi</t>
  </si>
  <si>
    <t>Bonjour à tous</t>
  </si>
  <si>
    <t>Merci d'avance de votre aide.</t>
  </si>
  <si>
    <t>Que dois-je faire pour y remédier du moins si cela est possible.</t>
  </si>
  <si>
    <t>j'ai adapté les formule de"F15 à F21 et G15 à G21" dans mon tableau</t>
  </si>
  <si>
    <t xml:space="preserve"> en "P15 aP21 et Q15 à Q21 mais les cellules sont au format "heure" et cela ne fonctionne pas.</t>
  </si>
</sst>
</file>

<file path=xl/styles.xml><?xml version="1.0" encoding="utf-8"?>
<styleSheet xmlns="http://schemas.openxmlformats.org/spreadsheetml/2006/main">
  <numFmts count="3">
    <numFmt numFmtId="164" formatCode="_-* #,##0.00\ _€_-;\-* #,##0.00\ _€_-;_-* &quot;-&quot;??\ _€_-;_-@_-"/>
    <numFmt numFmtId="165" formatCode="0#&quot; &quot;##&quot; &quot;##&quot; &quot;##&quot; &quot;##"/>
    <numFmt numFmtId="166" formatCode="#,##0.00\ &quot;€&quot;"/>
  </numFmts>
  <fonts count="16">
    <font>
      <sz val="11"/>
      <color theme="1"/>
      <name val="Calibri"/>
      <family val="2"/>
      <scheme val="minor"/>
    </font>
    <font>
      <sz val="10"/>
      <name val="Century Gothic"/>
      <family val="2"/>
    </font>
    <font>
      <sz val="9"/>
      <color indexed="23"/>
      <name val="Century Gothic"/>
      <family val="2"/>
    </font>
    <font>
      <sz val="9"/>
      <name val="Century Gothic"/>
      <family val="2"/>
    </font>
    <font>
      <b/>
      <sz val="9"/>
      <name val="Century Gothic"/>
      <family val="2"/>
    </font>
    <font>
      <sz val="8"/>
      <name val="Century Gothic"/>
      <family val="2"/>
    </font>
    <font>
      <sz val="10"/>
      <color indexed="23"/>
      <name val="Century Gothic"/>
      <family val="2"/>
    </font>
    <font>
      <sz val="11"/>
      <color theme="1"/>
      <name val="Calibri"/>
      <family val="2"/>
      <scheme val="minor"/>
    </font>
    <font>
      <b/>
      <i/>
      <u/>
      <sz val="9"/>
      <name val="Century Gothic"/>
      <family val="2"/>
    </font>
    <font>
      <u/>
      <sz val="14.3"/>
      <color theme="10"/>
      <name val="Calibri"/>
      <family val="2"/>
    </font>
    <font>
      <u/>
      <sz val="8"/>
      <color theme="10"/>
      <name val="Calibri"/>
      <family val="2"/>
    </font>
    <font>
      <sz val="10"/>
      <name val="Arial"/>
      <family val="2"/>
    </font>
    <font>
      <sz val="9"/>
      <name val="Arial"/>
      <family val="2"/>
    </font>
    <font>
      <sz val="9"/>
      <color theme="1"/>
      <name val="Calibri"/>
      <family val="2"/>
      <scheme val="minor"/>
    </font>
    <font>
      <sz val="10"/>
      <color theme="1"/>
      <name val="Arial Unicode MS"/>
      <family val="2"/>
    </font>
    <font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5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7" fillId="0" borderId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  <xf numFmtId="0" fontId="11" fillId="0" borderId="0"/>
  </cellStyleXfs>
  <cellXfs count="77">
    <xf numFmtId="0" fontId="0" fillId="0" borderId="0" xfId="0"/>
    <xf numFmtId="0" fontId="1" fillId="0" borderId="0" xfId="0" applyFont="1" applyProtection="1">
      <protection locked="0"/>
    </xf>
    <xf numFmtId="0" fontId="1" fillId="0" borderId="0" xfId="0" applyFont="1" applyAlignment="1" applyProtection="1">
      <alignment horizontal="left" indent="5"/>
      <protection locked="0"/>
    </xf>
    <xf numFmtId="0" fontId="2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vertical="center"/>
      <protection locked="0"/>
    </xf>
    <xf numFmtId="0" fontId="6" fillId="0" borderId="0" xfId="0" applyFont="1" applyProtection="1"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left" indent="5"/>
      <protection locked="0"/>
    </xf>
    <xf numFmtId="0" fontId="3" fillId="0" borderId="0" xfId="0" applyFont="1" applyAlignment="1" applyProtection="1">
      <alignment horizontal="left"/>
      <protection locked="0"/>
    </xf>
    <xf numFmtId="165" fontId="3" fillId="0" borderId="0" xfId="0" applyNumberFormat="1" applyFont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left" vertical="center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164" fontId="3" fillId="0" borderId="3" xfId="1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164" fontId="7" fillId="0" borderId="2" xfId="1" applyFont="1" applyBorder="1"/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left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4" fillId="4" borderId="6" xfId="0" applyFont="1" applyFill="1" applyBorder="1" applyAlignment="1" applyProtection="1">
      <alignment horizontal="center" vertical="center"/>
      <protection locked="0"/>
    </xf>
    <xf numFmtId="0" fontId="4" fillId="7" borderId="3" xfId="0" applyFont="1" applyFill="1" applyBorder="1" applyAlignment="1" applyProtection="1">
      <alignment horizontal="center" vertical="center"/>
      <protection locked="0"/>
    </xf>
    <xf numFmtId="0" fontId="4" fillId="7" borderId="7" xfId="0" applyFont="1" applyFill="1" applyBorder="1" applyAlignment="1" applyProtection="1">
      <alignment horizontal="center" vertical="center"/>
      <protection locked="0"/>
    </xf>
    <xf numFmtId="0" fontId="4" fillId="5" borderId="3" xfId="0" applyFont="1" applyFill="1" applyBorder="1" applyAlignment="1" applyProtection="1">
      <alignment horizontal="center" vertical="center"/>
      <protection locked="0"/>
    </xf>
    <xf numFmtId="0" fontId="4" fillId="5" borderId="7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4" fillId="4" borderId="3" xfId="0" applyFont="1" applyFill="1" applyBorder="1" applyAlignment="1" applyProtection="1">
      <alignment horizontal="center" vertical="center"/>
      <protection locked="0"/>
    </xf>
    <xf numFmtId="0" fontId="4" fillId="4" borderId="7" xfId="0" applyFont="1" applyFill="1" applyBorder="1" applyAlignment="1" applyProtection="1">
      <alignment horizontal="center" vertical="center"/>
      <protection locked="0"/>
    </xf>
    <xf numFmtId="166" fontId="8" fillId="0" borderId="3" xfId="0" applyNumberFormat="1" applyFont="1" applyFill="1" applyBorder="1" applyAlignment="1" applyProtection="1">
      <alignment horizontal="center" vertical="center"/>
    </xf>
    <xf numFmtId="166" fontId="8" fillId="0" borderId="7" xfId="0" applyNumberFormat="1" applyFont="1" applyFill="1" applyBorder="1" applyAlignment="1" applyProtection="1">
      <alignment horizontal="center" vertical="center"/>
    </xf>
    <xf numFmtId="166" fontId="3" fillId="0" borderId="3" xfId="0" applyNumberFormat="1" applyFont="1" applyFill="1" applyBorder="1" applyAlignment="1" applyProtection="1">
      <alignment horizontal="center" vertical="center"/>
    </xf>
    <xf numFmtId="166" fontId="3" fillId="0" borderId="8" xfId="0" applyNumberFormat="1" applyFont="1" applyFill="1" applyBorder="1" applyAlignment="1" applyProtection="1">
      <alignment horizontal="center" vertical="center"/>
    </xf>
    <xf numFmtId="0" fontId="4" fillId="6" borderId="3" xfId="0" applyFont="1" applyFill="1" applyBorder="1" applyAlignment="1" applyProtection="1">
      <alignment horizontal="center" vertical="center"/>
      <protection locked="0"/>
    </xf>
    <xf numFmtId="0" fontId="4" fillId="6" borderId="7" xfId="0" applyFont="1" applyFill="1" applyBorder="1" applyAlignment="1" applyProtection="1">
      <alignment horizontal="center" vertical="center"/>
      <protection locked="0"/>
    </xf>
    <xf numFmtId="166" fontId="3" fillId="0" borderId="3" xfId="0" applyNumberFormat="1" applyFont="1" applyBorder="1" applyAlignment="1" applyProtection="1">
      <alignment horizontal="center" vertical="center"/>
      <protection locked="0"/>
    </xf>
    <xf numFmtId="166" fontId="3" fillId="0" borderId="7" xfId="0" applyNumberFormat="1" applyFont="1" applyBorder="1" applyAlignment="1" applyProtection="1">
      <alignment horizontal="center" vertical="center"/>
      <protection locked="0"/>
    </xf>
    <xf numFmtId="166" fontId="3" fillId="0" borderId="7" xfId="0" applyNumberFormat="1" applyFont="1" applyFill="1" applyBorder="1" applyAlignment="1" applyProtection="1">
      <alignment horizontal="center" vertical="center"/>
    </xf>
    <xf numFmtId="0" fontId="10" fillId="0" borderId="0" xfId="2" applyFont="1" applyAlignment="1" applyProtection="1"/>
    <xf numFmtId="20" fontId="12" fillId="9" borderId="10" xfId="3" applyNumberFormat="1" applyFont="1" applyFill="1" applyBorder="1" applyAlignment="1" applyProtection="1">
      <alignment horizontal="center"/>
    </xf>
    <xf numFmtId="20" fontId="12" fillId="8" borderId="10" xfId="3" applyNumberFormat="1" applyFont="1" applyFill="1" applyBorder="1" applyAlignment="1" applyProtection="1">
      <alignment horizontal="center"/>
    </xf>
    <xf numFmtId="20" fontId="13" fillId="0" borderId="12" xfId="0" applyNumberFormat="1" applyFont="1" applyBorder="1" applyProtection="1"/>
    <xf numFmtId="20" fontId="12" fillId="9" borderId="12" xfId="3" applyNumberFormat="1" applyFont="1" applyFill="1" applyBorder="1" applyAlignment="1" applyProtection="1">
      <alignment horizontal="center"/>
    </xf>
    <xf numFmtId="20" fontId="12" fillId="8" borderId="12" xfId="3" applyNumberFormat="1" applyFont="1" applyFill="1" applyBorder="1" applyAlignment="1" applyProtection="1">
      <alignment horizontal="center"/>
    </xf>
    <xf numFmtId="0" fontId="13" fillId="0" borderId="0" xfId="0" applyFont="1" applyProtection="1"/>
    <xf numFmtId="20" fontId="12" fillId="10" borderId="12" xfId="3" applyNumberFormat="1" applyFont="1" applyFill="1" applyBorder="1" applyAlignment="1" applyProtection="1">
      <alignment horizontal="center"/>
    </xf>
    <xf numFmtId="20" fontId="12" fillId="0" borderId="12" xfId="3" applyNumberFormat="1" applyFont="1" applyBorder="1" applyAlignment="1" applyProtection="1">
      <alignment horizontal="center"/>
    </xf>
    <xf numFmtId="0" fontId="12" fillId="0" borderId="9" xfId="3" applyFont="1" applyBorder="1" applyProtection="1"/>
    <xf numFmtId="20" fontId="13" fillId="0" borderId="10" xfId="3" applyNumberFormat="1" applyFont="1" applyBorder="1" applyAlignment="1" applyProtection="1">
      <alignment horizontal="center"/>
    </xf>
    <xf numFmtId="20" fontId="12" fillId="10" borderId="10" xfId="3" applyNumberFormat="1" applyFont="1" applyFill="1" applyBorder="1" applyAlignment="1" applyProtection="1">
      <alignment horizontal="center"/>
    </xf>
    <xf numFmtId="20" fontId="12" fillId="0" borderId="10" xfId="3" applyNumberFormat="1" applyFont="1" applyBorder="1" applyAlignment="1" applyProtection="1">
      <alignment horizontal="center"/>
    </xf>
    <xf numFmtId="20" fontId="13" fillId="0" borderId="10" xfId="0" applyNumberFormat="1" applyFont="1" applyBorder="1" applyProtection="1"/>
    <xf numFmtId="20" fontId="13" fillId="0" borderId="11" xfId="0" applyNumberFormat="1" applyFont="1" applyBorder="1" applyProtection="1"/>
    <xf numFmtId="0" fontId="12" fillId="0" borderId="13" xfId="3" applyFont="1" applyBorder="1" applyProtection="1"/>
    <xf numFmtId="20" fontId="13" fillId="0" borderId="14" xfId="0" applyNumberFormat="1" applyFont="1" applyBorder="1" applyProtection="1"/>
    <xf numFmtId="0" fontId="12" fillId="0" borderId="16" xfId="3" applyFont="1" applyBorder="1" applyProtection="1"/>
    <xf numFmtId="20" fontId="12" fillId="8" borderId="18" xfId="3" applyNumberFormat="1" applyFont="1" applyFill="1" applyBorder="1" applyAlignment="1" applyProtection="1">
      <alignment horizontal="center"/>
    </xf>
    <xf numFmtId="20" fontId="12" fillId="9" borderId="18" xfId="3" applyNumberFormat="1" applyFont="1" applyFill="1" applyBorder="1" applyAlignment="1" applyProtection="1">
      <alignment horizontal="center"/>
    </xf>
    <xf numFmtId="20" fontId="12" fillId="0" borderId="18" xfId="3" applyNumberFormat="1" applyFont="1" applyBorder="1" applyAlignment="1" applyProtection="1">
      <alignment horizontal="center"/>
    </xf>
    <xf numFmtId="20" fontId="12" fillId="10" borderId="18" xfId="3" applyNumberFormat="1" applyFont="1" applyFill="1" applyBorder="1" applyAlignment="1" applyProtection="1">
      <alignment horizontal="center"/>
    </xf>
    <xf numFmtId="20" fontId="13" fillId="0" borderId="18" xfId="0" applyNumberFormat="1" applyFont="1" applyBorder="1" applyProtection="1"/>
    <xf numFmtId="20" fontId="13" fillId="0" borderId="15" xfId="0" applyNumberFormat="1" applyFont="1" applyBorder="1" applyProtection="1"/>
    <xf numFmtId="20" fontId="13" fillId="0" borderId="19" xfId="0" applyNumberFormat="1" applyFont="1" applyBorder="1" applyProtection="1"/>
    <xf numFmtId="20" fontId="13" fillId="0" borderId="20" xfId="0" applyNumberFormat="1" applyFont="1" applyBorder="1" applyProtection="1"/>
    <xf numFmtId="164" fontId="3" fillId="0" borderId="3" xfId="0" applyNumberFormat="1" applyFont="1" applyBorder="1" applyAlignment="1" applyProtection="1">
      <alignment horizontal="center" vertical="center"/>
      <protection locked="0"/>
    </xf>
    <xf numFmtId="0" fontId="4" fillId="2" borderId="21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164" fontId="14" fillId="0" borderId="12" xfId="0" applyNumberFormat="1" applyFont="1" applyBorder="1"/>
    <xf numFmtId="0" fontId="4" fillId="4" borderId="1" xfId="0" applyFont="1" applyFill="1" applyBorder="1" applyAlignment="1" applyProtection="1">
      <alignment horizontal="center" vertical="center"/>
      <protection locked="0"/>
    </xf>
    <xf numFmtId="164" fontId="3" fillId="0" borderId="22" xfId="0" applyNumberFormat="1" applyFont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164" fontId="14" fillId="0" borderId="23" xfId="0" applyNumberFormat="1" applyFont="1" applyBorder="1"/>
    <xf numFmtId="0" fontId="15" fillId="0" borderId="0" xfId="0" applyFont="1"/>
  </cellXfs>
  <cellStyles count="4">
    <cellStyle name="Lien hypertexte" xfId="2" builtinId="8"/>
    <cellStyle name="Milliers" xfId="1" builtinId="3"/>
    <cellStyle name="Normal" xfId="0" builtinId="0"/>
    <cellStyle name="Normal 2" xfId="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ellule-de-calcule-separer-heure-normal-et-heure-sup-t3646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41"/>
  <sheetViews>
    <sheetView showGridLines="0" tabSelected="1" topLeftCell="A13" zoomScale="130" zoomScaleNormal="130" workbookViewId="0">
      <selection activeCell="J31" sqref="J31"/>
    </sheetView>
  </sheetViews>
  <sheetFormatPr baseColWidth="10" defaultColWidth="8.85546875" defaultRowHeight="15"/>
  <cols>
    <col min="1" max="1" width="18.42578125" customWidth="1"/>
    <col min="2" max="2" width="8.7109375" customWidth="1"/>
    <col min="3" max="3" width="9" customWidth="1"/>
    <col min="5" max="5" width="9.42578125" customWidth="1"/>
    <col min="6" max="6" width="15.28515625" customWidth="1"/>
    <col min="7" max="7" width="17.42578125" customWidth="1"/>
    <col min="8" max="8" width="4.42578125" customWidth="1"/>
    <col min="10" max="17" width="6.7109375" customWidth="1"/>
  </cols>
  <sheetData>
    <row r="1" spans="1:17">
      <c r="A1" s="1"/>
      <c r="B1" s="1"/>
      <c r="C1" s="1"/>
      <c r="D1" s="1"/>
      <c r="E1" s="1"/>
      <c r="F1" s="1"/>
      <c r="G1" s="1"/>
      <c r="H1" s="1"/>
    </row>
    <row r="2" spans="1:17" ht="57" customHeight="1">
      <c r="A2" s="1"/>
      <c r="B2" s="1"/>
      <c r="C2" s="1"/>
      <c r="D2" s="1"/>
      <c r="E2" s="1"/>
      <c r="F2" s="1"/>
      <c r="G2" s="1"/>
      <c r="H2" s="1"/>
    </row>
    <row r="3" spans="1:17" ht="40.15" customHeight="1">
      <c r="A3" s="1"/>
      <c r="B3" s="1"/>
      <c r="C3" s="1"/>
      <c r="D3" s="1"/>
      <c r="F3" s="7" t="s">
        <v>1</v>
      </c>
      <c r="G3" s="1"/>
      <c r="H3" s="1"/>
    </row>
    <row r="4" spans="1:17" ht="15.75">
      <c r="A4" s="3" t="s">
        <v>0</v>
      </c>
      <c r="B4" s="3"/>
      <c r="C4" s="3"/>
      <c r="D4" s="1"/>
      <c r="G4" s="1"/>
    </row>
    <row r="5" spans="1:17" ht="15.75">
      <c r="A5" s="3" t="s">
        <v>2</v>
      </c>
      <c r="B5" s="3"/>
      <c r="C5" s="3"/>
      <c r="D5" s="1"/>
      <c r="E5" s="2"/>
      <c r="G5" s="1"/>
    </row>
    <row r="6" spans="1:17" ht="15.75">
      <c r="A6" s="3" t="s">
        <v>3</v>
      </c>
      <c r="B6" s="3"/>
      <c r="C6" s="3"/>
      <c r="D6" s="1"/>
      <c r="E6" s="8" t="s">
        <v>34</v>
      </c>
      <c r="G6" s="1"/>
    </row>
    <row r="7" spans="1:17" ht="15.75">
      <c r="A7" s="3" t="s">
        <v>4</v>
      </c>
      <c r="B7" s="9"/>
      <c r="C7" s="9"/>
      <c r="D7" s="1"/>
      <c r="E7" s="8" t="s">
        <v>35</v>
      </c>
      <c r="G7" s="1"/>
    </row>
    <row r="8" spans="1:17" ht="15.75">
      <c r="A8" s="3" t="s">
        <v>5</v>
      </c>
      <c r="B8" s="10"/>
      <c r="C8" s="10"/>
      <c r="D8" s="1"/>
      <c r="E8" s="8" t="s">
        <v>23</v>
      </c>
      <c r="G8" s="1"/>
    </row>
    <row r="9" spans="1:17" ht="15.75">
      <c r="B9" s="10"/>
      <c r="C9" s="10"/>
      <c r="D9" s="1"/>
      <c r="E9" s="8" t="s">
        <v>6</v>
      </c>
      <c r="G9" s="1"/>
    </row>
    <row r="10" spans="1:17" ht="15.75">
      <c r="B10" s="9"/>
      <c r="C10" s="9"/>
      <c r="D10" s="1"/>
      <c r="E10" s="8" t="s">
        <v>36</v>
      </c>
      <c r="G10" s="1"/>
    </row>
    <row r="11" spans="1:17" ht="15.75">
      <c r="A11" s="3"/>
      <c r="B11" s="9"/>
      <c r="C11" s="9"/>
      <c r="D11" s="1"/>
      <c r="G11" s="1"/>
    </row>
    <row r="12" spans="1:17" ht="15.75">
      <c r="A12" s="3"/>
      <c r="B12" s="9"/>
      <c r="C12" s="9"/>
      <c r="D12" s="1"/>
      <c r="E12" s="8"/>
      <c r="G12" s="1"/>
    </row>
    <row r="13" spans="1:17" ht="13.9" customHeight="1">
      <c r="A13" s="19" t="s">
        <v>7</v>
      </c>
      <c r="B13" s="22" t="s">
        <v>24</v>
      </c>
      <c r="C13" s="23"/>
      <c r="D13" s="22" t="s">
        <v>25</v>
      </c>
      <c r="E13" s="23"/>
      <c r="F13" s="19" t="s">
        <v>10</v>
      </c>
      <c r="G13" s="21" t="s">
        <v>11</v>
      </c>
    </row>
    <row r="14" spans="1:17" ht="15" customHeight="1" thickBot="1">
      <c r="A14" s="20"/>
      <c r="B14" s="13" t="s">
        <v>8</v>
      </c>
      <c r="C14" s="13" t="s">
        <v>9</v>
      </c>
      <c r="D14" s="13" t="s">
        <v>8</v>
      </c>
      <c r="E14" s="13" t="s">
        <v>9</v>
      </c>
      <c r="F14" s="20"/>
      <c r="G14" s="69"/>
      <c r="H14" s="1"/>
    </row>
    <row r="15" spans="1:17" ht="15" customHeight="1">
      <c r="A15" s="12" t="s">
        <v>12</v>
      </c>
      <c r="B15" s="14">
        <v>8.3000000000000007</v>
      </c>
      <c r="C15" s="15">
        <v>12.05</v>
      </c>
      <c r="D15" s="15">
        <v>13.05</v>
      </c>
      <c r="E15" s="15">
        <v>17.149999999999999</v>
      </c>
      <c r="F15" s="68">
        <f t="shared" ref="F15:F18" si="0">MIN((C15-B15)+(E15-D15),7)</f>
        <v>7</v>
      </c>
      <c r="G15" s="71">
        <f>MAX((C15-B15)+(E15-D15)-7,0)</f>
        <v>0.84999999999999787</v>
      </c>
      <c r="H15" s="1"/>
      <c r="I15" s="51" t="s">
        <v>38</v>
      </c>
      <c r="J15" s="44">
        <v>0.29166666666666669</v>
      </c>
      <c r="K15" s="43">
        <v>0.35416666666666669</v>
      </c>
      <c r="L15" s="52">
        <f>IF(K15=0,"",K15-J15)</f>
        <v>6.25E-2</v>
      </c>
      <c r="M15" s="53">
        <v>0.625</v>
      </c>
      <c r="N15" s="44">
        <v>0.70833333333333337</v>
      </c>
      <c r="O15" s="54">
        <f>IF(N15=0,"",N15-M15)</f>
        <v>8.333333333333337E-2</v>
      </c>
      <c r="P15" s="55">
        <f>MIN((K15-J15)+(N15-M15),3)</f>
        <v>0.14583333333333337</v>
      </c>
      <c r="Q15" s="56">
        <f>MAX((K15-J15)+(N15-M15)-3,0)</f>
        <v>0</v>
      </c>
    </row>
    <row r="16" spans="1:17" ht="15" customHeight="1">
      <c r="A16" s="12" t="s">
        <v>13</v>
      </c>
      <c r="B16" s="14">
        <v>8.3000000000000007</v>
      </c>
      <c r="C16" s="15">
        <v>12.05</v>
      </c>
      <c r="D16" s="15">
        <v>13.05</v>
      </c>
      <c r="E16" s="15">
        <v>17.149999999999999</v>
      </c>
      <c r="F16" s="68">
        <f t="shared" si="0"/>
        <v>7</v>
      </c>
      <c r="G16" s="71">
        <f t="shared" ref="G16:G21" si="1">MAX((C16-B16)+(E16-D16)-7,0)</f>
        <v>0.84999999999999787</v>
      </c>
      <c r="H16" s="1"/>
      <c r="I16" s="57" t="s">
        <v>39</v>
      </c>
      <c r="J16" s="47">
        <v>0.29166666666666669</v>
      </c>
      <c r="K16" s="46">
        <v>0.35416666666666669</v>
      </c>
      <c r="L16" s="50">
        <f>IF(K16=0,"",K16-J16)</f>
        <v>6.25E-2</v>
      </c>
      <c r="M16" s="49">
        <v>0.625</v>
      </c>
      <c r="N16" s="47">
        <v>0.70833333333333337</v>
      </c>
      <c r="O16" s="50">
        <f>IF(N16=0,"",N16-M16)</f>
        <v>8.333333333333337E-2</v>
      </c>
      <c r="P16" s="45">
        <f t="shared" ref="P16:P19" si="2">MIN((K16-J16)+(N16-M16),3)</f>
        <v>0.14583333333333337</v>
      </c>
      <c r="Q16" s="58">
        <f t="shared" ref="Q16:Q19" si="3">MAX((K16-J16)+(N16-M16)-3,0)</f>
        <v>0</v>
      </c>
    </row>
    <row r="17" spans="1:17" ht="15" customHeight="1">
      <c r="A17" s="12" t="s">
        <v>14</v>
      </c>
      <c r="B17" s="14">
        <v>8.3000000000000007</v>
      </c>
      <c r="C17" s="15">
        <v>12.05</v>
      </c>
      <c r="D17" s="15">
        <v>13.05</v>
      </c>
      <c r="E17" s="15">
        <v>17.149999999999999</v>
      </c>
      <c r="F17" s="68">
        <f t="shared" si="0"/>
        <v>7</v>
      </c>
      <c r="G17" s="71">
        <f t="shared" si="1"/>
        <v>0.84999999999999787</v>
      </c>
      <c r="H17" s="1"/>
      <c r="I17" s="57" t="s">
        <v>40</v>
      </c>
      <c r="J17" s="47">
        <v>0.29166666666666669</v>
      </c>
      <c r="K17" s="46">
        <v>0.35416666666666669</v>
      </c>
      <c r="L17" s="50">
        <f>IF(K17=0,"",K17-J17)</f>
        <v>6.25E-2</v>
      </c>
      <c r="M17" s="46">
        <v>0.5</v>
      </c>
      <c r="N17" s="46">
        <v>0.58333333333333337</v>
      </c>
      <c r="O17" s="50">
        <f>IF(N17=0,"",N17-M17)</f>
        <v>8.333333333333337E-2</v>
      </c>
      <c r="P17" s="45">
        <f t="shared" si="2"/>
        <v>0.14583333333333337</v>
      </c>
      <c r="Q17" s="58">
        <f t="shared" si="3"/>
        <v>0</v>
      </c>
    </row>
    <row r="18" spans="1:17" ht="15" customHeight="1">
      <c r="A18" s="12" t="s">
        <v>15</v>
      </c>
      <c r="B18" s="14">
        <v>8.3000000000000007</v>
      </c>
      <c r="C18" s="15">
        <v>12.05</v>
      </c>
      <c r="D18" s="15">
        <v>13.05</v>
      </c>
      <c r="E18" s="15">
        <v>17.149999999999999</v>
      </c>
      <c r="F18" s="68">
        <f t="shared" si="0"/>
        <v>7</v>
      </c>
      <c r="G18" s="71">
        <f t="shared" si="1"/>
        <v>0.84999999999999787</v>
      </c>
      <c r="H18" s="1"/>
      <c r="I18" s="57" t="s">
        <v>41</v>
      </c>
      <c r="J18" s="47">
        <v>0.29166666666666669</v>
      </c>
      <c r="K18" s="46">
        <v>0.35416666666666669</v>
      </c>
      <c r="L18" s="50">
        <f>IF(K18=0,"",K18-J18)</f>
        <v>6.25E-2</v>
      </c>
      <c r="M18" s="49">
        <v>0.625</v>
      </c>
      <c r="N18" s="47">
        <v>0.70833333333333337</v>
      </c>
      <c r="O18" s="50">
        <f>IF(N18=0,"",N18-M18)</f>
        <v>8.333333333333337E-2</v>
      </c>
      <c r="P18" s="45">
        <f t="shared" si="2"/>
        <v>0.14583333333333337</v>
      </c>
      <c r="Q18" s="58">
        <f t="shared" si="3"/>
        <v>0</v>
      </c>
    </row>
    <row r="19" spans="1:17" ht="15" customHeight="1" thickBot="1">
      <c r="A19" s="12" t="s">
        <v>16</v>
      </c>
      <c r="B19" s="14">
        <v>8.3000000000000007</v>
      </c>
      <c r="C19" s="15">
        <v>12.05</v>
      </c>
      <c r="D19" s="15">
        <v>13.05</v>
      </c>
      <c r="E19" s="15">
        <v>17.149999999999999</v>
      </c>
      <c r="F19" s="68">
        <f t="shared" ref="F16:F21" si="4">MIN((C19-B19)+(E19-D19),7)</f>
        <v>7</v>
      </c>
      <c r="G19" s="71">
        <f t="shared" si="1"/>
        <v>0.84999999999999787</v>
      </c>
      <c r="H19" s="1"/>
      <c r="I19" s="59" t="s">
        <v>42</v>
      </c>
      <c r="J19" s="60">
        <v>0.29166666666666669</v>
      </c>
      <c r="K19" s="61">
        <v>0.35416666666666669</v>
      </c>
      <c r="L19" s="62">
        <f>IF(K19=0,"",K19-J19)</f>
        <v>6.25E-2</v>
      </c>
      <c r="M19" s="63">
        <v>0.625</v>
      </c>
      <c r="N19" s="60">
        <v>0.70833333333333337</v>
      </c>
      <c r="O19" s="62">
        <f>IF(N19=0,"",N19-M19)</f>
        <v>8.333333333333337E-2</v>
      </c>
      <c r="P19" s="64">
        <f t="shared" si="2"/>
        <v>0.14583333333333337</v>
      </c>
      <c r="Q19" s="65">
        <f t="shared" si="3"/>
        <v>0</v>
      </c>
    </row>
    <row r="20" spans="1:17" ht="15" customHeight="1" thickBot="1">
      <c r="A20" s="12" t="s">
        <v>17</v>
      </c>
      <c r="B20" s="14"/>
      <c r="C20" s="14"/>
      <c r="D20" s="14"/>
      <c r="E20" s="14"/>
      <c r="F20" s="68">
        <f t="shared" si="4"/>
        <v>0</v>
      </c>
      <c r="G20" s="71">
        <f t="shared" si="1"/>
        <v>0</v>
      </c>
      <c r="H20" s="1"/>
      <c r="I20" s="48"/>
      <c r="J20" s="48"/>
      <c r="K20" s="48"/>
      <c r="L20" s="48"/>
      <c r="M20" s="48"/>
      <c r="N20" s="48"/>
      <c r="O20" s="48"/>
      <c r="P20" s="66">
        <f>SUM(P15:P19)</f>
        <v>0.72916666666666685</v>
      </c>
      <c r="Q20" s="67">
        <f>SUM(Q15:Q19)</f>
        <v>0</v>
      </c>
    </row>
    <row r="21" spans="1:17" ht="15" customHeight="1" thickBot="1">
      <c r="A21" s="12" t="s">
        <v>18</v>
      </c>
      <c r="B21" s="16"/>
      <c r="C21" s="16"/>
      <c r="D21" s="16"/>
      <c r="E21" s="16"/>
      <c r="F21" s="73">
        <f t="shared" si="4"/>
        <v>0</v>
      </c>
      <c r="G21" s="75">
        <f t="shared" si="1"/>
        <v>0</v>
      </c>
      <c r="H21" s="1"/>
    </row>
    <row r="22" spans="1:17" ht="15" customHeight="1" thickBot="1">
      <c r="A22" s="11"/>
      <c r="B22" s="11"/>
      <c r="C22" s="11"/>
      <c r="D22" s="24" t="s">
        <v>19</v>
      </c>
      <c r="E22" s="72"/>
      <c r="F22" s="74">
        <f>SUM(F15:F21)</f>
        <v>35</v>
      </c>
      <c r="G22" s="74">
        <f>SUM(G15:G21)</f>
        <v>4.2499999999999893</v>
      </c>
      <c r="H22" s="1"/>
      <c r="I22" s="42" t="s">
        <v>37</v>
      </c>
    </row>
    <row r="23" spans="1:17" ht="15" customHeight="1">
      <c r="A23" s="11"/>
      <c r="B23" s="11"/>
      <c r="C23" s="11"/>
      <c r="D23" s="31" t="s">
        <v>20</v>
      </c>
      <c r="E23" s="32"/>
      <c r="F23" s="17">
        <v>11.87</v>
      </c>
      <c r="G23" s="70"/>
      <c r="H23" s="1"/>
      <c r="I23" s="76" t="s">
        <v>43</v>
      </c>
    </row>
    <row r="24" spans="1:17" ht="15" customHeight="1">
      <c r="A24" s="11"/>
      <c r="B24" s="11"/>
      <c r="C24" s="11"/>
      <c r="D24" s="27" t="s">
        <v>28</v>
      </c>
      <c r="E24" s="28"/>
      <c r="F24" s="39">
        <v>8.4</v>
      </c>
      <c r="G24" s="40"/>
      <c r="H24" s="1"/>
      <c r="I24" s="76" t="s">
        <v>46</v>
      </c>
    </row>
    <row r="25" spans="1:17" ht="15" customHeight="1">
      <c r="A25" s="11"/>
      <c r="B25" s="11"/>
      <c r="C25" s="11"/>
      <c r="D25" s="27" t="s">
        <v>30</v>
      </c>
      <c r="E25" s="28"/>
      <c r="F25" s="39">
        <f>F24*1</f>
        <v>8.4</v>
      </c>
      <c r="G25" s="40"/>
      <c r="H25" s="1"/>
      <c r="I25" s="76" t="s">
        <v>47</v>
      </c>
    </row>
    <row r="26" spans="1:17" ht="15" customHeight="1">
      <c r="A26" s="11"/>
      <c r="B26" s="11"/>
      <c r="C26" s="11"/>
      <c r="D26" s="29" t="s">
        <v>29</v>
      </c>
      <c r="E26" s="30"/>
      <c r="F26" s="39">
        <v>2.57</v>
      </c>
      <c r="G26" s="40"/>
      <c r="H26" s="1"/>
      <c r="I26" s="76"/>
    </row>
    <row r="27" spans="1:17" ht="15" customHeight="1">
      <c r="A27" s="11"/>
      <c r="B27" s="11"/>
      <c r="C27" s="11"/>
      <c r="D27" s="29" t="s">
        <v>31</v>
      </c>
      <c r="E27" s="30"/>
      <c r="F27" s="39">
        <f>F26*1</f>
        <v>2.57</v>
      </c>
      <c r="G27" s="40"/>
      <c r="H27" s="1"/>
      <c r="I27" s="76" t="s">
        <v>45</v>
      </c>
    </row>
    <row r="28" spans="1:17" ht="15" customHeight="1">
      <c r="A28" s="11"/>
      <c r="B28" s="11"/>
      <c r="C28" s="11"/>
      <c r="D28" s="37" t="s">
        <v>26</v>
      </c>
      <c r="E28" s="38"/>
      <c r="F28" s="35">
        <f>(F22*F23)+(G22*G23)</f>
        <v>415.45</v>
      </c>
      <c r="G28" s="36"/>
      <c r="H28" s="1"/>
      <c r="I28" s="76" t="s">
        <v>44</v>
      </c>
    </row>
    <row r="29" spans="1:17" ht="15" customHeight="1">
      <c r="A29" s="11"/>
      <c r="B29" s="11"/>
      <c r="C29" s="11"/>
      <c r="D29" s="37" t="s">
        <v>32</v>
      </c>
      <c r="E29" s="38"/>
      <c r="F29" s="35">
        <f>(F28+G28)*10/100</f>
        <v>41.545000000000002</v>
      </c>
      <c r="G29" s="41"/>
      <c r="H29" s="1"/>
    </row>
    <row r="30" spans="1:17" ht="15" customHeight="1">
      <c r="A30" s="11"/>
      <c r="B30" s="11"/>
      <c r="C30" s="11"/>
      <c r="D30" s="37" t="s">
        <v>33</v>
      </c>
      <c r="E30" s="38"/>
      <c r="F30" s="35">
        <f>(F28+G28+F29)*10/100</f>
        <v>45.6995</v>
      </c>
      <c r="G30" s="41"/>
      <c r="H30" s="1"/>
    </row>
    <row r="31" spans="1:17" ht="24.6" customHeight="1">
      <c r="A31" s="1"/>
      <c r="B31" s="1"/>
      <c r="C31" s="1"/>
      <c r="D31" s="25" t="s">
        <v>27</v>
      </c>
      <c r="E31" s="26"/>
      <c r="F31" s="33">
        <f>((F28*G28)*-20/100+F28)+F25+F27+F29+F30</f>
        <v>513.66449999999998</v>
      </c>
      <c r="G31" s="34"/>
      <c r="H31" s="1"/>
    </row>
    <row r="32" spans="1:17">
      <c r="A32" s="1"/>
      <c r="B32" s="1"/>
      <c r="C32" s="1"/>
      <c r="D32" s="1"/>
      <c r="E32" s="1"/>
      <c r="F32" s="1"/>
      <c r="G32" s="1"/>
      <c r="H32" s="1"/>
    </row>
    <row r="33" spans="1:8">
      <c r="A33" s="1"/>
      <c r="B33" s="1"/>
      <c r="C33" s="1"/>
      <c r="D33" s="1"/>
      <c r="E33" s="1"/>
      <c r="F33" s="1"/>
      <c r="G33" s="1"/>
      <c r="H33" s="1"/>
    </row>
    <row r="34" spans="1:8" ht="15.75">
      <c r="A34" s="4"/>
      <c r="B34" s="4"/>
      <c r="C34" s="4"/>
      <c r="D34" s="4"/>
      <c r="E34" s="18"/>
      <c r="F34" s="18"/>
      <c r="G34" s="18"/>
      <c r="H34" s="1"/>
    </row>
    <row r="35" spans="1:8">
      <c r="A35" s="1"/>
      <c r="B35" s="1"/>
      <c r="C35" s="1"/>
      <c r="D35" s="1"/>
      <c r="E35" s="5" t="s">
        <v>21</v>
      </c>
      <c r="F35" s="6"/>
      <c r="G35" s="6"/>
      <c r="H35" s="1"/>
    </row>
    <row r="36" spans="1:8">
      <c r="A36" s="1"/>
      <c r="B36" s="1"/>
      <c r="C36" s="1"/>
      <c r="D36" s="1"/>
      <c r="E36" s="5"/>
      <c r="F36" s="6"/>
      <c r="G36" s="6"/>
      <c r="H36" s="1"/>
    </row>
    <row r="37" spans="1:8">
      <c r="A37" s="1"/>
      <c r="B37" s="1"/>
      <c r="C37" s="1"/>
      <c r="D37" s="1"/>
      <c r="E37" s="5"/>
      <c r="F37" s="6"/>
      <c r="G37" s="6"/>
      <c r="H37" s="1"/>
    </row>
    <row r="38" spans="1:8" ht="15.75">
      <c r="A38" s="1"/>
      <c r="B38" s="1"/>
      <c r="C38" s="1"/>
      <c r="D38" s="1"/>
      <c r="E38" s="18"/>
      <c r="F38" s="18"/>
      <c r="G38" s="18"/>
      <c r="H38" s="1"/>
    </row>
    <row r="39" spans="1:8">
      <c r="A39" s="1"/>
      <c r="B39" s="1"/>
      <c r="C39" s="1"/>
      <c r="D39" s="1"/>
      <c r="E39" s="5" t="s">
        <v>22</v>
      </c>
      <c r="F39" s="6"/>
      <c r="G39" s="6"/>
      <c r="H39" s="1"/>
    </row>
    <row r="40" spans="1:8">
      <c r="A40" s="1"/>
      <c r="B40" s="1"/>
      <c r="C40" s="1"/>
      <c r="D40" s="1"/>
      <c r="E40" s="1"/>
      <c r="F40" s="1"/>
      <c r="G40" s="1"/>
      <c r="H40" s="1"/>
    </row>
    <row r="41" spans="1:8">
      <c r="A41" s="1"/>
      <c r="B41" s="1"/>
      <c r="C41" s="1"/>
      <c r="D41" s="1"/>
      <c r="E41" s="1"/>
      <c r="F41" s="1"/>
      <c r="G41" s="1"/>
      <c r="H41" s="1"/>
    </row>
  </sheetData>
  <mergeCells count="25">
    <mergeCell ref="D29:E29"/>
    <mergeCell ref="D30:E30"/>
    <mergeCell ref="F24:G24"/>
    <mergeCell ref="F25:G25"/>
    <mergeCell ref="F26:G26"/>
    <mergeCell ref="F27:G27"/>
    <mergeCell ref="F29:G29"/>
    <mergeCell ref="F30:G30"/>
    <mergeCell ref="D28:E28"/>
    <mergeCell ref="E34:G34"/>
    <mergeCell ref="E38:G38"/>
    <mergeCell ref="A13:A14"/>
    <mergeCell ref="G13:G14"/>
    <mergeCell ref="F13:F14"/>
    <mergeCell ref="B13:C13"/>
    <mergeCell ref="D13:E13"/>
    <mergeCell ref="D22:E22"/>
    <mergeCell ref="D31:E31"/>
    <mergeCell ref="D24:E24"/>
    <mergeCell ref="D26:E26"/>
    <mergeCell ref="D23:E23"/>
    <mergeCell ref="D25:E25"/>
    <mergeCell ref="D27:E27"/>
    <mergeCell ref="F31:G31"/>
    <mergeCell ref="F28:G28"/>
  </mergeCells>
  <hyperlinks>
    <hyperlink ref="I22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8.8554687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8.8554687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2014-10-29T15:49:37Z</dcterms:modified>
</cp:coreProperties>
</file>