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195" windowWidth="28830" windowHeight="6240"/>
  </bookViews>
  <sheets>
    <sheet name="Chats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Ass_PV">[5]!T_P_V_Assurancs_21[[#Headers],[#Data]]</definedName>
    <definedName name="_xlnm._FilterDatabase" localSheetId="0" hidden="1">Chats!$K$4:$U$4</definedName>
    <definedName name="_MCHP">[5]!T_MCHP_Tournai_21[[#Headers],[#Data]]</definedName>
    <definedName name="_SPF_finances">[5]!T_Contributions_finances_21[[#Headers],[#Data]]</definedName>
    <definedName name="_SWDE">[5]!T_SWDE_21[[#Headers],[#Data]]</definedName>
    <definedName name="aller">'[1]Novembre 2012'!$S$2:$S$31</definedName>
    <definedName name="Bague">[2]couleur!$AG$2:$AG$36</definedName>
    <definedName name="Baives">[3]Jurbise!#REF!</definedName>
    <definedName name="Chiffre">[2]nichée!$AO$2:$CW$2</definedName>
    <definedName name="chiffres">[2]données!$A$2:$A$90</definedName>
    <definedName name="Chiffres_Alphabet">[2]données!$E$2:$E$62</definedName>
    <definedName name="Chimay">[3]Jurbise!#REF!</definedName>
    <definedName name="Clients_Données">[2]données!$G$2:$G$40</definedName>
    <definedName name="Congés_scolaires">'[4]Jours Fériers'!$P$1:$P$35</definedName>
    <definedName name="Couleur">[2]couleur!$AE$2:$AE$47</definedName>
    <definedName name="CRF_Marquet">T_Magasin[Magasin]</definedName>
    <definedName name="Début_2_mois">'[1]février 2013'!$A$12</definedName>
    <definedName name="Dernier">Chats!$A$52</definedName>
    <definedName name="Double">[2]données!$B$2:$B$61</definedName>
    <definedName name="férié">'[4]Jours Fériers'!$A$4:$A$17</definedName>
    <definedName name="Fin_2_mois">'[1]février 2013'!$A$60</definedName>
    <definedName name="Fumay">[3]Jurbise!$A$121:$A$123</definedName>
    <definedName name="Hastière">[3]Jurbise!$A$1:$A$24</definedName>
    <definedName name="Hautes_Rivières">[3]Jurbise!#REF!</definedName>
    <definedName name="Jeunes">[2]casier!$J$2:$T$2</definedName>
    <definedName name="Joigny_S_Meuse">[3]Jurbise!$A$98:$A$98</definedName>
    <definedName name="Journée_pédagogique">'[4]Jours Fériers'!$P$37:$P$49</definedName>
    <definedName name="JourSem">'[1]Novembre 2012'!$H$2:$H$7</definedName>
    <definedName name="Litres">#REF!</definedName>
    <definedName name="Magasin">T_Magasin[Magasin]</definedName>
    <definedName name="Maroilles">[3]Jurbise!#REF!</definedName>
    <definedName name="mois">'[1]décembre 2012'!$W$2:$W$80</definedName>
    <definedName name="Naissance">[2]casier!$J$1:$V$1</definedName>
    <definedName name="nbr">'[1]Novembre 2012'!$V$2:$V$32</definedName>
    <definedName name="nbv">#REF!</definedName>
    <definedName name="Nourriture">T_Nourriture[Nourriture]</definedName>
    <definedName name="octobre">'[1]octobre 2012'!$Q$13:$Q$35</definedName>
    <definedName name="Oeufs_Jeunes">[2]nichée!$AE$1:$AE$4</definedName>
    <definedName name="Origny_Thièrache">[3]Jurbise!#REF!</definedName>
    <definedName name="poids">[2]données!$D$2:$D$69</definedName>
    <definedName name="Quantité">T_Quantité[Quantité]</definedName>
    <definedName name="retour">'[1]Novembre 2012'!$T$2:$T$21</definedName>
    <definedName name="Rochehaut">[3]Jurbise!#REF!</definedName>
    <definedName name="soir">'[1]Novembre 2012'!$U$2:$U$45</definedName>
  </definedNames>
  <calcPr calcId="145621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O11" i="1" l="1"/>
  <c r="O13" i="1"/>
  <c r="U6" i="1"/>
  <c r="L5" i="1"/>
  <c r="O6" i="1"/>
  <c r="O7" i="1"/>
  <c r="O8" i="1"/>
  <c r="O9" i="1"/>
  <c r="O10" i="1"/>
  <c r="O12" i="1"/>
  <c r="O14" i="1"/>
  <c r="O5" i="1"/>
  <c r="R6" i="1"/>
  <c r="R7" i="1"/>
  <c r="R8" i="1"/>
  <c r="R9" i="1"/>
  <c r="R10" i="1"/>
  <c r="R11" i="1"/>
  <c r="R12" i="1"/>
  <c r="R13" i="1"/>
  <c r="R14" i="1"/>
  <c r="R5" i="1"/>
  <c r="U7" i="1"/>
  <c r="U8" i="1"/>
  <c r="U9" i="1"/>
  <c r="U10" i="1"/>
  <c r="U11" i="1"/>
  <c r="U12" i="1"/>
  <c r="U13" i="1"/>
  <c r="U14" i="1"/>
  <c r="U5" i="1"/>
  <c r="R1" i="1" l="1"/>
  <c r="O1" i="1"/>
  <c r="U1" i="1"/>
  <c r="U4" i="1"/>
  <c r="R4" i="1"/>
  <c r="A52" i="1" l="1"/>
  <c r="Y7" i="1"/>
  <c r="L14" i="1"/>
  <c r="L13" i="1"/>
  <c r="L12" i="1"/>
  <c r="L11" i="1"/>
  <c r="L10" i="1"/>
  <c r="L9" i="1"/>
  <c r="O4" i="1"/>
  <c r="L4" i="1"/>
  <c r="L8" i="1"/>
  <c r="L7" i="1"/>
  <c r="L6" i="1"/>
  <c r="L1" i="1" l="1"/>
  <c r="O2" i="1" s="1"/>
  <c r="G52" i="1"/>
  <c r="G53" i="1"/>
  <c r="I1" i="1"/>
  <c r="J1" i="1" l="1"/>
</calcChain>
</file>

<file path=xl/comments1.xml><?xml version="1.0" encoding="utf-8"?>
<comments xmlns="http://schemas.openxmlformats.org/spreadsheetml/2006/main">
  <authors>
    <author>Roland</author>
  </authors>
  <commentList>
    <comment ref="L4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'=SOMMEPROD(($B$2:$B$150=$K$4)*($C$2:$C$150=K5)*($G$2:$G$150))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'=SOMMEPROD(($B$2:$B$150=$N$4)*($C$2:$C$150=N5)*($G$2:$G$150))
 à faire glisser vers le bas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'=SOMMEPROD(($B$2:$B$150=$Q$4)*($C$2:$C$150=Q5)*($G$2:$G$150))
 à faire glisser vers le bas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'=SOMMEPROD(($B$2:$B$150=$T$4)*($C$2:$C$150=T5)*($G$2:$G$150))
 à faire glisser vers le bas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'=SOMMEPROD(($B$2:$B$150=$R$4)*($C$2:$C$150=R6)*($G$2:$G$150))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'=SOMMEPROD(($B$2:$B$150=$R$4)*($C$2:$C$150=R6)*($G$2:$G$150))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Roland: ou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'=SOMMEPROD(($B$2:$B$150=$R$4)*($C$2:$C$150=R6)*($G$2:$G$150))</t>
        </r>
      </text>
    </comment>
    <comment ref="K35" authorId="0">
      <text>
        <r>
          <rPr>
            <b/>
            <sz val="9"/>
            <color indexed="81"/>
            <rFont val="Tahoma"/>
            <family val="2"/>
          </rPr>
          <t xml:space="preserve">Roland: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Bien le bonjour à tous
J'aurais voulu trouver une formule pour </t>
        </r>
        <r>
          <rPr>
            <sz val="11"/>
            <color indexed="39"/>
            <rFont val="Tahoma"/>
            <family val="2"/>
          </rPr>
          <t>l</t>
        </r>
        <r>
          <rPr>
            <u/>
            <sz val="11"/>
            <color indexed="39"/>
            <rFont val="Tahoma"/>
            <family val="2"/>
          </rPr>
          <t>e prix unitaire</t>
        </r>
        <r>
          <rPr>
            <sz val="11"/>
            <color indexed="39"/>
            <rFont val="Tahoma"/>
            <family val="2"/>
          </rPr>
          <t xml:space="preserve"> </t>
        </r>
        <r>
          <rPr>
            <sz val="11"/>
            <color indexed="81"/>
            <rFont val="Tahoma"/>
            <family val="2"/>
          </rPr>
          <t>le + bas par rapport au "</t>
        </r>
        <r>
          <rPr>
            <sz val="11"/>
            <color indexed="39"/>
            <rFont val="Tahoma"/>
            <family val="2"/>
          </rPr>
          <t>Taleau4</t>
        </r>
        <r>
          <rPr>
            <sz val="11"/>
            <color indexed="81"/>
            <rFont val="Tahoma"/>
            <family val="2"/>
          </rPr>
          <t>"
des articles de la plage</t>
        </r>
        <r>
          <rPr>
            <sz val="11"/>
            <color indexed="39"/>
            <rFont val="Tahoma"/>
            <family val="2"/>
          </rPr>
          <t xml:space="preserve"> " </t>
        </r>
        <r>
          <rPr>
            <sz val="11"/>
            <color indexed="10"/>
            <rFont val="Tahoma"/>
            <family val="2"/>
          </rPr>
          <t>Q23:Q32</t>
        </r>
        <r>
          <rPr>
            <sz val="11"/>
            <color indexed="39"/>
            <rFont val="Tahoma"/>
            <family val="2"/>
          </rPr>
          <t xml:space="preserve">" </t>
        </r>
        <r>
          <rPr>
            <sz val="11"/>
            <color indexed="81"/>
            <rFont val="Tahoma"/>
            <family val="2"/>
          </rPr>
          <t xml:space="preserve">en </t>
        </r>
        <r>
          <rPr>
            <sz val="11"/>
            <color indexed="39"/>
            <rFont val="Tahoma"/>
            <family val="2"/>
          </rPr>
          <t>"</t>
        </r>
        <r>
          <rPr>
            <sz val="11"/>
            <color indexed="10"/>
            <rFont val="Tahoma"/>
            <family val="2"/>
          </rPr>
          <t>R23:R32</t>
        </r>
        <r>
          <rPr>
            <sz val="11"/>
            <color indexed="39"/>
            <rFont val="Tahoma"/>
            <family val="2"/>
          </rPr>
          <t xml:space="preserve">" </t>
        </r>
        <r>
          <rPr>
            <sz val="11"/>
            <color indexed="81"/>
            <rFont val="Tahoma"/>
            <family val="2"/>
          </rPr>
          <t xml:space="preserve">et dans quel </t>
        </r>
        <r>
          <rPr>
            <u/>
            <sz val="11"/>
            <color indexed="39"/>
            <rFont val="Tahoma"/>
            <family val="2"/>
          </rPr>
          <t>magasin</t>
        </r>
        <r>
          <rPr>
            <sz val="11"/>
            <color indexed="81"/>
            <rFont val="Tahoma"/>
            <family val="2"/>
          </rPr>
          <t xml:space="preserve"> se trouve cet article en</t>
        </r>
        <r>
          <rPr>
            <sz val="11"/>
            <color indexed="39"/>
            <rFont val="Tahoma"/>
            <family val="2"/>
          </rPr>
          <t xml:space="preserve"> "</t>
        </r>
        <r>
          <rPr>
            <sz val="11"/>
            <color indexed="10"/>
            <rFont val="Tahoma"/>
            <family val="2"/>
          </rPr>
          <t>S23:S32</t>
        </r>
        <r>
          <rPr>
            <sz val="11"/>
            <color indexed="39"/>
            <rFont val="Tahoma"/>
            <family val="2"/>
          </rPr>
          <t xml:space="preserve">".
</t>
        </r>
        <r>
          <rPr>
            <sz val="11"/>
            <color indexed="81"/>
            <rFont val="Tahoma"/>
            <family val="2"/>
          </rPr>
          <t>Comme dans le tableau en</t>
        </r>
        <r>
          <rPr>
            <sz val="11"/>
            <color indexed="17"/>
            <rFont val="Tahoma"/>
            <family val="2"/>
          </rPr>
          <t>"</t>
        </r>
        <r>
          <rPr>
            <sz val="11"/>
            <color indexed="39"/>
            <rFont val="Tahoma"/>
            <family val="2"/>
          </rPr>
          <t xml:space="preserve">K23:M32".
</t>
        </r>
        <r>
          <rPr>
            <sz val="11"/>
            <color indexed="81"/>
            <rFont val="Tahoma"/>
            <family val="2"/>
          </rPr>
          <t>Ou éventuellement 1 formule dans 1 seule cellule (si cela est possible) serait encore mieux.                                                       J'ai cherché sur le forum et transformé klke formules; mais rien de concluant.                                                                                                   
J'ai donc encore 1 fois besoin de votre aide et merci d'avance. 
                                                                                                                                        Formule du genre : 
                                                                                                                                                                                                                               (=si(la cellule en colonne "</t>
        </r>
        <r>
          <rPr>
            <sz val="11"/>
            <color indexed="39"/>
            <rFont val="Tahoma"/>
            <family val="2"/>
          </rPr>
          <t>C2:C50</t>
        </r>
        <r>
          <rPr>
            <sz val="11"/>
            <color indexed="81"/>
            <rFont val="Tahoma"/>
            <family val="2"/>
          </rPr>
          <t>" correspond à "</t>
        </r>
        <r>
          <rPr>
            <sz val="11"/>
            <color indexed="39"/>
            <rFont val="Tahoma"/>
            <family val="2"/>
          </rPr>
          <t>$AP2</t>
        </r>
        <r>
          <rPr>
            <sz val="11"/>
            <color indexed="81"/>
            <rFont val="Tahoma"/>
            <family val="2"/>
          </rPr>
          <t>", quel est le prix unitaire le + bas (colonne"</t>
        </r>
        <r>
          <rPr>
            <sz val="11"/>
            <color indexed="10"/>
            <rFont val="Tahoma"/>
            <family val="2"/>
          </rPr>
          <t>F2:F50</t>
        </r>
        <r>
          <rPr>
            <sz val="11"/>
            <color indexed="81"/>
            <rFont val="Tahoma"/>
            <family val="2"/>
          </rPr>
          <t>")
et quel est le magasin en (colonne"</t>
        </r>
        <r>
          <rPr>
            <sz val="11"/>
            <color indexed="10"/>
            <rFont val="Tahoma"/>
            <family val="2"/>
          </rPr>
          <t>B2:B50</t>
        </r>
        <r>
          <rPr>
            <sz val="11"/>
            <color indexed="81"/>
            <rFont val="Tahoma"/>
            <family val="2"/>
          </rPr>
          <t>").</t>
        </r>
      </text>
    </comment>
  </commentList>
</comments>
</file>

<file path=xl/sharedStrings.xml><?xml version="1.0" encoding="utf-8"?>
<sst xmlns="http://schemas.openxmlformats.org/spreadsheetml/2006/main" count="210" uniqueCount="43">
  <si>
    <t>Date</t>
  </si>
  <si>
    <t>Magasin</t>
  </si>
  <si>
    <t>Nourriture</t>
  </si>
  <si>
    <t>Quantité</t>
  </si>
  <si>
    <t>Réduction</t>
  </si>
  <si>
    <t>Prix unité</t>
  </si>
  <si>
    <t>Total</t>
  </si>
  <si>
    <t>Total général</t>
  </si>
  <si>
    <t>AD Delhaize</t>
  </si>
  <si>
    <t>Felix S poisson</t>
  </si>
  <si>
    <t>Bouch chat S.poiss</t>
  </si>
  <si>
    <t>Perle poiss 85g x 4</t>
  </si>
  <si>
    <t>CRF Marquet</t>
  </si>
  <si>
    <t>Felix émincé en g</t>
  </si>
  <si>
    <t>Sheba saumon</t>
  </si>
  <si>
    <t>Match France</t>
  </si>
  <si>
    <t>Intermarché</t>
  </si>
  <si>
    <t>Whiskas - 24x100g</t>
  </si>
  <si>
    <t>Litière 8L MI</t>
  </si>
  <si>
    <t>Perle gourmet 12  x 4</t>
  </si>
  <si>
    <t>Whiskas stérile</t>
  </si>
  <si>
    <t>Perle poisson</t>
  </si>
  <si>
    <t>Whiskas pois gelée</t>
  </si>
  <si>
    <t>=SI(ET(B2=$J$5;C2=$K$5);$F$2;0)</t>
  </si>
  <si>
    <t>=SI(ET(H5&gt;=$B$15;B5&gt;=$B$17);$B$16;0)</t>
  </si>
  <si>
    <t>=SI(ET(B18=$Q$4;C18=$R$6);F18;0)</t>
  </si>
  <si>
    <t>=SOMMEPROD((JAN!$C$2:$C$10="CM")*(JAN!$E$2:$E$10="NON")*(JAN!$D$2:$D$10))</t>
  </si>
  <si>
    <t>=SOMMEPROD(($B$2:$B$150=$Q$4)*($C$2:$C$150=$R$5)*($G$2:$G$150))</t>
  </si>
  <si>
    <t>=RECHERCHEV(4;A2:E7;3;FAUX) &amp; " " &amp; RECHERCHEV(4;A2:E7;2;FAUX) &amp; " est " &amp; RECHERCHEV(4;A2:E7;4;FAUX)</t>
  </si>
  <si>
    <t>=SI(N4="T1";RECHERCHEV(N4;Paramètres!S3:T38;2;);SI(N4="T2";RECHERCHEV(N4;Paramètres!S3:T38;2;);SI(N4="T3";RECHERCHEV(N4;Paramètres!S3:T38;2;);SI(N4="T4";RECHERCHEV(N4;Paramètres!S3:T38;2;);SI(N4="T5";RECHERCHEV(N4;Paramètres!S3:T38;2;);SI(N4="T6";RECHERCH</t>
  </si>
  <si>
    <t>Résultat b</t>
  </si>
  <si>
    <r>
      <t>=</t>
    </r>
    <r>
      <rPr>
        <sz val="11"/>
        <color rgb="FF00B050"/>
        <rFont val="Calibri"/>
        <family val="2"/>
        <scheme val="minor"/>
      </rPr>
      <t>SI</t>
    </r>
    <r>
      <rPr>
        <sz val="11"/>
        <color theme="1"/>
        <rFont val="Calibri"/>
        <family val="2"/>
        <scheme val="minor"/>
      </rPr>
      <t>(</t>
    </r>
    <r>
      <rPr>
        <sz val="11"/>
        <color theme="3"/>
        <rFont val="Calibri"/>
        <family val="2"/>
        <scheme val="minor"/>
      </rPr>
      <t>E</t>
    </r>
    <r>
      <rPr>
        <sz val="11"/>
        <color theme="9" tint="-0.249977111117893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</t>
    </r>
    <r>
      <rPr>
        <sz val="11"/>
        <color rgb="FF00B050"/>
        <rFont val="Calibri"/>
        <family val="2"/>
        <scheme val="minor"/>
      </rPr>
      <t>F5&gt;=10</t>
    </r>
    <r>
      <rPr>
        <sz val="11"/>
        <color theme="1"/>
        <rFont val="Calibri"/>
        <family val="2"/>
        <scheme val="minor"/>
      </rPr>
      <t>;</t>
    </r>
    <r>
      <rPr>
        <sz val="11"/>
        <color theme="3"/>
        <rFont val="Calibri"/>
        <family val="2"/>
        <scheme val="minor"/>
      </rPr>
      <t>D5&gt;=12</t>
    </r>
    <r>
      <rPr>
        <sz val="11"/>
        <color theme="1"/>
        <rFont val="Calibri"/>
        <family val="2"/>
        <scheme val="minor"/>
      </rPr>
      <t>;</t>
    </r>
    <r>
      <rPr>
        <sz val="11"/>
        <color theme="9" tint="-0.249977111117893"/>
        <rFont val="Calibri"/>
        <family val="2"/>
        <scheme val="minor"/>
      </rPr>
      <t>E5&gt;=10</t>
    </r>
    <r>
      <rPr>
        <sz val="11"/>
        <color theme="1"/>
        <rFont val="Calibri"/>
        <family val="2"/>
        <scheme val="minor"/>
      </rPr>
      <t>);"</t>
    </r>
    <r>
      <rPr>
        <sz val="11"/>
        <color rgb="FF00B050"/>
        <rFont val="Calibri"/>
        <family val="2"/>
        <scheme val="minor"/>
      </rPr>
      <t>Admis</t>
    </r>
    <r>
      <rPr>
        <sz val="11"/>
        <color theme="1"/>
        <rFont val="Calibri"/>
        <family val="2"/>
        <scheme val="minor"/>
      </rPr>
      <t>";"</t>
    </r>
    <r>
      <rPr>
        <sz val="11"/>
        <color rgb="FFFF0000"/>
        <rFont val="Calibri"/>
        <family val="2"/>
        <scheme val="minor"/>
      </rPr>
      <t>Recalé</t>
    </r>
    <r>
      <rPr>
        <sz val="11"/>
        <color theme="1"/>
        <rFont val="Calibri"/>
        <family val="2"/>
        <scheme val="minor"/>
      </rPr>
      <t>")</t>
    </r>
  </si>
  <si>
    <t xml:space="preserve"> = si + et + et</t>
  </si>
  <si>
    <t>ok</t>
  </si>
  <si>
    <t>Le magasin et prix unité le + bas</t>
  </si>
  <si>
    <t>Total                                   CRF Marquet</t>
  </si>
  <si>
    <t>Total                                     AD Delhaize</t>
  </si>
  <si>
    <t>Total              Intermarché</t>
  </si>
  <si>
    <t>Total                                   Match France</t>
  </si>
  <si>
    <t>Formule ?</t>
  </si>
  <si>
    <t>F ?</t>
  </si>
  <si>
    <r>
      <t xml:space="preserve">Bien le bonjour à tous                                                                                                                                                                                                           J'aurais voulu trouver une formule pour trouver </t>
    </r>
    <r>
      <rPr>
        <u/>
        <sz val="11"/>
        <color rgb="FF0000FF"/>
        <rFont val="Calibri"/>
        <family val="2"/>
        <scheme val="minor"/>
      </rPr>
      <t>le prix unitaire</t>
    </r>
    <r>
      <rPr>
        <sz val="11"/>
        <color theme="1"/>
        <rFont val="Calibri"/>
        <family val="2"/>
        <scheme val="minor"/>
      </rPr>
      <t xml:space="preserve"> le + bas par rapport au "</t>
    </r>
    <r>
      <rPr>
        <b/>
        <sz val="11"/>
        <color rgb="FF0000FF"/>
        <rFont val="Calibri"/>
        <family val="2"/>
        <scheme val="minor"/>
      </rPr>
      <t>Tableau4</t>
    </r>
    <r>
      <rPr>
        <sz val="11"/>
        <color theme="1"/>
        <rFont val="Calibri"/>
        <family val="2"/>
        <scheme val="minor"/>
      </rPr>
      <t xml:space="preserve">"                                                               des articles de la plage " </t>
    </r>
    <r>
      <rPr>
        <sz val="11"/>
        <color rgb="FFFF0000"/>
        <rFont val="Calibri"/>
        <family val="2"/>
        <scheme val="minor"/>
      </rPr>
      <t>Q23:Q32</t>
    </r>
    <r>
      <rPr>
        <sz val="11"/>
        <color theme="1"/>
        <rFont val="Calibri"/>
        <family val="2"/>
        <scheme val="minor"/>
      </rPr>
      <t>"en "</t>
    </r>
    <r>
      <rPr>
        <sz val="11"/>
        <color rgb="FFFF0000"/>
        <rFont val="Calibri"/>
        <family val="2"/>
        <scheme val="minor"/>
      </rPr>
      <t>R23:R32</t>
    </r>
    <r>
      <rPr>
        <sz val="11"/>
        <color theme="1"/>
        <rFont val="Calibri"/>
        <family val="2"/>
        <scheme val="minor"/>
      </rPr>
      <t xml:space="preserve">"  et dans quel </t>
    </r>
    <r>
      <rPr>
        <u/>
        <sz val="11"/>
        <color rgb="FF0000FF"/>
        <rFont val="Calibri"/>
        <family val="2"/>
        <scheme val="minor"/>
      </rPr>
      <t>magasin</t>
    </r>
    <r>
      <rPr>
        <sz val="11"/>
        <color theme="1"/>
        <rFont val="Calibri"/>
        <family val="2"/>
        <scheme val="minor"/>
      </rPr>
      <t xml:space="preserve"> se trouve cet article en "</t>
    </r>
    <r>
      <rPr>
        <sz val="11"/>
        <color rgb="FFFF0000"/>
        <rFont val="Calibri"/>
        <family val="2"/>
        <scheme val="minor"/>
      </rPr>
      <t>S23:S32</t>
    </r>
    <r>
      <rPr>
        <sz val="11"/>
        <color theme="1"/>
        <rFont val="Calibri"/>
        <family val="2"/>
        <scheme val="minor"/>
      </rPr>
      <t>".                                                               Comme dans la plage en"</t>
    </r>
    <r>
      <rPr>
        <sz val="11"/>
        <color rgb="FF0000FF"/>
        <rFont val="Calibri"/>
        <family val="2"/>
        <scheme val="minor"/>
      </rPr>
      <t>K23:M32</t>
    </r>
    <r>
      <rPr>
        <sz val="11"/>
        <color theme="1"/>
        <rFont val="Calibri"/>
        <family val="2"/>
        <scheme val="minor"/>
      </rPr>
      <t>".                                                                                                                                                                                Ou éventuellement 1 formule dans 1 seule cellule (si cela est possible) serait encore mieux.                                                       J'ai cherché sur le forum et transformé klke formules; mais rien de concluant.                                                                                                   J'ai donc encore 1 fois besoin de votre aide et merci d'avance.                                                                                                                                         Formule du genre :                                                                                                                                                                                                                                (=si(la cellule en colonne "</t>
    </r>
    <r>
      <rPr>
        <sz val="11"/>
        <color rgb="FF0000FF"/>
        <rFont val="Calibri"/>
        <family val="2"/>
        <scheme val="minor"/>
      </rPr>
      <t>C2:C50</t>
    </r>
    <r>
      <rPr>
        <sz val="11"/>
        <color theme="1"/>
        <rFont val="Calibri"/>
        <family val="2"/>
        <scheme val="minor"/>
      </rPr>
      <t>" correspond à "</t>
    </r>
    <r>
      <rPr>
        <sz val="11"/>
        <color rgb="FF0000FF"/>
        <rFont val="Calibri"/>
        <family val="2"/>
        <scheme val="minor"/>
      </rPr>
      <t>$AP2</t>
    </r>
    <r>
      <rPr>
        <sz val="11"/>
        <color theme="1"/>
        <rFont val="Calibri"/>
        <family val="2"/>
        <scheme val="minor"/>
      </rPr>
      <t>", quel est le prix unitaire le + bas (colonne"</t>
    </r>
    <r>
      <rPr>
        <sz val="11"/>
        <color rgb="FFFF0000"/>
        <rFont val="Calibri"/>
        <family val="2"/>
        <scheme val="minor"/>
      </rPr>
      <t>F2:F50</t>
    </r>
    <r>
      <rPr>
        <sz val="11"/>
        <color theme="1"/>
        <rFont val="Calibri"/>
        <family val="2"/>
        <scheme val="minor"/>
      </rPr>
      <t>")                                                              et quel est le magasin en (colonne"</t>
    </r>
    <r>
      <rPr>
        <sz val="11"/>
        <color rgb="FFFF0000"/>
        <rFont val="Calibri"/>
        <family val="2"/>
        <scheme val="minor"/>
      </rPr>
      <t>B2:B50</t>
    </r>
    <r>
      <rPr>
        <sz val="11"/>
        <color theme="1"/>
        <rFont val="Calibri"/>
        <family val="2"/>
        <scheme val="minor"/>
      </rPr>
      <t>").</t>
    </r>
  </si>
  <si>
    <t>prix unitaire le +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</si>
</sst>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&quot;€&quot;\ * #,##0.00_ ;_ &quot;€&quot;\ * \-#,##0.00_ ;_ &quot;€&quot;\ * &quot;-&quot;??_ ;_ @_ "/>
    <numFmt numFmtId="165" formatCode="_ * #,##0.00_ ;_ * \-#,##0.00_ ;_ * &quot;-&quot;??_ ;_ @_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</font>
    <font>
      <b/>
      <sz val="11"/>
      <color rgb="FF0000FF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4F595F"/>
      <name val="Courier New"/>
      <family val="3"/>
    </font>
    <font>
      <sz val="11"/>
      <name val="Courier New"/>
      <family val="3"/>
    </font>
    <font>
      <sz val="11"/>
      <color rgb="FF00B05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b/>
      <u/>
      <sz val="11"/>
      <color theme="10"/>
      <name val="Calibri"/>
      <family val="2"/>
      <scheme val="minor"/>
    </font>
    <font>
      <sz val="11"/>
      <color indexed="39"/>
      <name val="Tahoma"/>
      <family val="2"/>
    </font>
    <font>
      <sz val="11"/>
      <color indexed="10"/>
      <name val="Tahoma"/>
      <family val="2"/>
    </font>
    <font>
      <sz val="11"/>
      <color rgb="FF0000FF"/>
      <name val="Calibri"/>
      <family val="2"/>
      <scheme val="minor"/>
    </font>
    <font>
      <sz val="11"/>
      <color indexed="17"/>
      <name val="Tahoma"/>
      <family val="2"/>
    </font>
    <font>
      <sz val="11"/>
      <color indexed="81"/>
      <name val="Tahoma"/>
      <family val="2"/>
    </font>
    <font>
      <u/>
      <sz val="11"/>
      <color indexed="39"/>
      <name val="Tahoma"/>
      <family val="2"/>
    </font>
    <font>
      <u/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16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165" fontId="2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7" fillId="0" borderId="0"/>
    <xf numFmtId="0" fontId="17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2"/>
      <protection locked="0"/>
    </xf>
    <xf numFmtId="0" fontId="0" fillId="0" borderId="0" xfId="0" applyFill="1" applyAlignment="1" applyProtection="1">
      <alignment horizontal="center" vertical="top"/>
      <protection locked="0"/>
    </xf>
    <xf numFmtId="0" fontId="0" fillId="0" borderId="22" xfId="0" applyBorder="1" applyProtection="1">
      <protection locked="0"/>
    </xf>
    <xf numFmtId="8" fontId="0" fillId="7" borderId="29" xfId="0" applyNumberFormat="1" applyFont="1" applyFill="1" applyBorder="1" applyAlignment="1" applyProtection="1">
      <alignment horizontal="right" vertical="center"/>
    </xf>
    <xf numFmtId="0" fontId="0" fillId="0" borderId="32" xfId="0" applyBorder="1" applyProtection="1"/>
    <xf numFmtId="0" fontId="0" fillId="0" borderId="23" xfId="0" applyBorder="1" applyAlignment="1" applyProtection="1">
      <alignment horizontal="centerContinuous"/>
      <protection locked="0"/>
    </xf>
    <xf numFmtId="0" fontId="0" fillId="0" borderId="15" xfId="0" applyBorder="1" applyAlignment="1" applyProtection="1">
      <alignment horizontal="centerContinuous"/>
      <protection locked="0"/>
    </xf>
    <xf numFmtId="0" fontId="0" fillId="0" borderId="34" xfId="0" applyBorder="1" applyAlignment="1" applyProtection="1">
      <alignment horizontal="left"/>
      <protection locked="0"/>
    </xf>
    <xf numFmtId="0" fontId="0" fillId="0" borderId="32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34" xfId="0" applyBorder="1" applyAlignment="1" applyProtection="1">
      <alignment horizontal="center"/>
      <protection locked="0"/>
    </xf>
    <xf numFmtId="44" fontId="0" fillId="0" borderId="34" xfId="56" applyFont="1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44" fontId="0" fillId="0" borderId="32" xfId="56" applyFont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44" fontId="0" fillId="0" borderId="35" xfId="56" applyFont="1" applyBorder="1" applyAlignment="1" applyProtection="1">
      <alignment horizontal="center"/>
      <protection locked="0"/>
    </xf>
    <xf numFmtId="0" fontId="21" fillId="6" borderId="25" xfId="2" applyFont="1" applyFill="1" applyBorder="1" applyAlignment="1" applyProtection="1">
      <alignment horizontal="center" vertical="top"/>
      <protection locked="0"/>
    </xf>
    <xf numFmtId="0" fontId="2" fillId="6" borderId="0" xfId="0" applyFont="1" applyFill="1" applyBorder="1" applyAlignment="1" applyProtection="1">
      <alignment horizontal="center" vertical="top"/>
      <protection locked="0"/>
    </xf>
    <xf numFmtId="0" fontId="2" fillId="6" borderId="0" xfId="0" applyFont="1" applyFill="1" applyBorder="1" applyAlignment="1" applyProtection="1">
      <alignment horizontal="left" vertical="top"/>
      <protection locked="0"/>
    </xf>
    <xf numFmtId="0" fontId="2" fillId="6" borderId="26" xfId="0" applyFont="1" applyFill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15" fontId="0" fillId="7" borderId="30" xfId="0" applyNumberFormat="1" applyFont="1" applyFill="1" applyBorder="1" applyAlignment="1" applyProtection="1">
      <alignment horizontal="center" vertical="center"/>
      <protection locked="0"/>
    </xf>
    <xf numFmtId="0" fontId="0" fillId="7" borderId="32" xfId="0" applyFont="1" applyFill="1" applyBorder="1" applyAlignment="1" applyProtection="1">
      <alignment horizontal="center" vertical="center"/>
      <protection locked="0"/>
    </xf>
    <xf numFmtId="8" fontId="0" fillId="7" borderId="3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quotePrefix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8" fontId="0" fillId="0" borderId="32" xfId="0" applyNumberFormat="1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8" fontId="0" fillId="0" borderId="9" xfId="0" applyNumberFormat="1" applyBorder="1" applyAlignment="1" applyProtection="1">
      <alignment horizontal="center"/>
      <protection locked="0"/>
    </xf>
    <xf numFmtId="0" fontId="0" fillId="0" borderId="14" xfId="0" quotePrefix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15" fontId="0" fillId="0" borderId="30" xfId="0" applyNumberFormat="1" applyFont="1" applyBorder="1" applyAlignment="1" applyProtection="1">
      <alignment horizontal="center" vertical="center"/>
      <protection locked="0"/>
    </xf>
    <xf numFmtId="0" fontId="0" fillId="0" borderId="32" xfId="0" applyFont="1" applyBorder="1" applyAlignment="1" applyProtection="1">
      <alignment horizontal="center" vertical="center"/>
      <protection locked="0"/>
    </xf>
    <xf numFmtId="0" fontId="0" fillId="0" borderId="17" xfId="0" quotePrefix="1" applyBorder="1" applyProtection="1">
      <protection locked="0"/>
    </xf>
    <xf numFmtId="0" fontId="0" fillId="0" borderId="19" xfId="0" quotePrefix="1" applyBorder="1" applyProtection="1">
      <protection locked="0"/>
    </xf>
    <xf numFmtId="43" fontId="0" fillId="0" borderId="0" xfId="1" applyFont="1" applyProtection="1">
      <protection locked="0"/>
    </xf>
    <xf numFmtId="0" fontId="9" fillId="0" borderId="17" xfId="0" quotePrefix="1" applyFont="1" applyBorder="1" applyProtection="1">
      <protection locked="0"/>
    </xf>
    <xf numFmtId="0" fontId="10" fillId="0" borderId="20" xfId="0" quotePrefix="1" applyFont="1" applyBorder="1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0" fontId="0" fillId="0" borderId="23" xfId="0" quotePrefix="1" applyBorder="1" applyProtection="1">
      <protection locked="0"/>
    </xf>
    <xf numFmtId="0" fontId="0" fillId="0" borderId="24" xfId="0" quotePrefix="1" applyBorder="1" applyProtection="1"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8" fontId="4" fillId="0" borderId="33" xfId="0" applyNumberFormat="1" applyFont="1" applyBorder="1" applyAlignment="1" applyProtection="1">
      <alignment horizontal="right" vertical="center"/>
      <protection locked="0"/>
    </xf>
    <xf numFmtId="0" fontId="8" fillId="0" borderId="31" xfId="0" applyNumberFormat="1" applyFont="1" applyBorder="1" applyAlignment="1" applyProtection="1">
      <alignment horizontal="center" vertical="center"/>
      <protection locked="0"/>
    </xf>
    <xf numFmtId="0" fontId="0" fillId="12" borderId="0" xfId="0" applyFill="1" applyProtection="1">
      <protection locked="0"/>
    </xf>
    <xf numFmtId="8" fontId="0" fillId="0" borderId="0" xfId="0" applyNumberFormat="1" applyProtection="1">
      <protection locked="0"/>
    </xf>
    <xf numFmtId="8" fontId="4" fillId="0" borderId="0" xfId="0" applyNumberFormat="1" applyFont="1" applyBorder="1" applyProtection="1">
      <protection locked="0"/>
    </xf>
    <xf numFmtId="8" fontId="4" fillId="0" borderId="1" xfId="0" applyNumberFormat="1" applyFont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wrapText="1"/>
    </xf>
    <xf numFmtId="8" fontId="0" fillId="0" borderId="2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8" fontId="0" fillId="12" borderId="4" xfId="0" applyNumberFormat="1" applyFill="1" applyBorder="1" applyAlignment="1" applyProtection="1">
      <alignment horizontal="center" vertical="center"/>
    </xf>
    <xf numFmtId="0" fontId="0" fillId="8" borderId="3" xfId="0" applyFill="1" applyBorder="1" applyAlignment="1" applyProtection="1">
      <alignment horizontal="center"/>
    </xf>
    <xf numFmtId="8" fontId="0" fillId="0" borderId="27" xfId="0" applyNumberFormat="1" applyBorder="1" applyAlignment="1" applyProtection="1">
      <alignment horizontal="center"/>
    </xf>
    <xf numFmtId="0" fontId="0" fillId="0" borderId="11" xfId="0" applyBorder="1" applyAlignment="1" applyProtection="1">
      <alignment horizontal="left"/>
    </xf>
    <xf numFmtId="8" fontId="0" fillId="0" borderId="9" xfId="0" applyNumberFormat="1" applyBorder="1" applyAlignment="1" applyProtection="1">
      <alignment horizontal="center"/>
    </xf>
    <xf numFmtId="0" fontId="0" fillId="0" borderId="7" xfId="0" applyBorder="1" applyAlignment="1" applyProtection="1">
      <alignment horizontal="left"/>
    </xf>
    <xf numFmtId="8" fontId="0" fillId="0" borderId="8" xfId="0" applyNumberFormat="1" applyBorder="1" applyAlignment="1" applyProtection="1">
      <alignment horizontal="left"/>
    </xf>
    <xf numFmtId="0" fontId="0" fillId="0" borderId="12" xfId="0" applyBorder="1" applyAlignment="1" applyProtection="1">
      <alignment horizontal="left"/>
    </xf>
    <xf numFmtId="0" fontId="0" fillId="0" borderId="13" xfId="0" applyBorder="1" applyProtection="1"/>
    <xf numFmtId="0" fontId="0" fillId="9" borderId="3" xfId="0" applyFill="1" applyBorder="1" applyAlignment="1" applyProtection="1">
      <alignment horizontal="center"/>
    </xf>
    <xf numFmtId="8" fontId="0" fillId="0" borderId="28" xfId="0" applyNumberFormat="1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8" fontId="0" fillId="0" borderId="9" xfId="0" applyNumberFormat="1" applyBorder="1" applyAlignment="1" applyProtection="1">
      <alignment horizontal="left"/>
    </xf>
    <xf numFmtId="0" fontId="0" fillId="11" borderId="3" xfId="0" applyFill="1" applyBorder="1" applyAlignment="1" applyProtection="1">
      <alignment horizontal="center"/>
    </xf>
    <xf numFmtId="8" fontId="0" fillId="0" borderId="13" xfId="0" applyNumberFormat="1" applyBorder="1" applyAlignment="1" applyProtection="1">
      <alignment horizontal="center"/>
    </xf>
    <xf numFmtId="0" fontId="0" fillId="10" borderId="3" xfId="0" applyFill="1" applyBorder="1" applyAlignment="1" applyProtection="1">
      <alignment horizontal="center"/>
    </xf>
    <xf numFmtId="0" fontId="0" fillId="0" borderId="23" xfId="0" applyBorder="1" applyAlignment="1" applyProtection="1">
      <alignment horizontal="centerContinuous"/>
    </xf>
    <xf numFmtId="0" fontId="0" fillId="0" borderId="15" xfId="0" applyBorder="1" applyAlignment="1" applyProtection="1">
      <alignment horizontal="centerContinuous"/>
    </xf>
    <xf numFmtId="0" fontId="0" fillId="0" borderId="34" xfId="0" applyBorder="1" applyAlignment="1" applyProtection="1">
      <alignment horizontal="left"/>
    </xf>
    <xf numFmtId="0" fontId="0" fillId="0" borderId="34" xfId="0" applyBorder="1" applyAlignment="1" applyProtection="1">
      <alignment horizontal="centerContinuous"/>
    </xf>
    <xf numFmtId="44" fontId="0" fillId="0" borderId="34" xfId="56" applyFont="1" applyBorder="1" applyProtection="1"/>
    <xf numFmtId="44" fontId="0" fillId="0" borderId="32" xfId="56" applyFont="1" applyBorder="1" applyProtection="1"/>
    <xf numFmtId="0" fontId="0" fillId="0" borderId="35" xfId="0" applyBorder="1" applyProtection="1"/>
    <xf numFmtId="44" fontId="0" fillId="0" borderId="35" xfId="56" applyFont="1" applyBorder="1" applyProtection="1"/>
    <xf numFmtId="0" fontId="0" fillId="0" borderId="17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29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</cellXfs>
  <cellStyles count="57">
    <cellStyle name="20 % - Accent2 2" xfId="3"/>
    <cellStyle name="20 % - Accent5 2" xfId="4"/>
    <cellStyle name="Euro" xfId="5"/>
    <cellStyle name="Euro 2" xfId="6"/>
    <cellStyle name="Euro 3" xfId="7"/>
    <cellStyle name="Euro 3 2" xfId="8"/>
    <cellStyle name="Lien hypertexte" xfId="2" builtinId="8"/>
    <cellStyle name="Lien hypertexte 2" xfId="9"/>
    <cellStyle name="Lien hypertexte 3" xfId="10"/>
    <cellStyle name="Milliers" xfId="1" builtinId="3"/>
    <cellStyle name="Milliers 2" xfId="11"/>
    <cellStyle name="Milliers 3" xfId="12"/>
    <cellStyle name="Milliers 3 2" xfId="13"/>
    <cellStyle name="Milliers 3 2 2" xfId="14"/>
    <cellStyle name="Milliers 3 3" xfId="15"/>
    <cellStyle name="Milliers 4" xfId="16"/>
    <cellStyle name="Milliers 4 2" xfId="17"/>
    <cellStyle name="Milliers 4 2 2" xfId="18"/>
    <cellStyle name="Milliers 4 3" xfId="19"/>
    <cellStyle name="Monétaire" xfId="56" builtinId="4"/>
    <cellStyle name="Monétaire 2" xfId="20"/>
    <cellStyle name="Normal" xfId="0" builtinId="0"/>
    <cellStyle name="Normal 10" xfId="21"/>
    <cellStyle name="Normal 11" xfId="22"/>
    <cellStyle name="Normal 2" xfId="23"/>
    <cellStyle name="Normal 2 2" xfId="24"/>
    <cellStyle name="Normal 3" xfId="25"/>
    <cellStyle name="Normal 3 2" xfId="26"/>
    <cellStyle name="Normal 3 2 2" xfId="27"/>
    <cellStyle name="Normal 3 2 2 2" xfId="28"/>
    <cellStyle name="Normal 3 2 3" xfId="29"/>
    <cellStyle name="Normal 3 3" xfId="30"/>
    <cellStyle name="Normal 3 3 2" xfId="31"/>
    <cellStyle name="Normal 3 3 2 2" xfId="32"/>
    <cellStyle name="Normal 3 3 3" xfId="33"/>
    <cellStyle name="Normal 4" xfId="34"/>
    <cellStyle name="Normal 4 2" xfId="35"/>
    <cellStyle name="Normal 4 2 2" xfId="36"/>
    <cellStyle name="Normal 4 3" xfId="37"/>
    <cellStyle name="Normal 5" xfId="38"/>
    <cellStyle name="Normal 5 2" xfId="39"/>
    <cellStyle name="Normal 5 2 2" xfId="40"/>
    <cellStyle name="Normal 5 3" xfId="41"/>
    <cellStyle name="Normal 6" xfId="42"/>
    <cellStyle name="Normal 6 2" xfId="43"/>
    <cellStyle name="Normal 6 2 2" xfId="44"/>
    <cellStyle name="Normal 6 2 2 2" xfId="45"/>
    <cellStyle name="Normal 6 2 3" xfId="46"/>
    <cellStyle name="Normal 6 3" xfId="47"/>
    <cellStyle name="Normal 6 3 2" xfId="48"/>
    <cellStyle name="Normal 6 4" xfId="49"/>
    <cellStyle name="Normal 7" xfId="50"/>
    <cellStyle name="Normal 7 2" xfId="51"/>
    <cellStyle name="Normal 7 2 2" xfId="52"/>
    <cellStyle name="Normal 7 3" xfId="53"/>
    <cellStyle name="Normal 8" xfId="54"/>
    <cellStyle name="Normal 9" xfId="55"/>
  </cellStyles>
  <dxfs count="52">
    <dxf>
      <numFmt numFmtId="12" formatCode="#,##0.00\ &quot;€&quot;;[Red]\-#,##0.00\ &quot;€&quot;"/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 style="thin">
          <color theme="4" tint="0.39997558519241921"/>
        </bottom>
      </border>
      <protection locked="0" hidden="0"/>
    </dxf>
    <dxf>
      <numFmt numFmtId="12" formatCode="#,##0.00\ &quot;€&quot;;[Red]\-#,##0.00\ &quot;€&quot;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theme="4" tint="0.39997558519241921"/>
        </top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0" indent="0" justifyLastLine="0" shrinkToFit="0" readingOrder="0"/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alignment horizontal="center" vertical="top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left" vertical="top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top" textRotation="0" wrapText="0" indent="0" justifyLastLine="0" shrinkToFit="0" readingOrder="0"/>
      <protection locked="0" hidden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06/relationships/vbaProject" Target="vbaProject.bin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171450</xdr:rowOff>
        </xdr:from>
        <xdr:to>
          <xdr:col>9</xdr:col>
          <xdr:colOff>666750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Format négatif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</xdr:row>
          <xdr:rowOff>57150</xdr:rowOff>
        </xdr:from>
        <xdr:to>
          <xdr:col>9</xdr:col>
          <xdr:colOff>0</xdr:colOff>
          <xdr:row>2</xdr:row>
          <xdr:rowOff>57150</xdr:rowOff>
        </xdr:to>
        <xdr:sp macro="" textlink="">
          <xdr:nvSpPr>
            <xdr:cNvPr id="1026" name="Cellule vide - 87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1ére </a:t>
              </a:r>
              <a:r>
                <a:rPr lang="fr-BE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-%20Mes%20documents\E\Office\Circuit\7329\favere_m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amis/-%20Roland/Pigeon/Pigeon%20-ann&#233;e%2020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Office/Circuit/7335/Original%20sept%202020/Transibus_mensuel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-%20%20%20Money/Banque%20Fortis%20folio/Folio%20-%20P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"/>
      <sheetName val="casier"/>
      <sheetName val="casier n"/>
      <sheetName val="casier n°"/>
      <sheetName val="clients"/>
      <sheetName val="clients Recap "/>
      <sheetName val="clients vente"/>
      <sheetName val="Vente"/>
      <sheetName val="couleur"/>
      <sheetName val="Concatener"/>
      <sheetName val="Couleur nbr pigeons"/>
      <sheetName val="Exp"/>
      <sheetName val="détails pigeons"/>
      <sheetName val="données"/>
      <sheetName val="Fiche_vente"/>
      <sheetName val="Formules"/>
      <sheetName val="Frais"/>
      <sheetName val="nichée original"/>
      <sheetName val="nichée"/>
      <sheetName val="nichée 2"/>
      <sheetName val="poids"/>
      <sheetName val="Ponte"/>
      <sheetName val="Ponte recap"/>
      <sheetName val="Recap. des ventes"/>
      <sheetName val="Stock"/>
      <sheetName val="Liste"/>
      <sheetName val="liste 1"/>
      <sheetName val="liste 2"/>
      <sheetName val="Statistiques"/>
      <sheetName val="Site internets"/>
      <sheetName val="Gratuit"/>
      <sheetName val="- 270 g"/>
      <sheetName val="- 300 g"/>
      <sheetName val="- 350 g"/>
      <sheetName val="+ 350 g "/>
      <sheetName val="Vieux"/>
      <sheetName val="AV pigeon"/>
      <sheetName val="calcul somme userform"/>
      <sheetName val="Folio"/>
      <sheetName val="garmin"/>
      <sheetName val="géranium"/>
      <sheetName val="Lierre"/>
      <sheetName val="Mail - chauffeurs"/>
      <sheetName val="Kit-Trike"/>
      <sheetName val="paella"/>
      <sheetName val="Carbonara"/>
    </sheetNames>
    <sheetDataSet>
      <sheetData sheetId="0" refreshError="1"/>
      <sheetData sheetId="1">
        <row r="1">
          <cell r="J1" t="str">
            <v>X ( j )</v>
          </cell>
          <cell r="K1" t="str">
            <v>X ( F )</v>
          </cell>
          <cell r="L1" t="str">
            <v>1 sem</v>
          </cell>
          <cell r="M1" t="str">
            <v>2 sem</v>
          </cell>
          <cell r="N1" t="str">
            <v>3 sem</v>
          </cell>
          <cell r="O1" t="str">
            <v>1 Jrs</v>
          </cell>
          <cell r="P1" t="str">
            <v>2 Jrs</v>
          </cell>
          <cell r="Q1" t="str">
            <v>3 Jrs</v>
          </cell>
          <cell r="R1" t="str">
            <v>4 Jrs</v>
          </cell>
          <cell r="S1" t="str">
            <v>5 Jrs</v>
          </cell>
          <cell r="T1" t="str">
            <v>6 Jrs</v>
          </cell>
          <cell r="U1" t="str">
            <v>10Jrs</v>
          </cell>
          <cell r="V1" t="str">
            <v>OK</v>
          </cell>
        </row>
        <row r="2">
          <cell r="J2" t="str">
            <v>F</v>
          </cell>
          <cell r="K2" t="str">
            <v>1 - 0</v>
          </cell>
          <cell r="L2" t="str">
            <v>2 - 0</v>
          </cell>
          <cell r="M2" t="str">
            <v>1 J</v>
          </cell>
          <cell r="N2" t="str">
            <v>1 J + F</v>
          </cell>
          <cell r="O2" t="str">
            <v>2 J</v>
          </cell>
          <cell r="P2" t="str">
            <v>2 J + F</v>
          </cell>
          <cell r="Q2" t="str">
            <v>1 J AT</v>
          </cell>
          <cell r="R2" t="str">
            <v>2 J AT</v>
          </cell>
          <cell r="S2" t="str">
            <v>1 J AT + F</v>
          </cell>
          <cell r="T2" t="str">
            <v>2 J AT + 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E2" t="str">
            <v>X</v>
          </cell>
          <cell r="AG2" t="str">
            <v>Blanc</v>
          </cell>
        </row>
        <row r="3">
          <cell r="AE3" t="str">
            <v>?</v>
          </cell>
          <cell r="AG3" t="str">
            <v>Blanc bleu</v>
          </cell>
        </row>
        <row r="4">
          <cell r="AE4" t="str">
            <v>?1</v>
          </cell>
          <cell r="AG4" t="str">
            <v>Blanc rouge</v>
          </cell>
        </row>
        <row r="5">
          <cell r="AE5" t="str">
            <v xml:space="preserve">Blanc </v>
          </cell>
          <cell r="AG5" t="str">
            <v>Bleu D</v>
          </cell>
        </row>
        <row r="6">
          <cell r="AE6" t="str">
            <v>Blanc (gros)</v>
          </cell>
          <cell r="AG6" t="str">
            <v>Bleu G</v>
          </cell>
        </row>
        <row r="7">
          <cell r="AE7" t="str">
            <v>Blanc &amp; noir</v>
          </cell>
          <cell r="AG7" t="str">
            <v>Brun D</v>
          </cell>
        </row>
        <row r="8">
          <cell r="AE8" t="str">
            <v>Blanc mélange</v>
          </cell>
          <cell r="AG8" t="str">
            <v>Brun G</v>
          </cell>
        </row>
        <row r="9">
          <cell r="AE9" t="str">
            <v>Blanc-cendré</v>
          </cell>
          <cell r="AG9" t="str">
            <v>Jaune D</v>
          </cell>
        </row>
        <row r="10">
          <cell r="AE10" t="str">
            <v>Blanc-écaillé</v>
          </cell>
          <cell r="AG10" t="str">
            <v>Jaune G</v>
          </cell>
        </row>
        <row r="11">
          <cell r="AE11" t="str">
            <v>Blanc-roux</v>
          </cell>
          <cell r="AG11" t="str">
            <v>J &amp; R (D)</v>
          </cell>
        </row>
        <row r="12">
          <cell r="AE12" t="str">
            <v>Bla-que-noir</v>
          </cell>
          <cell r="AG12" t="str">
            <v>J &amp; R (G)</v>
          </cell>
        </row>
        <row r="13">
          <cell r="AE13" t="str">
            <v>Bleu</v>
          </cell>
          <cell r="AG13" t="str">
            <v>Noir</v>
          </cell>
        </row>
        <row r="14">
          <cell r="AE14" t="str">
            <v>Bleu-blanc</v>
          </cell>
          <cell r="AG14" t="str">
            <v>Orange D</v>
          </cell>
        </row>
        <row r="15">
          <cell r="AE15" t="str">
            <v>Bleu-pâle</v>
          </cell>
          <cell r="AG15" t="str">
            <v>Orange G</v>
          </cell>
        </row>
        <row r="16">
          <cell r="AE16" t="str">
            <v>Borgne</v>
          </cell>
          <cell r="AG16" t="str">
            <v>Rose D</v>
          </cell>
        </row>
        <row r="17">
          <cell r="AE17" t="str">
            <v>Brun</v>
          </cell>
          <cell r="AG17" t="str">
            <v>Rose G</v>
          </cell>
        </row>
        <row r="18">
          <cell r="AE18" t="str">
            <v>Brun et blanc</v>
          </cell>
          <cell r="AG18" t="str">
            <v>Rose fluo D</v>
          </cell>
        </row>
        <row r="19">
          <cell r="AE19" t="str">
            <v>Brun foncé</v>
          </cell>
          <cell r="AG19" t="str">
            <v>Rose fluo G</v>
          </cell>
        </row>
        <row r="20">
          <cell r="AE20" t="str">
            <v>Brun pâle</v>
          </cell>
          <cell r="AG20" t="str">
            <v>Rouge D</v>
          </cell>
        </row>
        <row r="21">
          <cell r="AE21" t="str">
            <v>Cendré</v>
          </cell>
          <cell r="AG21" t="str">
            <v>Rouge G</v>
          </cell>
        </row>
        <row r="22">
          <cell r="AE22" t="str">
            <v>Cendré (gros)</v>
          </cell>
          <cell r="AG22" t="str">
            <v>Vert D</v>
          </cell>
        </row>
        <row r="23">
          <cell r="AE23" t="str">
            <v>Cendré-blanc</v>
          </cell>
          <cell r="AG23" t="str">
            <v>Vert G</v>
          </cell>
        </row>
        <row r="24">
          <cell r="AE24" t="str">
            <v>Cendré-clair</v>
          </cell>
          <cell r="AG24" t="str">
            <v>V &amp; R (D)</v>
          </cell>
        </row>
        <row r="25">
          <cell r="AE25" t="str">
            <v>Cendré-foncé</v>
          </cell>
          <cell r="AG25" t="str">
            <v>V &amp; R (G)</v>
          </cell>
        </row>
        <row r="26">
          <cell r="AE26" t="str">
            <v>Ecaillé-bla-bleu</v>
          </cell>
          <cell r="AG26" t="str">
            <v>Vert foncé</v>
          </cell>
        </row>
        <row r="27">
          <cell r="AE27" t="str">
            <v>Ecaillé-blanc</v>
          </cell>
          <cell r="AG27" t="str">
            <v>Vert fluo</v>
          </cell>
        </row>
        <row r="28">
          <cell r="AE28" t="str">
            <v>Ecaillé-bleu</v>
          </cell>
        </row>
        <row r="29">
          <cell r="AE29" t="str">
            <v>Ecaillé-noir</v>
          </cell>
          <cell r="AG29" t="str">
            <v>* Blanc</v>
          </cell>
        </row>
        <row r="30">
          <cell r="AE30" t="str">
            <v>Ecaillé-roux</v>
          </cell>
          <cell r="AG30" t="str">
            <v>* Bleu</v>
          </cell>
        </row>
        <row r="31">
          <cell r="AE31" t="str">
            <v>Hup-Bla-noir</v>
          </cell>
          <cell r="AG31" t="str">
            <v>* Brun</v>
          </cell>
        </row>
        <row r="32">
          <cell r="AE32" t="str">
            <v>Huppé-noir</v>
          </cell>
          <cell r="AG32" t="str">
            <v>* Jaune</v>
          </cell>
        </row>
        <row r="33">
          <cell r="AE33" t="str">
            <v>Huppé-roux</v>
          </cell>
          <cell r="AG33" t="str">
            <v>* Rose fluo</v>
          </cell>
        </row>
        <row r="34">
          <cell r="AE34" t="str">
            <v>Mosaique</v>
          </cell>
          <cell r="AG34" t="str">
            <v>* Rouge</v>
          </cell>
        </row>
        <row r="35">
          <cell r="AE35" t="str">
            <v>Mosaique (gros)</v>
          </cell>
          <cell r="AG35" t="str">
            <v>* Vert</v>
          </cell>
        </row>
        <row r="36">
          <cell r="AE36" t="str">
            <v>Mosaique-rx</v>
          </cell>
          <cell r="AG36" t="str">
            <v>* Vert fluo</v>
          </cell>
        </row>
        <row r="37">
          <cell r="AE37" t="str">
            <v>Mouette</v>
          </cell>
        </row>
        <row r="38">
          <cell r="AE38" t="str">
            <v>Noir</v>
          </cell>
        </row>
        <row r="39">
          <cell r="AE39" t="str">
            <v>Noir-blanc</v>
          </cell>
        </row>
        <row r="40">
          <cell r="AE40" t="str">
            <v>noir-gris-blanc</v>
          </cell>
        </row>
        <row r="41">
          <cell r="AE41" t="str">
            <v>Noir-pâle</v>
          </cell>
        </row>
        <row r="42">
          <cell r="AE42" t="str">
            <v>Roux</v>
          </cell>
        </row>
        <row r="43">
          <cell r="AE43" t="str">
            <v>Roux foncé</v>
          </cell>
        </row>
        <row r="44">
          <cell r="AE44" t="str">
            <v>Roux noir</v>
          </cell>
        </row>
        <row r="45">
          <cell r="AE45" t="str">
            <v>Roux (gros)</v>
          </cell>
        </row>
        <row r="46">
          <cell r="AE46" t="str">
            <v>Roux-blanc</v>
          </cell>
        </row>
        <row r="47">
          <cell r="AE47" t="str">
            <v>Roux-cendré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?</v>
          </cell>
          <cell r="B2" t="str">
            <v>?</v>
          </cell>
          <cell r="D2" t="str">
            <v>?</v>
          </cell>
          <cell r="G2" t="str">
            <v>Ali</v>
          </cell>
        </row>
        <row r="3">
          <cell r="A3">
            <v>1</v>
          </cell>
          <cell r="B3" t="str">
            <v>1 &amp; 2</v>
          </cell>
          <cell r="D3">
            <v>200</v>
          </cell>
          <cell r="E3" t="str">
            <v>A 1 = 7</v>
          </cell>
          <cell r="G3" t="str">
            <v>Anita</v>
          </cell>
        </row>
        <row r="4">
          <cell r="A4">
            <v>2</v>
          </cell>
          <cell r="B4" t="str">
            <v>3 &amp; 4</v>
          </cell>
          <cell r="D4">
            <v>210</v>
          </cell>
          <cell r="E4" t="str">
            <v>B 2 = 14</v>
          </cell>
          <cell r="G4" t="str">
            <v>Anita (Brigitte)</v>
          </cell>
        </row>
        <row r="5">
          <cell r="A5">
            <v>3</v>
          </cell>
          <cell r="B5" t="str">
            <v>5 &amp; 6</v>
          </cell>
          <cell r="D5">
            <v>215</v>
          </cell>
          <cell r="E5" t="str">
            <v>C 3 = 21</v>
          </cell>
          <cell r="G5" t="str">
            <v>Anita (Ghislaine)</v>
          </cell>
        </row>
        <row r="6">
          <cell r="A6">
            <v>4</v>
          </cell>
          <cell r="B6">
            <v>7</v>
          </cell>
          <cell r="D6">
            <v>220</v>
          </cell>
          <cell r="E6" t="str">
            <v>D 4 = 28</v>
          </cell>
          <cell r="G6" t="str">
            <v>Anne</v>
          </cell>
        </row>
        <row r="7">
          <cell r="A7">
            <v>5</v>
          </cell>
          <cell r="B7" t="str">
            <v>8 &amp; 9</v>
          </cell>
          <cell r="D7">
            <v>225</v>
          </cell>
          <cell r="E7" t="str">
            <v>E 5 = 35</v>
          </cell>
          <cell r="G7" t="str">
            <v>Antonella</v>
          </cell>
        </row>
        <row r="8">
          <cell r="A8">
            <v>6</v>
          </cell>
          <cell r="B8" t="str">
            <v>10 &amp; 11</v>
          </cell>
          <cell r="D8">
            <v>230</v>
          </cell>
          <cell r="E8" t="str">
            <v>F 6  = 5</v>
          </cell>
          <cell r="G8" t="str">
            <v>Armand -</v>
          </cell>
        </row>
        <row r="9">
          <cell r="A9">
            <v>7</v>
          </cell>
          <cell r="B9" t="str">
            <v>12 &amp; 13</v>
          </cell>
          <cell r="D9">
            <v>235</v>
          </cell>
          <cell r="E9" t="str">
            <v>F 6  = 6</v>
          </cell>
          <cell r="G9" t="str">
            <v>Audrey</v>
          </cell>
        </row>
        <row r="10">
          <cell r="A10">
            <v>8</v>
          </cell>
          <cell r="B10">
            <v>14</v>
          </cell>
          <cell r="D10">
            <v>240</v>
          </cell>
          <cell r="E10" t="str">
            <v>G 7 = 12</v>
          </cell>
          <cell r="G10" t="str">
            <v>Barbara</v>
          </cell>
        </row>
        <row r="11">
          <cell r="A11">
            <v>9</v>
          </cell>
          <cell r="B11" t="str">
            <v>15 &amp; 16</v>
          </cell>
          <cell r="D11">
            <v>245</v>
          </cell>
          <cell r="E11" t="str">
            <v>G 7 = 13</v>
          </cell>
          <cell r="G11" t="str">
            <v>Bertrand</v>
          </cell>
        </row>
        <row r="12">
          <cell r="A12">
            <v>10</v>
          </cell>
          <cell r="B12" t="str">
            <v>17 &amp; 18</v>
          </cell>
          <cell r="D12">
            <v>250</v>
          </cell>
          <cell r="E12" t="str">
            <v>H 8 = 19</v>
          </cell>
          <cell r="G12" t="str">
            <v>Chantal</v>
          </cell>
        </row>
        <row r="13">
          <cell r="A13">
            <v>11</v>
          </cell>
          <cell r="B13" t="str">
            <v>19 &amp; 20</v>
          </cell>
          <cell r="D13">
            <v>255</v>
          </cell>
          <cell r="E13" t="str">
            <v>H 8 = 20</v>
          </cell>
          <cell r="G13" t="str">
            <v>coiffeuse</v>
          </cell>
        </row>
        <row r="14">
          <cell r="A14">
            <v>12</v>
          </cell>
          <cell r="B14">
            <v>21</v>
          </cell>
          <cell r="D14">
            <v>260</v>
          </cell>
          <cell r="E14" t="str">
            <v>I 9 = 26</v>
          </cell>
          <cell r="G14" t="str">
            <v>Daniel Dorsimont -</v>
          </cell>
        </row>
        <row r="15">
          <cell r="A15">
            <v>13</v>
          </cell>
          <cell r="B15" t="str">
            <v>22 &amp; 23</v>
          </cell>
          <cell r="D15">
            <v>265</v>
          </cell>
          <cell r="E15" t="str">
            <v>I 9 = 27</v>
          </cell>
          <cell r="G15" t="str">
            <v>Dany</v>
          </cell>
        </row>
        <row r="16">
          <cell r="A16">
            <v>14</v>
          </cell>
          <cell r="B16" t="str">
            <v>24 &amp; 25</v>
          </cell>
          <cell r="D16">
            <v>270</v>
          </cell>
          <cell r="E16" t="str">
            <v>Q 17 = 8</v>
          </cell>
          <cell r="G16" t="str">
            <v>Eddy Cassette</v>
          </cell>
        </row>
        <row r="17">
          <cell r="A17">
            <v>15</v>
          </cell>
          <cell r="B17" t="str">
            <v>26 &amp; 27</v>
          </cell>
          <cell r="D17">
            <v>275</v>
          </cell>
          <cell r="E17" t="str">
            <v>J 10 = 33</v>
          </cell>
          <cell r="G17" t="str">
            <v>Francis</v>
          </cell>
        </row>
        <row r="18">
          <cell r="A18">
            <v>16</v>
          </cell>
          <cell r="B18">
            <v>28</v>
          </cell>
          <cell r="D18">
            <v>280</v>
          </cell>
          <cell r="E18" t="str">
            <v>J 10 = 34</v>
          </cell>
          <cell r="G18" t="str">
            <v>Geneviève</v>
          </cell>
        </row>
        <row r="19">
          <cell r="A19">
            <v>17</v>
          </cell>
          <cell r="B19" t="str">
            <v>29 &amp; 30</v>
          </cell>
          <cell r="D19">
            <v>285</v>
          </cell>
          <cell r="E19" t="str">
            <v>K 11 = 3</v>
          </cell>
          <cell r="G19" t="str">
            <v>Jacqueline</v>
          </cell>
        </row>
        <row r="20">
          <cell r="A20">
            <v>18</v>
          </cell>
          <cell r="B20" t="str">
            <v>31 &amp; 32</v>
          </cell>
          <cell r="D20">
            <v>290</v>
          </cell>
          <cell r="E20" t="str">
            <v>K 11 = 4</v>
          </cell>
          <cell r="G20" t="str">
            <v>J-Paul</v>
          </cell>
        </row>
        <row r="21">
          <cell r="A21">
            <v>19</v>
          </cell>
          <cell r="B21" t="str">
            <v>33 &amp; 34</v>
          </cell>
          <cell r="D21">
            <v>295</v>
          </cell>
          <cell r="E21" t="str">
            <v>L 12 = 10</v>
          </cell>
          <cell r="G21" t="str">
            <v>Karine</v>
          </cell>
        </row>
        <row r="22">
          <cell r="A22">
            <v>20</v>
          </cell>
          <cell r="B22">
            <v>35</v>
          </cell>
          <cell r="D22">
            <v>300</v>
          </cell>
          <cell r="E22" t="str">
            <v>L 12 = 11</v>
          </cell>
          <cell r="G22" t="str">
            <v>Katia</v>
          </cell>
        </row>
        <row r="23">
          <cell r="A23">
            <v>21</v>
          </cell>
          <cell r="B23" t="str">
            <v>36 &amp; 37</v>
          </cell>
          <cell r="D23" t="str">
            <v>ailes</v>
          </cell>
          <cell r="E23" t="str">
            <v>M 13 = 17</v>
          </cell>
          <cell r="G23" t="str">
            <v>Louisette</v>
          </cell>
        </row>
        <row r="24">
          <cell r="A24">
            <v>22</v>
          </cell>
          <cell r="B24" t="str">
            <v>38 &amp; 39</v>
          </cell>
          <cell r="D24" t="str">
            <v>carcas</v>
          </cell>
          <cell r="E24" t="str">
            <v>M 13 = 18</v>
          </cell>
          <cell r="G24" t="str">
            <v>Luc</v>
          </cell>
        </row>
        <row r="25">
          <cell r="A25">
            <v>23</v>
          </cell>
          <cell r="B25" t="str">
            <v>40 &amp; 41</v>
          </cell>
          <cell r="D25" t="str">
            <v>magret</v>
          </cell>
          <cell r="E25" t="str">
            <v>N 14 = 24</v>
          </cell>
          <cell r="G25" t="str">
            <v>M-Louise</v>
          </cell>
        </row>
        <row r="26">
          <cell r="A26">
            <v>24</v>
          </cell>
          <cell r="B26" t="str">
            <v>42 &amp; 43</v>
          </cell>
          <cell r="D26" t="str">
            <v>poitrail</v>
          </cell>
          <cell r="E26" t="str">
            <v>N 14 = 25</v>
          </cell>
          <cell r="G26" t="str">
            <v>Monique</v>
          </cell>
        </row>
        <row r="27">
          <cell r="A27">
            <v>25</v>
          </cell>
          <cell r="B27" t="str">
            <v>44 &amp; 45</v>
          </cell>
          <cell r="D27" t="str">
            <v>suprem</v>
          </cell>
          <cell r="E27" t="str">
            <v>O 15 = 31</v>
          </cell>
          <cell r="G27" t="str">
            <v>Nous</v>
          </cell>
        </row>
        <row r="28">
          <cell r="A28">
            <v>26</v>
          </cell>
          <cell r="B28" t="str">
            <v>46 &amp; 47</v>
          </cell>
          <cell r="D28" t="str">
            <v>vieux</v>
          </cell>
          <cell r="E28" t="str">
            <v>O 15 = 32</v>
          </cell>
          <cell r="G28" t="str">
            <v>Pédicure</v>
          </cell>
        </row>
        <row r="29">
          <cell r="A29">
            <v>27</v>
          </cell>
          <cell r="B29" t="str">
            <v>48 &amp; 49</v>
          </cell>
          <cell r="D29">
            <v>0</v>
          </cell>
          <cell r="E29" t="str">
            <v>P 16 = 1</v>
          </cell>
          <cell r="G29" t="str">
            <v>Pierette</v>
          </cell>
        </row>
        <row r="30">
          <cell r="A30">
            <v>28</v>
          </cell>
          <cell r="B30" t="str">
            <v>50 &amp; 51</v>
          </cell>
          <cell r="D30">
            <v>305</v>
          </cell>
          <cell r="E30" t="str">
            <v>P 16 = 2</v>
          </cell>
          <cell r="G30" t="str">
            <v>Pierre</v>
          </cell>
        </row>
        <row r="31">
          <cell r="A31">
            <v>29</v>
          </cell>
          <cell r="B31" t="str">
            <v>52 &amp; 53</v>
          </cell>
          <cell r="D31">
            <v>310</v>
          </cell>
          <cell r="E31" t="str">
            <v>U 39</v>
          </cell>
          <cell r="G31" t="str">
            <v>Sette</v>
          </cell>
        </row>
        <row r="32">
          <cell r="A32">
            <v>30</v>
          </cell>
          <cell r="B32" t="str">
            <v>54 &amp; 55</v>
          </cell>
          <cell r="D32">
            <v>315</v>
          </cell>
          <cell r="E32" t="str">
            <v>Q 17 = 9</v>
          </cell>
        </row>
        <row r="33">
          <cell r="A33">
            <v>31</v>
          </cell>
          <cell r="B33" t="str">
            <v>56 &amp; 57</v>
          </cell>
          <cell r="D33">
            <v>320</v>
          </cell>
          <cell r="E33" t="str">
            <v>R 18 = 15</v>
          </cell>
        </row>
        <row r="34">
          <cell r="A34">
            <v>32</v>
          </cell>
          <cell r="B34" t="str">
            <v>58 &amp; 59</v>
          </cell>
          <cell r="D34">
            <v>325</v>
          </cell>
          <cell r="E34" t="str">
            <v>R 18 = 16</v>
          </cell>
        </row>
        <row r="35">
          <cell r="A35">
            <v>33</v>
          </cell>
          <cell r="B35" t="str">
            <v>60 &amp; 61</v>
          </cell>
          <cell r="D35">
            <v>330</v>
          </cell>
          <cell r="E35" t="str">
            <v>S 19 = 22</v>
          </cell>
        </row>
        <row r="36">
          <cell r="A36">
            <v>34</v>
          </cell>
          <cell r="B36" t="str">
            <v>62 &amp; 63</v>
          </cell>
          <cell r="D36">
            <v>335</v>
          </cell>
          <cell r="E36" t="str">
            <v>S 19 = 23</v>
          </cell>
        </row>
        <row r="37">
          <cell r="A37">
            <v>35</v>
          </cell>
          <cell r="B37">
            <v>64</v>
          </cell>
          <cell r="D37">
            <v>340</v>
          </cell>
          <cell r="E37" t="str">
            <v>T 20 = 29</v>
          </cell>
        </row>
        <row r="38">
          <cell r="A38">
            <v>36</v>
          </cell>
          <cell r="B38">
            <v>65</v>
          </cell>
          <cell r="D38">
            <v>345</v>
          </cell>
          <cell r="E38" t="str">
            <v>T 20 = 30</v>
          </cell>
        </row>
        <row r="39">
          <cell r="A39">
            <v>37</v>
          </cell>
          <cell r="B39">
            <v>66</v>
          </cell>
          <cell r="D39">
            <v>350</v>
          </cell>
          <cell r="E39" t="str">
            <v>U 36</v>
          </cell>
        </row>
        <row r="40">
          <cell r="A40">
            <v>38</v>
          </cell>
          <cell r="B40">
            <v>67</v>
          </cell>
          <cell r="D40">
            <v>355</v>
          </cell>
          <cell r="E40" t="str">
            <v>U 37</v>
          </cell>
        </row>
        <row r="41">
          <cell r="A41">
            <v>39</v>
          </cell>
          <cell r="B41">
            <v>68</v>
          </cell>
          <cell r="D41">
            <v>360</v>
          </cell>
          <cell r="E41" t="str">
            <v>U 38</v>
          </cell>
        </row>
        <row r="42">
          <cell r="A42">
            <v>40</v>
          </cell>
          <cell r="B42">
            <v>69</v>
          </cell>
          <cell r="D42">
            <v>365</v>
          </cell>
          <cell r="E42" t="str">
            <v>U 40</v>
          </cell>
        </row>
        <row r="43">
          <cell r="A43">
            <v>41</v>
          </cell>
          <cell r="B43">
            <v>70</v>
          </cell>
          <cell r="D43">
            <v>370</v>
          </cell>
          <cell r="E43" t="str">
            <v>U 41</v>
          </cell>
        </row>
        <row r="44">
          <cell r="A44">
            <v>42</v>
          </cell>
          <cell r="B44">
            <v>71</v>
          </cell>
          <cell r="D44">
            <v>375</v>
          </cell>
          <cell r="E44" t="str">
            <v>U 42</v>
          </cell>
        </row>
        <row r="45">
          <cell r="A45">
            <v>43</v>
          </cell>
          <cell r="B45">
            <v>72</v>
          </cell>
          <cell r="D45">
            <v>380</v>
          </cell>
          <cell r="E45" t="str">
            <v>U 43</v>
          </cell>
        </row>
        <row r="46">
          <cell r="A46">
            <v>44</v>
          </cell>
          <cell r="B46">
            <v>73</v>
          </cell>
          <cell r="D46">
            <v>385</v>
          </cell>
          <cell r="E46" t="str">
            <v>U 44</v>
          </cell>
        </row>
        <row r="47">
          <cell r="A47">
            <v>45</v>
          </cell>
          <cell r="B47">
            <v>74</v>
          </cell>
          <cell r="D47">
            <v>390</v>
          </cell>
          <cell r="E47" t="str">
            <v>U 45</v>
          </cell>
        </row>
        <row r="48">
          <cell r="A48">
            <v>46</v>
          </cell>
          <cell r="B48">
            <v>75</v>
          </cell>
          <cell r="D48">
            <v>395</v>
          </cell>
          <cell r="E48" t="str">
            <v>U 46</v>
          </cell>
        </row>
        <row r="49">
          <cell r="A49">
            <v>47</v>
          </cell>
          <cell r="B49">
            <v>76</v>
          </cell>
          <cell r="D49">
            <v>400</v>
          </cell>
          <cell r="E49" t="str">
            <v>U 47</v>
          </cell>
        </row>
        <row r="50">
          <cell r="A50">
            <v>48</v>
          </cell>
          <cell r="B50">
            <v>77</v>
          </cell>
          <cell r="D50">
            <v>405</v>
          </cell>
          <cell r="E50" t="str">
            <v>U 48</v>
          </cell>
        </row>
        <row r="51">
          <cell r="A51">
            <v>49</v>
          </cell>
          <cell r="B51">
            <v>78</v>
          </cell>
          <cell r="D51">
            <v>410</v>
          </cell>
          <cell r="E51" t="str">
            <v>U 49</v>
          </cell>
        </row>
        <row r="52">
          <cell r="A52">
            <v>50</v>
          </cell>
          <cell r="B52">
            <v>79</v>
          </cell>
          <cell r="D52">
            <v>415</v>
          </cell>
          <cell r="E52" t="str">
            <v>U 50</v>
          </cell>
        </row>
        <row r="53">
          <cell r="A53">
            <v>51</v>
          </cell>
          <cell r="B53">
            <v>80</v>
          </cell>
          <cell r="D53">
            <v>420</v>
          </cell>
          <cell r="E53" t="str">
            <v>U 51</v>
          </cell>
        </row>
        <row r="54">
          <cell r="A54">
            <v>52</v>
          </cell>
          <cell r="B54">
            <v>81</v>
          </cell>
          <cell r="D54">
            <v>425</v>
          </cell>
          <cell r="E54" t="str">
            <v>U 52</v>
          </cell>
        </row>
        <row r="55">
          <cell r="A55">
            <v>53</v>
          </cell>
          <cell r="B55">
            <v>82</v>
          </cell>
          <cell r="D55">
            <v>430</v>
          </cell>
          <cell r="E55" t="str">
            <v>U 53</v>
          </cell>
        </row>
        <row r="56">
          <cell r="A56">
            <v>54</v>
          </cell>
          <cell r="B56">
            <v>83</v>
          </cell>
          <cell r="D56">
            <v>435</v>
          </cell>
          <cell r="E56" t="str">
            <v>U 54</v>
          </cell>
        </row>
        <row r="57">
          <cell r="A57">
            <v>55</v>
          </cell>
          <cell r="B57">
            <v>84</v>
          </cell>
          <cell r="D57">
            <v>440</v>
          </cell>
          <cell r="E57" t="str">
            <v>U 55</v>
          </cell>
        </row>
        <row r="58">
          <cell r="A58">
            <v>56</v>
          </cell>
          <cell r="B58">
            <v>85</v>
          </cell>
          <cell r="D58">
            <v>445</v>
          </cell>
          <cell r="E58" t="str">
            <v>U 56</v>
          </cell>
        </row>
        <row r="59">
          <cell r="A59">
            <v>57</v>
          </cell>
          <cell r="B59">
            <v>86</v>
          </cell>
          <cell r="D59">
            <v>450</v>
          </cell>
          <cell r="E59" t="str">
            <v>U 57</v>
          </cell>
        </row>
        <row r="60">
          <cell r="A60">
            <v>58</v>
          </cell>
          <cell r="B60">
            <v>87</v>
          </cell>
          <cell r="D60">
            <v>455</v>
          </cell>
          <cell r="E60" t="str">
            <v>U 58</v>
          </cell>
        </row>
        <row r="61">
          <cell r="A61">
            <v>59</v>
          </cell>
          <cell r="B61">
            <v>88</v>
          </cell>
          <cell r="D61">
            <v>460</v>
          </cell>
          <cell r="E61" t="str">
            <v>U 59</v>
          </cell>
        </row>
        <row r="62">
          <cell r="A62">
            <v>60</v>
          </cell>
          <cell r="D62">
            <v>465</v>
          </cell>
          <cell r="E62" t="str">
            <v>U 60</v>
          </cell>
        </row>
        <row r="63">
          <cell r="A63">
            <v>61</v>
          </cell>
          <cell r="D63">
            <v>470</v>
          </cell>
        </row>
        <row r="64">
          <cell r="A64">
            <v>62</v>
          </cell>
          <cell r="D64">
            <v>475</v>
          </cell>
        </row>
        <row r="65">
          <cell r="A65">
            <v>63</v>
          </cell>
          <cell r="D65">
            <v>480</v>
          </cell>
        </row>
        <row r="66">
          <cell r="A66" t="str">
            <v>D 1 cd</v>
          </cell>
          <cell r="D66">
            <v>485</v>
          </cell>
        </row>
        <row r="67">
          <cell r="A67" t="str">
            <v>D 2</v>
          </cell>
          <cell r="D67">
            <v>490</v>
          </cell>
        </row>
        <row r="68">
          <cell r="A68" t="str">
            <v>D 3</v>
          </cell>
          <cell r="D68">
            <v>495</v>
          </cell>
        </row>
        <row r="69">
          <cell r="A69" t="str">
            <v>D 4</v>
          </cell>
          <cell r="D69">
            <v>500</v>
          </cell>
        </row>
        <row r="70">
          <cell r="A70" t="str">
            <v>D 5</v>
          </cell>
        </row>
        <row r="71">
          <cell r="A71" t="str">
            <v>E 1g</v>
          </cell>
        </row>
        <row r="72">
          <cell r="A72" t="str">
            <v>E 1d</v>
          </cell>
        </row>
        <row r="73">
          <cell r="A73" t="str">
            <v>E 2g</v>
          </cell>
        </row>
        <row r="74">
          <cell r="A74" t="str">
            <v>E 2d</v>
          </cell>
        </row>
        <row r="75">
          <cell r="A75" t="str">
            <v>E 3g</v>
          </cell>
        </row>
        <row r="76">
          <cell r="A76" t="str">
            <v>E 3d</v>
          </cell>
        </row>
        <row r="77">
          <cell r="A77" t="str">
            <v>E 3d</v>
          </cell>
        </row>
        <row r="78">
          <cell r="A78" t="str">
            <v>E 4g</v>
          </cell>
        </row>
        <row r="79">
          <cell r="A79" t="str">
            <v>E 4d</v>
          </cell>
        </row>
        <row r="80">
          <cell r="A80" t="str">
            <v>E 5g</v>
          </cell>
        </row>
        <row r="81">
          <cell r="A81" t="str">
            <v>E 5d</v>
          </cell>
        </row>
        <row r="82">
          <cell r="A82" t="str">
            <v>E 6g</v>
          </cell>
        </row>
        <row r="83">
          <cell r="A83" t="str">
            <v>E 6d</v>
          </cell>
        </row>
        <row r="84">
          <cell r="A84" t="str">
            <v>F 2</v>
          </cell>
        </row>
        <row r="85">
          <cell r="A85" t="str">
            <v>F 3</v>
          </cell>
        </row>
        <row r="86">
          <cell r="A86" t="str">
            <v>F 4</v>
          </cell>
        </row>
        <row r="87">
          <cell r="A87" t="str">
            <v>G 1cg</v>
          </cell>
        </row>
        <row r="88">
          <cell r="A88" t="str">
            <v>G 2</v>
          </cell>
        </row>
        <row r="89">
          <cell r="A89" t="str">
            <v>G 3</v>
          </cell>
        </row>
        <row r="90">
          <cell r="A90" t="str">
            <v>G 4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>
        <row r="1">
          <cell r="AE1">
            <v>1</v>
          </cell>
        </row>
        <row r="2">
          <cell r="AE2">
            <v>2</v>
          </cell>
        </row>
        <row r="3">
          <cell r="AE3" t="str">
            <v>*</v>
          </cell>
        </row>
        <row r="4">
          <cell r="AE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bise"/>
      <sheetName val="Marc"/>
      <sheetName val="Feuil2"/>
      <sheetName val="Feuil3"/>
    </sheetNames>
    <sheetDataSet>
      <sheetData sheetId="0">
        <row r="2">
          <cell r="A2" t="str">
            <v>Boucle Jurbise à Dinant via Hastière (275 km).</v>
          </cell>
        </row>
        <row r="3">
          <cell r="A3" t="str">
            <v>Arrêt - Resto "Le Bord'eaux"                          Belgique</v>
          </cell>
        </row>
        <row r="4">
          <cell r="A4" t="str">
            <v>Rue de France 225, 5540 Hastière</v>
          </cell>
        </row>
        <row r="5">
          <cell r="A5" t="str">
            <v xml:space="preserve">                              GSM &amp; tel : 0475 59 14 38    /    (+32) 082 64 57 89</v>
          </cell>
        </row>
        <row r="6">
          <cell r="A6" t="str">
            <v>mercredi : Fermé</v>
          </cell>
        </row>
        <row r="7">
          <cell r="A7" t="str">
            <v>lundi - mardi - jeudi - vendredi - samedi - dimanche : 12:00–15:00   &amp;   18:00–22:00</v>
          </cell>
        </row>
        <row r="8">
          <cell r="A8" t="str">
            <v>Coordonnées GPS :</v>
          </cell>
        </row>
        <row r="9">
          <cell r="A9" t="str">
            <v>Latitude :50°17'59.5" N</v>
          </cell>
        </row>
        <row r="10">
          <cell r="A10" t="str">
            <v>Longitude :4°82'31.4" E</v>
          </cell>
        </row>
        <row r="11">
          <cell r="A11" t="str">
            <v>Restaurant avec superbe terrasse avec vue directe sur la Meuse</v>
          </cell>
        </row>
        <row r="12">
          <cell r="A12" t="str">
            <v>cadre contemporain, carte variée avec poissons, viandes et spécialités.</v>
          </cell>
        </row>
        <row r="13">
          <cell r="A13" t="str">
            <v>Sans oublier sa carte des vins avec plus de 90 crus à déguster.</v>
          </cell>
        </row>
        <row r="14">
          <cell r="A14" t="str">
            <v>Parking aisé.</v>
          </cell>
        </row>
        <row r="15">
          <cell r="A15" t="str">
            <v>PLUS D'INFORMATIONS.</v>
          </cell>
        </row>
        <row r="16">
          <cell r="A16" t="str">
            <v>Cette balade moto de 275 km s'effectue en 05h00 environ.</v>
          </cell>
        </row>
        <row r="17">
          <cell r="A17" t="str">
            <v>Elle traverse les pays : Belgique, France , les régions : Wallonie, Hauts-de-France et les départements : Hainaut, Namur, Nord.</v>
          </cell>
        </row>
        <row r="18">
          <cell r="A18" t="str">
            <v>Niveau de difficulté: FACILE</v>
          </cell>
        </row>
        <row r="19">
          <cell r="A19" t="str">
            <v>Beauté du paysage: 4/5</v>
          </cell>
        </row>
        <row r="20">
          <cell r="A20" t="str">
            <v>Qualité de la route: 4/5</v>
          </cell>
        </row>
        <row r="21">
          <cell r="A21" t="str">
            <v>Aménagements routiers: 4/5</v>
          </cell>
        </row>
        <row r="23">
          <cell r="A23" t="str">
            <v>**************************************************</v>
          </cell>
        </row>
        <row r="98">
          <cell r="A98">
            <v>0</v>
          </cell>
        </row>
        <row r="121">
          <cell r="A121">
            <v>0</v>
          </cell>
        </row>
        <row r="122">
          <cell r="A122" t="str">
            <v>**************************************************</v>
          </cell>
        </row>
        <row r="123">
          <cell r="A123">
            <v>0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-vierge"/>
      <sheetName val="en cours"/>
      <sheetName val="novembre 2020"/>
      <sheetName val="octobre 2020"/>
      <sheetName val="mat-midi-soir"/>
      <sheetName val="Prestations"/>
      <sheetName val="septembre 2020"/>
      <sheetName val="Original"/>
      <sheetName val="salaire original"/>
      <sheetName val="Données"/>
      <sheetName val="maison-ecole-maison"/>
      <sheetName val="heure"/>
      <sheetName val="salaire"/>
      <sheetName val="Jours Fériers"/>
      <sheetName val="2020-2021"/>
      <sheetName val="Calendrier annuel"/>
      <sheetName val="Original ancien"/>
      <sheetName val="Kms original"/>
      <sheetName val="Fériés 2014 - 2020"/>
      <sheetName val="imprimer vierge"/>
      <sheetName val="Mail du mois"/>
      <sheetName val="calendrier horaire"/>
      <sheetName val="Blad2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P1" t="str">
            <v>congé scolaire</v>
          </cell>
        </row>
        <row r="2">
          <cell r="P2" t="str">
            <v>Toussaint</v>
          </cell>
        </row>
        <row r="3">
          <cell r="P3">
            <v>44137</v>
          </cell>
        </row>
        <row r="4">
          <cell r="A4">
            <v>44101</v>
          </cell>
          <cell r="P4">
            <v>44138</v>
          </cell>
        </row>
        <row r="5">
          <cell r="A5">
            <v>44136</v>
          </cell>
          <cell r="P5">
            <v>44139</v>
          </cell>
        </row>
        <row r="6">
          <cell r="A6">
            <v>44146</v>
          </cell>
          <cell r="P6">
            <v>44140</v>
          </cell>
        </row>
        <row r="7">
          <cell r="A7">
            <v>44190</v>
          </cell>
          <cell r="P7">
            <v>44141</v>
          </cell>
        </row>
        <row r="8">
          <cell r="A8">
            <v>44197</v>
          </cell>
          <cell r="P8" t="str">
            <v>Noël</v>
          </cell>
        </row>
        <row r="9">
          <cell r="A9">
            <v>44290</v>
          </cell>
          <cell r="P9">
            <v>44186</v>
          </cell>
        </row>
        <row r="10">
          <cell r="A10">
            <v>44291</v>
          </cell>
          <cell r="P10">
            <v>44187</v>
          </cell>
        </row>
        <row r="11">
          <cell r="A11">
            <v>44317</v>
          </cell>
          <cell r="P11">
            <v>44188</v>
          </cell>
        </row>
        <row r="12">
          <cell r="A12">
            <v>44329</v>
          </cell>
          <cell r="P12">
            <v>44189</v>
          </cell>
        </row>
        <row r="13">
          <cell r="A13">
            <v>0</v>
          </cell>
          <cell r="P13">
            <v>44190</v>
          </cell>
        </row>
        <row r="14">
          <cell r="A14">
            <v>44340</v>
          </cell>
          <cell r="P14">
            <v>44193</v>
          </cell>
        </row>
        <row r="15">
          <cell r="A15">
            <v>44341</v>
          </cell>
          <cell r="P15">
            <v>44194</v>
          </cell>
        </row>
        <row r="16">
          <cell r="A16">
            <v>44391</v>
          </cell>
          <cell r="P16">
            <v>44195</v>
          </cell>
        </row>
        <row r="17">
          <cell r="A17">
            <v>44423</v>
          </cell>
          <cell r="P17">
            <v>44196</v>
          </cell>
        </row>
        <row r="18">
          <cell r="P18">
            <v>44197</v>
          </cell>
        </row>
        <row r="19">
          <cell r="P19" t="str">
            <v>Carnaval</v>
          </cell>
        </row>
        <row r="20">
          <cell r="P20">
            <v>44242</v>
          </cell>
        </row>
        <row r="21">
          <cell r="P21">
            <v>44243</v>
          </cell>
        </row>
        <row r="22">
          <cell r="P22">
            <v>44244</v>
          </cell>
        </row>
        <row r="23">
          <cell r="P23">
            <v>44245</v>
          </cell>
        </row>
        <row r="24">
          <cell r="P24">
            <v>44246</v>
          </cell>
        </row>
        <row r="25">
          <cell r="P25" t="str">
            <v>Pâques</v>
          </cell>
        </row>
        <row r="26">
          <cell r="P26">
            <v>44291</v>
          </cell>
        </row>
        <row r="27">
          <cell r="P27">
            <v>44292</v>
          </cell>
        </row>
        <row r="28">
          <cell r="P28">
            <v>44293</v>
          </cell>
        </row>
        <row r="29">
          <cell r="P29">
            <v>44294</v>
          </cell>
        </row>
        <row r="30">
          <cell r="P30">
            <v>44295</v>
          </cell>
        </row>
        <row r="31">
          <cell r="P31">
            <v>44298</v>
          </cell>
        </row>
        <row r="32">
          <cell r="P32">
            <v>44299</v>
          </cell>
        </row>
        <row r="33">
          <cell r="P33">
            <v>44300</v>
          </cell>
        </row>
        <row r="34">
          <cell r="P34">
            <v>44301</v>
          </cell>
        </row>
        <row r="35">
          <cell r="P35">
            <v>44302</v>
          </cell>
        </row>
        <row r="37">
          <cell r="P37">
            <v>44183</v>
          </cell>
        </row>
        <row r="38">
          <cell r="P38">
            <v>0</v>
          </cell>
        </row>
        <row r="39">
          <cell r="P39">
            <v>0</v>
          </cell>
        </row>
        <row r="40">
          <cell r="P40">
            <v>0</v>
          </cell>
        </row>
        <row r="41">
          <cell r="P41">
            <v>0</v>
          </cell>
        </row>
        <row r="42">
          <cell r="P42">
            <v>0</v>
          </cell>
        </row>
        <row r="43">
          <cell r="P43">
            <v>0</v>
          </cell>
        </row>
        <row r="44">
          <cell r="P44">
            <v>0</v>
          </cell>
        </row>
        <row r="45">
          <cell r="P45">
            <v>0</v>
          </cell>
        </row>
        <row r="46">
          <cell r="P46">
            <v>0</v>
          </cell>
        </row>
        <row r="47">
          <cell r="P47">
            <v>0</v>
          </cell>
        </row>
        <row r="48">
          <cell r="P48">
            <v>0</v>
          </cell>
        </row>
        <row r="49">
          <cell r="P49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io - 19"/>
      <sheetName val="Folio - 87"/>
      <sheetName val="Folio - 87 anc"/>
      <sheetName val="T_croisé_Dynamique"/>
      <sheetName val="Recap - 87 - PDF"/>
      <sheetName val="Détails - 87 -année 2021"/>
      <sheetName val="Janvier_22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hats"/>
      <sheetName val="Détails"/>
      <sheetName val="Post 1"/>
      <sheetName val="Post 2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id="1" name="T_Magasin" displayName="T_Magasin" ref="AL1:AL5" totalsRowShown="0" headerRowDxfId="26" dataDxfId="25">
  <autoFilter ref="AL1:AL5"/>
  <sortState ref="AL2:AL5">
    <sortCondition ref="AL2:AL6"/>
  </sortState>
  <tableColumns count="1">
    <tableColumn id="1" name="Magasin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Quantité" displayName="T_Quantité" ref="AN1:AN25" totalsRowShown="0" headerRowDxfId="23" dataDxfId="22">
  <autoFilter ref="AN1:AN25"/>
  <tableColumns count="1">
    <tableColumn id="1" name="Quantité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Nourriture" displayName="T_Nourriture" ref="AP1:AP20" totalsRowShown="0" headerRowDxfId="20" dataDxfId="19">
  <autoFilter ref="AP1:AP20"/>
  <tableColumns count="1">
    <tableColumn id="1" name="Nourriture" dataDxfId="1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52" totalsRowCount="1" headerRowDxfId="17" dataDxfId="16" totalsRowDxfId="14" tableBorderDxfId="15">
  <autoFilter ref="A1:G51"/>
  <sortState ref="A2:G51">
    <sortCondition ref="A1:A51"/>
  </sortState>
  <tableColumns count="7">
    <tableColumn id="1" name="Date" totalsRowFunction="custom" dataDxfId="13" totalsRowDxfId="6">
      <totalsRowFormula>SUBTOTAL(102,Chats!$A$2:$A$49)</totalsRowFormula>
    </tableColumn>
    <tableColumn id="2" name="Magasin" dataDxfId="12" totalsRowDxfId="5"/>
    <tableColumn id="3" name="Nourriture" dataDxfId="11" totalsRowDxfId="4"/>
    <tableColumn id="4" name="Quantité" dataDxfId="10" totalsRowDxfId="3"/>
    <tableColumn id="5" name="Réduction" dataDxfId="9" totalsRowDxfId="2"/>
    <tableColumn id="6" name="Prix unité" dataDxfId="8" totalsRowDxfId="1"/>
    <tableColumn id="7" name="Total" totalsRowFunction="sum" dataDxfId="7" totalsRowDxfId="0">
      <calculatedColumnFormula>Tableau4[[#This Row],[Quantité]]*Tableau4[[#This Row],[Prix unité]]+Tableau4[[#This Row],[Réduction]]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P53"/>
  <sheetViews>
    <sheetView showZeros="0" tabSelected="1" workbookViewId="0">
      <pane xSplit="8" ySplit="2" topLeftCell="I18" activePane="bottomRight" state="frozenSplit"/>
      <selection pane="topRight" activeCell="I1" sqref="I1"/>
      <selection pane="bottomLeft" activeCell="A37" sqref="A37"/>
      <selection pane="bottomRight" activeCell="S23" sqref="S23"/>
    </sheetView>
  </sheetViews>
  <sheetFormatPr baseColWidth="10" defaultRowHeight="15" x14ac:dyDescent="0.25"/>
  <cols>
    <col min="1" max="1" width="10.7109375" style="1" customWidth="1"/>
    <col min="2" max="2" width="13.7109375" style="1" customWidth="1"/>
    <col min="3" max="3" width="20.7109375" style="1" customWidth="1"/>
    <col min="4" max="4" width="11.140625" style="1" bestFit="1" customWidth="1"/>
    <col min="5" max="5" width="12.140625" style="1" customWidth="1"/>
    <col min="6" max="6" width="11.85546875" style="1" bestFit="1" customWidth="1"/>
    <col min="7" max="7" width="10" style="1" bestFit="1" customWidth="1"/>
    <col min="8" max="8" width="2.7109375" style="1" customWidth="1"/>
    <col min="9" max="9" width="8" style="1" bestFit="1" customWidth="1"/>
    <col min="10" max="10" width="11.7109375" style="1" bestFit="1" customWidth="1"/>
    <col min="11" max="11" width="19.7109375" style="1" customWidth="1"/>
    <col min="12" max="12" width="12.85546875" style="1" customWidth="1"/>
    <col min="13" max="13" width="7.7109375" style="1" customWidth="1"/>
    <col min="14" max="14" width="19.7109375" style="1" customWidth="1"/>
    <col min="15" max="15" width="11.42578125" style="1"/>
    <col min="16" max="16" width="2.7109375" style="1" customWidth="1"/>
    <col min="17" max="17" width="19.7109375" style="1" customWidth="1"/>
    <col min="18" max="18" width="19" style="1" bestFit="1" customWidth="1"/>
    <col min="19" max="19" width="7.7109375" style="1" customWidth="1"/>
    <col min="20" max="20" width="19.7109375" style="1" customWidth="1"/>
    <col min="21" max="21" width="11.42578125" style="1" customWidth="1"/>
    <col min="22" max="22" width="3.7109375" style="1" customWidth="1"/>
    <col min="23" max="23" width="11.42578125" style="1"/>
    <col min="24" max="24" width="15.140625" style="1" customWidth="1"/>
    <col min="25" max="25" width="33.28515625" style="1" customWidth="1"/>
    <col min="26" max="26" width="11.42578125" style="1"/>
    <col min="27" max="27" width="25.28515625" style="1" bestFit="1" customWidth="1"/>
    <col min="28" max="28" width="15.28515625" style="1" customWidth="1"/>
    <col min="29" max="37" width="11.42578125" style="1"/>
    <col min="38" max="38" width="13" style="1" bestFit="1" customWidth="1"/>
    <col min="39" max="39" width="2.7109375" style="1" customWidth="1"/>
    <col min="40" max="40" width="7.85546875" style="1" customWidth="1"/>
    <col min="41" max="41" width="2.7109375" style="1" customWidth="1"/>
    <col min="42" max="42" width="19.5703125" style="1" bestFit="1" customWidth="1"/>
    <col min="43" max="16384" width="11.42578125" style="1"/>
  </cols>
  <sheetData>
    <row r="1" spans="1:42" ht="29.25" customHeight="1" thickTop="1" thickBot="1" x14ac:dyDescent="0.3">
      <c r="A1" s="25" t="s">
        <v>0</v>
      </c>
      <c r="B1" s="26" t="s">
        <v>1</v>
      </c>
      <c r="C1" s="26" t="s">
        <v>2</v>
      </c>
      <c r="D1" s="27" t="s">
        <v>3</v>
      </c>
      <c r="E1" s="27" t="s">
        <v>4</v>
      </c>
      <c r="F1" s="26" t="s">
        <v>5</v>
      </c>
      <c r="G1" s="28" t="s">
        <v>6</v>
      </c>
      <c r="I1" s="62">
        <f>SUBTOTAL(109,Chats!$G$2:$G$49)</f>
        <v>131.16</v>
      </c>
      <c r="J1" s="63" t="str">
        <f>IF(O2=I1,"OK","Faux")</f>
        <v>OK</v>
      </c>
      <c r="K1" s="64" t="s">
        <v>36</v>
      </c>
      <c r="L1" s="65">
        <f>SUM(L5:L20)</f>
        <v>36.65</v>
      </c>
      <c r="N1" s="64" t="s">
        <v>35</v>
      </c>
      <c r="O1" s="65">
        <f>SUM(O5:O20)</f>
        <v>28.93</v>
      </c>
      <c r="Q1" s="64" t="s">
        <v>37</v>
      </c>
      <c r="R1" s="65">
        <f>SUM(R5:R20)</f>
        <v>32.629999999999995</v>
      </c>
      <c r="T1" s="64" t="s">
        <v>38</v>
      </c>
      <c r="U1" s="65">
        <f>SUM(U5:U20)</f>
        <v>32.950000000000003</v>
      </c>
      <c r="AA1" s="6"/>
      <c r="AB1" s="6"/>
      <c r="AL1" s="29" t="s">
        <v>1</v>
      </c>
      <c r="AN1" s="30" t="s">
        <v>3</v>
      </c>
      <c r="AP1" s="29" t="s">
        <v>2</v>
      </c>
    </row>
    <row r="2" spans="1:42" ht="15.75" thickBot="1" x14ac:dyDescent="0.3">
      <c r="A2" s="31">
        <v>44562</v>
      </c>
      <c r="B2" s="32" t="s">
        <v>8</v>
      </c>
      <c r="C2" s="32" t="s">
        <v>10</v>
      </c>
      <c r="D2" s="32">
        <v>1</v>
      </c>
      <c r="E2" s="33"/>
      <c r="F2" s="33">
        <v>1.5</v>
      </c>
      <c r="G2" s="8">
        <f>Tableau4[[#This Row],[Quantité]]*Tableau4[[#This Row],[Prix unité]]+Tableau4[[#This Row],[Réduction]]</f>
        <v>1.5</v>
      </c>
      <c r="N2" s="66" t="s">
        <v>7</v>
      </c>
      <c r="O2" s="67">
        <f>SUM(L1,O1,R1,U1)</f>
        <v>131.16</v>
      </c>
      <c r="U2" s="17"/>
      <c r="V2" s="17"/>
      <c r="W2" s="34"/>
      <c r="AA2" s="2"/>
      <c r="AB2" s="3"/>
      <c r="AL2" s="35" t="s">
        <v>8</v>
      </c>
      <c r="AM2" s="29"/>
      <c r="AN2" s="36">
        <v>1</v>
      </c>
      <c r="AO2" s="29"/>
      <c r="AP2" s="37" t="s">
        <v>10</v>
      </c>
    </row>
    <row r="3" spans="1:42" ht="15.75" thickBot="1" x14ac:dyDescent="0.3">
      <c r="A3" s="31">
        <v>44562</v>
      </c>
      <c r="B3" s="32" t="s">
        <v>12</v>
      </c>
      <c r="C3" s="32" t="s">
        <v>10</v>
      </c>
      <c r="D3" s="32">
        <v>1</v>
      </c>
      <c r="E3" s="38"/>
      <c r="F3" s="38">
        <v>2</v>
      </c>
      <c r="G3" s="8">
        <f>Tableau4[[#This Row],[Quantité]]*Tableau4[[#This Row],[Prix unité]]+Tableau4[[#This Row],[Réduction]]</f>
        <v>2</v>
      </c>
      <c r="U3" s="17"/>
      <c r="V3" s="17"/>
      <c r="W3" s="34"/>
      <c r="AA3" s="4"/>
      <c r="AB3" s="3"/>
      <c r="AL3" s="39" t="s">
        <v>12</v>
      </c>
      <c r="AN3" s="36">
        <v>2</v>
      </c>
      <c r="AP3" s="40" t="s">
        <v>13</v>
      </c>
    </row>
    <row r="4" spans="1:42" ht="15.75" thickBot="1" x14ac:dyDescent="0.3">
      <c r="A4" s="31">
        <v>44562</v>
      </c>
      <c r="B4" s="32" t="s">
        <v>16</v>
      </c>
      <c r="C4" s="32" t="s">
        <v>10</v>
      </c>
      <c r="D4" s="32">
        <v>1</v>
      </c>
      <c r="E4" s="33"/>
      <c r="F4" s="33">
        <v>2.5</v>
      </c>
      <c r="G4" s="8">
        <f>Tableau4[[#This Row],[Quantité]]*Tableau4[[#This Row],[Prix unité]]+Tableau4[[#This Row],[Réduction]]</f>
        <v>2.5</v>
      </c>
      <c r="K4" s="68" t="s">
        <v>8</v>
      </c>
      <c r="L4" s="69">
        <f>SUMIFS(Chats!$G$2:$G$49,Chats!$B$2:$B$49,$K$4,Chats!$C$2:$C$49,K4)</f>
        <v>0</v>
      </c>
      <c r="N4" s="76" t="s">
        <v>12</v>
      </c>
      <c r="O4" s="77">
        <f>SUMIFS(Chats!$G$2:$G$49,Chats!$B$2:$B$49,$N$4,Chats!$C$2:$C$49,N4)</f>
        <v>0</v>
      </c>
      <c r="Q4" s="80" t="s">
        <v>16</v>
      </c>
      <c r="R4" s="77">
        <f>SUMIFS(Chats!$G$2:$G$49,Chats!$B$2:$B$49,$N$4,Chats!$C$2:$C$49,Q4)</f>
        <v>0</v>
      </c>
      <c r="T4" s="82" t="s">
        <v>15</v>
      </c>
      <c r="U4" s="77">
        <f>SUMIFS(Chats!$G$2:$G$49,Chats!$B$2:$B$49,$N$4,Chats!$C$2:$C$49,T4)</f>
        <v>0</v>
      </c>
      <c r="V4" s="17"/>
      <c r="W4" s="34"/>
      <c r="AA4" s="5"/>
      <c r="AB4" s="3"/>
      <c r="AL4" s="39" t="s">
        <v>16</v>
      </c>
      <c r="AN4" s="36">
        <v>3</v>
      </c>
      <c r="AP4" s="40" t="s">
        <v>9</v>
      </c>
    </row>
    <row r="5" spans="1:42" x14ac:dyDescent="0.25">
      <c r="A5" s="31">
        <v>44562</v>
      </c>
      <c r="B5" s="32" t="s">
        <v>15</v>
      </c>
      <c r="C5" s="32" t="s">
        <v>10</v>
      </c>
      <c r="D5" s="32">
        <v>1</v>
      </c>
      <c r="E5" s="38"/>
      <c r="F5" s="38">
        <v>3</v>
      </c>
      <c r="G5" s="8">
        <f>Tableau4[[#This Row],[Quantité]]*Tableau4[[#This Row],[Prix unité]]+Tableau4[[#This Row],[Réduction]]</f>
        <v>3</v>
      </c>
      <c r="K5" s="70" t="s">
        <v>10</v>
      </c>
      <c r="L5" s="71">
        <f>SUMIFS(Chats!$G$2:$G$51,Chats!$B$2:$B$51,$K$4,Chats!$C$2:$C$51,K5)</f>
        <v>1.5</v>
      </c>
      <c r="N5" s="78" t="s">
        <v>10</v>
      </c>
      <c r="O5" s="71">
        <f>SUMIFS(Chats!$G$2:$G$51,Chats!$B$2:$B$51,$N$4,Chats!$C$2:$C$51,N5)</f>
        <v>2</v>
      </c>
      <c r="Q5" s="78" t="s">
        <v>10</v>
      </c>
      <c r="R5" s="71">
        <f>SUMIFS(Chats!$G$2:$G$51,Chats!$B$2:$B$51,$Q$4,Chats!$C$2:$C$51,Q5)</f>
        <v>2.5</v>
      </c>
      <c r="T5" s="78" t="s">
        <v>10</v>
      </c>
      <c r="U5" s="71">
        <f>SUMIFS(Chats!$G$2:$G$51,Chats!$B$2:$B$51,$T$4,Chats!$C$2:$C$51,T5)</f>
        <v>3</v>
      </c>
      <c r="V5" s="17"/>
      <c r="W5" s="42" t="s">
        <v>23</v>
      </c>
      <c r="X5" s="43"/>
      <c r="AL5" s="39" t="s">
        <v>15</v>
      </c>
      <c r="AN5" s="36">
        <v>4</v>
      </c>
      <c r="AP5" s="40" t="s">
        <v>18</v>
      </c>
    </row>
    <row r="6" spans="1:42" x14ac:dyDescent="0.25">
      <c r="A6" s="31">
        <v>44563</v>
      </c>
      <c r="B6" s="32" t="s">
        <v>8</v>
      </c>
      <c r="C6" s="32" t="s">
        <v>13</v>
      </c>
      <c r="D6" s="32">
        <v>1</v>
      </c>
      <c r="E6" s="33"/>
      <c r="F6" s="33">
        <v>5.13</v>
      </c>
      <c r="G6" s="8">
        <f>Tableau4[[#This Row],[Quantité]]*Tableau4[[#This Row],[Prix unité]]+Tableau4[[#This Row],[Réduction]]</f>
        <v>5.13</v>
      </c>
      <c r="K6" s="72" t="s">
        <v>13</v>
      </c>
      <c r="L6" s="71">
        <f>SUMIFS(Chats!$G$2:$G$51,Chats!$B$2:$B$51,$K$4,Chats!$C$2:$C$51,K6)</f>
        <v>5.13</v>
      </c>
      <c r="N6" s="72" t="s">
        <v>13</v>
      </c>
      <c r="O6" s="71">
        <f>SUMIFS(Chats!$G$2:$G$51,Chats!$B$2:$B$51,$N$4,Chats!$C$2:$C$51,N6)</f>
        <v>3.7</v>
      </c>
      <c r="Q6" s="72" t="s">
        <v>13</v>
      </c>
      <c r="R6" s="71">
        <f>SUMIFS(Chats!$G$2:$G$51,Chats!$B$2:$B$51,$Q$4,Chats!$C$2:$C$51,Q6)</f>
        <v>4.3099999999999996</v>
      </c>
      <c r="T6" s="72" t="s">
        <v>13</v>
      </c>
      <c r="U6" s="71">
        <f>SUMIFS(Chats!$G$2:$G$51,Chats!$B$2:$B$51,$T$4,Chats!$C$2:$C$51,T6)</f>
        <v>5</v>
      </c>
      <c r="V6" s="17"/>
      <c r="W6" s="42" t="s">
        <v>24</v>
      </c>
      <c r="X6" s="44"/>
      <c r="Y6" s="43"/>
      <c r="AL6" s="39"/>
      <c r="AN6" s="36">
        <v>5</v>
      </c>
      <c r="AP6" s="40" t="s">
        <v>19</v>
      </c>
    </row>
    <row r="7" spans="1:42" x14ac:dyDescent="0.25">
      <c r="A7" s="45">
        <v>44563</v>
      </c>
      <c r="B7" s="46" t="s">
        <v>12</v>
      </c>
      <c r="C7" s="46" t="s">
        <v>13</v>
      </c>
      <c r="D7" s="46">
        <v>1</v>
      </c>
      <c r="E7" s="38"/>
      <c r="F7" s="38">
        <v>3.7</v>
      </c>
      <c r="G7" s="8">
        <f>Tableau4[[#This Row],[Quantité]]*Tableau4[[#This Row],[Prix unité]]+Tableau4[[#This Row],[Réduction]]</f>
        <v>3.7</v>
      </c>
      <c r="K7" s="72" t="s">
        <v>9</v>
      </c>
      <c r="L7" s="71">
        <f>SUMIFS(Chats!$G$2:$G$51,Chats!$B$2:$B$51,$K$4,Chats!$C$2:$C$51,K7)</f>
        <v>3.51</v>
      </c>
      <c r="N7" s="72" t="s">
        <v>9</v>
      </c>
      <c r="O7" s="71">
        <f>SUMIFS(Chats!$G$2:$G$51,Chats!$B$2:$B$51,$N$4,Chats!$C$2:$C$51,N7)</f>
        <v>2.99</v>
      </c>
      <c r="Q7" s="72" t="s">
        <v>9</v>
      </c>
      <c r="R7" s="71">
        <f>SUMIFS(Chats!$G$2:$G$51,Chats!$B$2:$B$51,$Q$4,Chats!$C$2:$C$51,Q7)</f>
        <v>3.79</v>
      </c>
      <c r="T7" s="72" t="s">
        <v>9</v>
      </c>
      <c r="U7" s="71">
        <f>SUMIFS(Chats!$G$2:$G$51,Chats!$B$2:$B$51,$T$4,Chats!$C$2:$C$51,T7)</f>
        <v>2.5</v>
      </c>
      <c r="V7" s="17"/>
      <c r="W7" s="47" t="s">
        <v>25</v>
      </c>
      <c r="X7" s="15"/>
      <c r="Y7" s="48">
        <f>IF(AND(B17=$N$4,C17=$N$6),F17,0)</f>
        <v>0</v>
      </c>
      <c r="AL7" s="39"/>
      <c r="AN7" s="36">
        <v>6</v>
      </c>
      <c r="AP7" s="40" t="s">
        <v>11</v>
      </c>
    </row>
    <row r="8" spans="1:42" x14ac:dyDescent="0.25">
      <c r="A8" s="31">
        <v>44563</v>
      </c>
      <c r="B8" s="46" t="s">
        <v>16</v>
      </c>
      <c r="C8" s="32" t="s">
        <v>13</v>
      </c>
      <c r="D8" s="32">
        <v>1</v>
      </c>
      <c r="E8" s="33"/>
      <c r="F8" s="33">
        <v>4.3099999999999996</v>
      </c>
      <c r="G8" s="8">
        <f>Tableau4[[#This Row],[Quantité]]*Tableau4[[#This Row],[Prix unité]]+Tableau4[[#This Row],[Réduction]]</f>
        <v>4.3099999999999996</v>
      </c>
      <c r="H8" s="49"/>
      <c r="K8" s="72" t="s">
        <v>18</v>
      </c>
      <c r="L8" s="71">
        <f>SUMIFS(Chats!$G$2:$G$51,Chats!$B$2:$B$51,$K$4,Chats!$C$2:$C$51,K8)</f>
        <v>0.69</v>
      </c>
      <c r="N8" s="72" t="s">
        <v>18</v>
      </c>
      <c r="O8" s="71">
        <f>SUMIFS(Chats!$G$2:$G$51,Chats!$B$2:$B$51,$N$4,Chats!$C$2:$C$51,N8)</f>
        <v>1.75</v>
      </c>
      <c r="Q8" s="72" t="s">
        <v>18</v>
      </c>
      <c r="R8" s="71">
        <f>SUMIFS(Chats!$G$2:$G$51,Chats!$B$2:$B$51,$Q$4,Chats!$C$2:$C$51,Q8)</f>
        <v>0.85</v>
      </c>
      <c r="T8" s="72" t="s">
        <v>18</v>
      </c>
      <c r="U8" s="71">
        <f>SUMIFS(Chats!$G$2:$G$51,Chats!$B$2:$B$51,$T$4,Chats!$C$2:$C$51,T8)</f>
        <v>1.37</v>
      </c>
      <c r="V8" s="17"/>
      <c r="W8" s="50" t="s">
        <v>26</v>
      </c>
      <c r="X8" s="15"/>
      <c r="Y8" s="15"/>
      <c r="Z8" s="15"/>
      <c r="AA8" s="15"/>
      <c r="AB8" s="15"/>
      <c r="AC8" s="15"/>
      <c r="AD8" s="16"/>
      <c r="AL8" s="39"/>
      <c r="AN8" s="36">
        <v>7</v>
      </c>
      <c r="AP8" s="40" t="s">
        <v>21</v>
      </c>
    </row>
    <row r="9" spans="1:42" x14ac:dyDescent="0.25">
      <c r="A9" s="31">
        <v>44563</v>
      </c>
      <c r="B9" s="46" t="s">
        <v>15</v>
      </c>
      <c r="C9" s="46" t="s">
        <v>13</v>
      </c>
      <c r="D9" s="46">
        <v>1</v>
      </c>
      <c r="E9" s="38"/>
      <c r="F9" s="38">
        <v>5</v>
      </c>
      <c r="G9" s="8">
        <f>Tableau4[[#This Row],[Quantité]]*Tableau4[[#This Row],[Prix unité]]+Tableau4[[#This Row],[Réduction]]</f>
        <v>5</v>
      </c>
      <c r="K9" s="73" t="s">
        <v>19</v>
      </c>
      <c r="L9" s="71">
        <f>SUMIFS(Chats!$G$2:$G$51,Chats!$B$2:$B$51,$K$4,Chats!$C$2:$C$51,K9)</f>
        <v>10.87</v>
      </c>
      <c r="M9" s="41"/>
      <c r="N9" s="79" t="s">
        <v>19</v>
      </c>
      <c r="O9" s="71">
        <f>SUMIFS(Chats!$G$2:$G$51,Chats!$B$2:$B$51,$N$4,Chats!$C$2:$C$51,N9)</f>
        <v>3.79</v>
      </c>
      <c r="P9" s="41"/>
      <c r="Q9" s="79" t="s">
        <v>19</v>
      </c>
      <c r="R9" s="71">
        <f>SUMIFS(Chats!$G$2:$G$51,Chats!$B$2:$B$51,$Q$4,Chats!$C$2:$C$51,Q9)</f>
        <v>6.5</v>
      </c>
      <c r="S9" s="41"/>
      <c r="T9" s="79" t="s">
        <v>19</v>
      </c>
      <c r="U9" s="71">
        <f>SUMIFS(Chats!$G$2:$G$51,Chats!$B$2:$B$51,$T$4,Chats!$C$2:$C$51,T9)</f>
        <v>7.29</v>
      </c>
      <c r="V9" s="17"/>
      <c r="W9" s="51" t="s">
        <v>27</v>
      </c>
      <c r="X9" s="18"/>
      <c r="Y9" s="18"/>
      <c r="Z9" s="18"/>
      <c r="AA9" s="18"/>
      <c r="AB9" s="18"/>
      <c r="AC9" s="18"/>
      <c r="AD9" s="7"/>
      <c r="AL9" s="39"/>
      <c r="AN9" s="36">
        <v>8</v>
      </c>
      <c r="AP9" s="40" t="s">
        <v>14</v>
      </c>
    </row>
    <row r="10" spans="1:42" ht="15.75" thickBot="1" x14ac:dyDescent="0.3">
      <c r="A10" s="31">
        <v>44564</v>
      </c>
      <c r="B10" s="46" t="s">
        <v>8</v>
      </c>
      <c r="C10" s="46" t="s">
        <v>9</v>
      </c>
      <c r="D10" s="46">
        <v>1</v>
      </c>
      <c r="E10" s="38"/>
      <c r="F10" s="38">
        <v>3.51</v>
      </c>
      <c r="G10" s="8">
        <f>Tableau4[[#This Row],[Quantité]]*Tableau4[[#This Row],[Prix unité]]+Tableau4[[#This Row],[Réduction]]</f>
        <v>3.51</v>
      </c>
      <c r="K10" s="73" t="s">
        <v>11</v>
      </c>
      <c r="L10" s="71">
        <f>SUMIFS(Chats!$G$2:$G$51,Chats!$B$2:$B$51,$K$4,Chats!$C$2:$C$51,K10)</f>
        <v>0.72</v>
      </c>
      <c r="M10" s="41"/>
      <c r="N10" s="79" t="s">
        <v>11</v>
      </c>
      <c r="O10" s="71">
        <f>SUMIFS(Chats!$G$2:$G$51,Chats!$B$2:$B$51,$N$4,Chats!$C$2:$C$51,N10)</f>
        <v>0.89</v>
      </c>
      <c r="P10" s="41"/>
      <c r="Q10" s="79" t="s">
        <v>11</v>
      </c>
      <c r="R10" s="71">
        <f>SUMIFS(Chats!$G$2:$G$51,Chats!$B$2:$B$51,$Q$4,Chats!$C$2:$C$51,Q10)</f>
        <v>1.2</v>
      </c>
      <c r="S10" s="41"/>
      <c r="T10" s="79" t="s">
        <v>11</v>
      </c>
      <c r="U10" s="71">
        <f>SUMIFS(Chats!$G$2:$G$51,Chats!$B$2:$B$51,$T$4,Chats!$C$2:$C$51,T10)</f>
        <v>0.99</v>
      </c>
      <c r="V10" s="17"/>
      <c r="AL10" s="52"/>
      <c r="AN10" s="36">
        <v>9</v>
      </c>
      <c r="AP10" s="40" t="s">
        <v>17</v>
      </c>
    </row>
    <row r="11" spans="1:42" x14ac:dyDescent="0.25">
      <c r="A11" s="31">
        <v>44564</v>
      </c>
      <c r="B11" s="46" t="s">
        <v>12</v>
      </c>
      <c r="C11" s="32" t="s">
        <v>9</v>
      </c>
      <c r="D11" s="46">
        <v>1</v>
      </c>
      <c r="E11" s="33"/>
      <c r="F11" s="33">
        <v>2.99</v>
      </c>
      <c r="G11" s="8">
        <f>Tableau4[[#This Row],[Quantité]]*Tableau4[[#This Row],[Prix unité]]+Tableau4[[#This Row],[Réduction]]</f>
        <v>2.99</v>
      </c>
      <c r="K11" s="73" t="s">
        <v>14</v>
      </c>
      <c r="L11" s="71">
        <f>SUMIFS(Chats!$G$2:$G$51,Chats!$B$2:$B$51,$K$4,Chats!$C$2:$C$51,K11)</f>
        <v>6.39</v>
      </c>
      <c r="M11" s="41"/>
      <c r="N11" s="79" t="s">
        <v>14</v>
      </c>
      <c r="O11" s="71">
        <f>SUMIFS(Chats!$G$2:$G$51,Chats!$B$2:$B$51,$N$4,Chats!$C$2:$C$51,N11)</f>
        <v>5.72</v>
      </c>
      <c r="P11" s="41"/>
      <c r="Q11" s="79" t="s">
        <v>14</v>
      </c>
      <c r="R11" s="71">
        <f>SUMIFS(Chats!$G$2:$G$51,Chats!$B$2:$B$51,$Q$4,Chats!$C$2:$C$51,Q11)</f>
        <v>6</v>
      </c>
      <c r="S11" s="41"/>
      <c r="T11" s="79" t="s">
        <v>14</v>
      </c>
      <c r="U11" s="71">
        <f>SUMIFS(Chats!$G$2:$G$51,Chats!$B$2:$B$51,$T$4,Chats!$C$2:$C$51,T11)</f>
        <v>4.99</v>
      </c>
      <c r="V11" s="17"/>
      <c r="W11" s="47" t="s">
        <v>28</v>
      </c>
      <c r="X11" s="15"/>
      <c r="Y11" s="15"/>
      <c r="Z11" s="15"/>
      <c r="AA11" s="15"/>
      <c r="AB11" s="15"/>
      <c r="AC11" s="15"/>
      <c r="AD11" s="16"/>
      <c r="AN11" s="36">
        <v>10</v>
      </c>
      <c r="AP11" s="40" t="s">
        <v>22</v>
      </c>
    </row>
    <row r="12" spans="1:42" x14ac:dyDescent="0.25">
      <c r="A12" s="31">
        <v>44564</v>
      </c>
      <c r="B12" s="46" t="s">
        <v>16</v>
      </c>
      <c r="C12" s="46" t="s">
        <v>9</v>
      </c>
      <c r="D12" s="46">
        <v>1</v>
      </c>
      <c r="E12" s="38"/>
      <c r="F12" s="38">
        <v>3.79</v>
      </c>
      <c r="G12" s="8">
        <f>Tableau4[[#This Row],[Quantité]]*Tableau4[[#This Row],[Prix unité]]+Tableau4[[#This Row],[Réduction]]</f>
        <v>3.79</v>
      </c>
      <c r="K12" s="73" t="s">
        <v>17</v>
      </c>
      <c r="L12" s="71">
        <f>SUMIFS(Chats!$G$2:$G$51,Chats!$B$2:$B$51,$K$4,Chats!$C$2:$C$51,K12)</f>
        <v>3.51</v>
      </c>
      <c r="M12" s="41"/>
      <c r="N12" s="79" t="s">
        <v>17</v>
      </c>
      <c r="O12" s="71">
        <f>SUMIFS(Chats!$G$2:$G$51,Chats!$B$2:$B$51,$N$4,Chats!$C$2:$C$51,N12)</f>
        <v>3.7</v>
      </c>
      <c r="P12" s="41"/>
      <c r="Q12" s="79" t="s">
        <v>17</v>
      </c>
      <c r="R12" s="71">
        <f>SUMIFS(Chats!$G$2:$G$51,Chats!$B$2:$B$51,$Q$4,Chats!$C$2:$C$51,Q12)</f>
        <v>3.36</v>
      </c>
      <c r="S12" s="41"/>
      <c r="T12" s="79" t="s">
        <v>17</v>
      </c>
      <c r="U12" s="71">
        <f>SUMIFS(Chats!$G$2:$G$51,Chats!$B$2:$B$51,$T$4,Chats!$C$2:$C$51,T12)</f>
        <v>3.12</v>
      </c>
      <c r="V12" s="17"/>
      <c r="W12" s="42" t="s">
        <v>29</v>
      </c>
      <c r="X12" s="44"/>
      <c r="Y12" s="44"/>
      <c r="Z12" s="44"/>
      <c r="AA12" s="44"/>
      <c r="AB12" s="44"/>
      <c r="AC12" s="44"/>
      <c r="AD12" s="44"/>
      <c r="AN12" s="36">
        <v>11</v>
      </c>
      <c r="AP12" s="40" t="s">
        <v>20</v>
      </c>
    </row>
    <row r="13" spans="1:42" x14ac:dyDescent="0.25">
      <c r="A13" s="31">
        <v>44564</v>
      </c>
      <c r="B13" s="46" t="s">
        <v>15</v>
      </c>
      <c r="C13" s="32" t="s">
        <v>9</v>
      </c>
      <c r="D13" s="46">
        <v>1</v>
      </c>
      <c r="E13" s="33"/>
      <c r="F13" s="33">
        <v>2.5</v>
      </c>
      <c r="G13" s="8">
        <f>Tableau4[[#This Row],[Quantité]]*Tableau4[[#This Row],[Prix unité]]+Tableau4[[#This Row],[Réduction]]</f>
        <v>2.5</v>
      </c>
      <c r="K13" s="73" t="s">
        <v>22</v>
      </c>
      <c r="L13" s="71">
        <f>SUMIFS(Chats!$G$2:$G$51,Chats!$B$2:$B$51,$K$4,Chats!$C$2:$C$51,K13)</f>
        <v>0.73</v>
      </c>
      <c r="M13" s="41"/>
      <c r="N13" s="79" t="s">
        <v>22</v>
      </c>
      <c r="O13" s="71">
        <f>SUMIFS(Chats!$G$2:$G$51,Chats!$B$2:$B$51,$N$4,Chats!$C$2:$C$51,N13)</f>
        <v>0.89</v>
      </c>
      <c r="P13" s="41"/>
      <c r="Q13" s="79" t="s">
        <v>22</v>
      </c>
      <c r="R13" s="71">
        <f>SUMIFS(Chats!$G$2:$G$51,Chats!$B$2:$B$51,$Q$4,Chats!$C$2:$C$51,Q13)</f>
        <v>0.72</v>
      </c>
      <c r="S13" s="41"/>
      <c r="T13" s="79" t="s">
        <v>22</v>
      </c>
      <c r="U13" s="71">
        <f>SUMIFS(Chats!$G$2:$G$51,Chats!$B$2:$B$51,$T$4,Chats!$C$2:$C$51,T13)</f>
        <v>0.99</v>
      </c>
      <c r="V13" s="17"/>
      <c r="AN13" s="36">
        <v>12</v>
      </c>
      <c r="AP13" s="40"/>
    </row>
    <row r="14" spans="1:42" x14ac:dyDescent="0.25">
      <c r="A14" s="31">
        <v>44565</v>
      </c>
      <c r="B14" s="32" t="s">
        <v>8</v>
      </c>
      <c r="C14" s="32" t="s">
        <v>18</v>
      </c>
      <c r="D14" s="32">
        <v>1</v>
      </c>
      <c r="E14" s="33"/>
      <c r="F14" s="33">
        <v>0.69</v>
      </c>
      <c r="G14" s="8">
        <f>Tableau4[[#This Row],[Quantité]]*Tableau4[[#This Row],[Prix unité]]+Tableau4[[#This Row],[Réduction]]</f>
        <v>0.69</v>
      </c>
      <c r="K14" s="73" t="s">
        <v>20</v>
      </c>
      <c r="L14" s="71">
        <f>SUMIFS(Chats!$G$2:$G$51,Chats!$B$2:$B$51,$K$4,Chats!$C$2:$C$51,K14)</f>
        <v>3.6</v>
      </c>
      <c r="M14" s="41"/>
      <c r="N14" s="79" t="s">
        <v>20</v>
      </c>
      <c r="O14" s="71">
        <f>SUMIFS(Chats!$G$2:$G$51,Chats!$B$2:$B$51,$N$4,Chats!$C$2:$C$51,N14)</f>
        <v>3.5</v>
      </c>
      <c r="P14" s="41"/>
      <c r="Q14" s="79" t="s">
        <v>20</v>
      </c>
      <c r="R14" s="71">
        <f>SUMIFS(Chats!$G$2:$G$51,Chats!$B$2:$B$51,$Q$4,Chats!$C$2:$C$51,Q14)</f>
        <v>3.4</v>
      </c>
      <c r="S14" s="41"/>
      <c r="T14" s="79" t="s">
        <v>20</v>
      </c>
      <c r="U14" s="71">
        <f>SUMIFS(Chats!$G$2:$G$51,Chats!$B$2:$B$51,$T$4,Chats!$C$2:$C$51,T14)</f>
        <v>3.7</v>
      </c>
      <c r="V14" s="17"/>
      <c r="AN14" s="36">
        <v>13</v>
      </c>
      <c r="AP14" s="40"/>
    </row>
    <row r="15" spans="1:42" x14ac:dyDescent="0.25">
      <c r="A15" s="45">
        <v>44565</v>
      </c>
      <c r="B15" s="46" t="s">
        <v>12</v>
      </c>
      <c r="C15" s="46" t="s">
        <v>18</v>
      </c>
      <c r="D15" s="46">
        <v>1</v>
      </c>
      <c r="E15" s="38"/>
      <c r="F15" s="38">
        <v>1.75</v>
      </c>
      <c r="G15" s="8">
        <f>Tableau4[[#This Row],[Quantité]]*Tableau4[[#This Row],[Prix unité]]+Tableau4[[#This Row],[Réduction]]</f>
        <v>1.75</v>
      </c>
      <c r="K15" s="70"/>
      <c r="L15" s="71"/>
      <c r="N15" s="70"/>
      <c r="O15" s="71"/>
      <c r="Q15" s="70"/>
      <c r="R15" s="71"/>
      <c r="T15" s="70"/>
      <c r="U15" s="71"/>
      <c r="W15" s="53" t="s">
        <v>30</v>
      </c>
      <c r="X15" s="54" t="s">
        <v>31</v>
      </c>
      <c r="Y15" s="44"/>
      <c r="Z15" s="44"/>
      <c r="AA15" s="43"/>
      <c r="AN15" s="36">
        <v>14</v>
      </c>
      <c r="AP15" s="40"/>
    </row>
    <row r="16" spans="1:42" x14ac:dyDescent="0.25">
      <c r="A16" s="31">
        <v>44565</v>
      </c>
      <c r="B16" s="46" t="s">
        <v>16</v>
      </c>
      <c r="C16" s="32" t="s">
        <v>18</v>
      </c>
      <c r="D16" s="32">
        <v>1</v>
      </c>
      <c r="E16" s="33"/>
      <c r="F16" s="33">
        <v>0.85</v>
      </c>
      <c r="G16" s="8">
        <f>Tableau4[[#This Row],[Quantité]]*Tableau4[[#This Row],[Prix unité]]+Tableau4[[#This Row],[Réduction]]</f>
        <v>0.85</v>
      </c>
      <c r="K16" s="70"/>
      <c r="L16" s="71"/>
      <c r="N16" s="70"/>
      <c r="O16" s="71"/>
      <c r="Q16" s="70"/>
      <c r="R16" s="71"/>
      <c r="T16" s="70"/>
      <c r="U16" s="71"/>
      <c r="AB16" s="55" t="s">
        <v>32</v>
      </c>
      <c r="AN16" s="36">
        <v>15</v>
      </c>
      <c r="AP16" s="40"/>
    </row>
    <row r="17" spans="1:42" x14ac:dyDescent="0.25">
      <c r="A17" s="31">
        <v>44565</v>
      </c>
      <c r="B17" s="46" t="s">
        <v>15</v>
      </c>
      <c r="C17" s="46" t="s">
        <v>18</v>
      </c>
      <c r="D17" s="46">
        <v>1</v>
      </c>
      <c r="E17" s="38"/>
      <c r="F17" s="38">
        <v>1.37</v>
      </c>
      <c r="G17" s="8">
        <f>Tableau4[[#This Row],[Quantité]]*Tableau4[[#This Row],[Prix unité]]+Tableau4[[#This Row],[Réduction]]</f>
        <v>1.37</v>
      </c>
      <c r="K17" s="70"/>
      <c r="L17" s="71"/>
      <c r="N17" s="70"/>
      <c r="O17" s="71"/>
      <c r="Q17" s="70"/>
      <c r="R17" s="71"/>
      <c r="T17" s="70"/>
      <c r="U17" s="71"/>
      <c r="AN17" s="36">
        <v>16</v>
      </c>
      <c r="AP17" s="40"/>
    </row>
    <row r="18" spans="1:42" x14ac:dyDescent="0.25">
      <c r="A18" s="31">
        <v>44566</v>
      </c>
      <c r="B18" s="46" t="s">
        <v>8</v>
      </c>
      <c r="C18" s="46" t="s">
        <v>19</v>
      </c>
      <c r="D18" s="46">
        <v>1</v>
      </c>
      <c r="E18" s="38"/>
      <c r="F18" s="38">
        <v>10.87</v>
      </c>
      <c r="G18" s="8">
        <f>Tableau4[[#This Row],[Quantité]]*Tableau4[[#This Row],[Prix unité]]+Tableau4[[#This Row],[Réduction]]</f>
        <v>10.87</v>
      </c>
      <c r="K18" s="70"/>
      <c r="L18" s="71"/>
      <c r="N18" s="70"/>
      <c r="O18" s="71"/>
      <c r="Q18" s="70"/>
      <c r="R18" s="71"/>
      <c r="T18" s="70"/>
      <c r="U18" s="71"/>
      <c r="AA18" s="5"/>
      <c r="AB18" s="3"/>
      <c r="AN18" s="36">
        <v>17</v>
      </c>
      <c r="AP18" s="40"/>
    </row>
    <row r="19" spans="1:42" x14ac:dyDescent="0.25">
      <c r="A19" s="31">
        <v>44566</v>
      </c>
      <c r="B19" s="46" t="s">
        <v>12</v>
      </c>
      <c r="C19" s="32" t="s">
        <v>19</v>
      </c>
      <c r="D19" s="32">
        <v>1</v>
      </c>
      <c r="E19" s="33"/>
      <c r="F19" s="33">
        <v>3.79</v>
      </c>
      <c r="G19" s="8">
        <f>Tableau4[[#This Row],[Quantité]]*Tableau4[[#This Row],[Prix unité]]+Tableau4[[#This Row],[Réduction]]</f>
        <v>3.79</v>
      </c>
      <c r="K19" s="70"/>
      <c r="L19" s="71"/>
      <c r="N19" s="70"/>
      <c r="O19" s="71"/>
      <c r="Q19" s="70"/>
      <c r="R19" s="71"/>
      <c r="T19" s="70"/>
      <c r="U19" s="71"/>
      <c r="AA19" s="5"/>
      <c r="AB19" s="3"/>
      <c r="AN19" s="36">
        <v>18</v>
      </c>
      <c r="AP19" s="40"/>
    </row>
    <row r="20" spans="1:42" ht="15.75" thickBot="1" x14ac:dyDescent="0.3">
      <c r="A20" s="31">
        <v>44566</v>
      </c>
      <c r="B20" s="46" t="s">
        <v>16</v>
      </c>
      <c r="C20" s="46" t="s">
        <v>19</v>
      </c>
      <c r="D20" s="46">
        <v>1</v>
      </c>
      <c r="E20" s="38"/>
      <c r="F20" s="38">
        <v>6.5</v>
      </c>
      <c r="G20" s="8">
        <f>Tableau4[[#This Row],[Quantité]]*Tableau4[[#This Row],[Prix unité]]+Tableau4[[#This Row],[Réduction]]</f>
        <v>6.5</v>
      </c>
      <c r="K20" s="74"/>
      <c r="L20" s="75"/>
      <c r="N20" s="74"/>
      <c r="O20" s="75"/>
      <c r="Q20" s="74"/>
      <c r="R20" s="81"/>
      <c r="T20" s="74"/>
      <c r="U20" s="81"/>
      <c r="AA20" s="5"/>
      <c r="AB20" s="3"/>
      <c r="AN20" s="36">
        <v>19</v>
      </c>
      <c r="AP20" s="40"/>
    </row>
    <row r="21" spans="1:42" x14ac:dyDescent="0.25">
      <c r="A21" s="31">
        <v>44566</v>
      </c>
      <c r="B21" s="46" t="s">
        <v>15</v>
      </c>
      <c r="C21" s="32" t="s">
        <v>19</v>
      </c>
      <c r="D21" s="32">
        <v>1</v>
      </c>
      <c r="E21" s="33"/>
      <c r="F21" s="33">
        <v>7.29</v>
      </c>
      <c r="G21" s="8">
        <f>Tableau4[[#This Row],[Quantité]]*Tableau4[[#This Row],[Prix unité]]+Tableau4[[#This Row],[Réduction]]</f>
        <v>7.29</v>
      </c>
      <c r="AA21" s="5"/>
      <c r="AB21" s="3"/>
      <c r="AN21" s="36">
        <v>20</v>
      </c>
    </row>
    <row r="22" spans="1:42" x14ac:dyDescent="0.25">
      <c r="A22" s="31">
        <v>44567</v>
      </c>
      <c r="B22" s="32" t="s">
        <v>8</v>
      </c>
      <c r="C22" s="32" t="s">
        <v>11</v>
      </c>
      <c r="D22" s="32">
        <v>1</v>
      </c>
      <c r="E22" s="33"/>
      <c r="F22" s="33">
        <v>0.72</v>
      </c>
      <c r="G22" s="8">
        <f>Tableau4[[#This Row],[Quantité]]*Tableau4[[#This Row],[Prix unité]]+Tableau4[[#This Row],[Réduction]]</f>
        <v>0.72</v>
      </c>
      <c r="K22" s="83" t="s">
        <v>34</v>
      </c>
      <c r="L22" s="83"/>
      <c r="M22" s="84"/>
      <c r="Q22" s="10"/>
      <c r="R22" s="10" t="s">
        <v>42</v>
      </c>
      <c r="S22" s="11" t="s">
        <v>1</v>
      </c>
      <c r="AA22" s="5"/>
      <c r="AB22" s="3"/>
      <c r="AN22" s="36">
        <v>21</v>
      </c>
    </row>
    <row r="23" spans="1:42" x14ac:dyDescent="0.25">
      <c r="A23" s="45">
        <v>44567</v>
      </c>
      <c r="B23" s="46" t="s">
        <v>12</v>
      </c>
      <c r="C23" s="46" t="s">
        <v>11</v>
      </c>
      <c r="D23" s="46">
        <v>1</v>
      </c>
      <c r="E23" s="38"/>
      <c r="F23" s="38">
        <v>0.89</v>
      </c>
      <c r="G23" s="8">
        <f>Tableau4[[#This Row],[Quantité]]*Tableau4[[#This Row],[Prix unité]]+Tableau4[[#This Row],[Réduction]]</f>
        <v>0.89</v>
      </c>
      <c r="K23" s="85" t="s">
        <v>10</v>
      </c>
      <c r="L23" s="86" t="s">
        <v>8</v>
      </c>
      <c r="M23" s="87">
        <v>1.5</v>
      </c>
      <c r="N23" s="1" t="s">
        <v>33</v>
      </c>
      <c r="Q23" s="12" t="s">
        <v>10</v>
      </c>
      <c r="R23" s="19" t="s">
        <v>39</v>
      </c>
      <c r="S23" s="20" t="s">
        <v>40</v>
      </c>
      <c r="AA23" s="5"/>
      <c r="AB23" s="3"/>
      <c r="AN23" s="36">
        <v>22</v>
      </c>
    </row>
    <row r="24" spans="1:42" x14ac:dyDescent="0.25">
      <c r="A24" s="31">
        <v>44567</v>
      </c>
      <c r="B24" s="46" t="s">
        <v>16</v>
      </c>
      <c r="C24" s="32" t="s">
        <v>11</v>
      </c>
      <c r="D24" s="32">
        <v>1</v>
      </c>
      <c r="E24" s="33"/>
      <c r="F24" s="33">
        <v>1.2</v>
      </c>
      <c r="G24" s="8">
        <f>Tableau4[[#This Row],[Quantité]]*Tableau4[[#This Row],[Prix unité]]+Tableau4[[#This Row],[Réduction]]</f>
        <v>1.2</v>
      </c>
      <c r="K24" s="9" t="s">
        <v>13</v>
      </c>
      <c r="L24" s="9" t="s">
        <v>12</v>
      </c>
      <c r="M24" s="88">
        <v>3.7</v>
      </c>
      <c r="N24" s="1" t="s">
        <v>33</v>
      </c>
      <c r="Q24" s="13" t="s">
        <v>13</v>
      </c>
      <c r="R24" s="21"/>
      <c r="S24" s="22"/>
      <c r="AA24" s="2"/>
      <c r="AB24" s="3"/>
      <c r="AN24" s="36">
        <v>23</v>
      </c>
    </row>
    <row r="25" spans="1:42" x14ac:dyDescent="0.25">
      <c r="A25" s="31">
        <v>44567</v>
      </c>
      <c r="B25" s="46" t="s">
        <v>15</v>
      </c>
      <c r="C25" s="46" t="s">
        <v>11</v>
      </c>
      <c r="D25" s="46">
        <v>1</v>
      </c>
      <c r="E25" s="38"/>
      <c r="F25" s="38">
        <v>0.99</v>
      </c>
      <c r="G25" s="8">
        <f>Tableau4[[#This Row],[Quantité]]*Tableau4[[#This Row],[Prix unité]]+Tableau4[[#This Row],[Réduction]]</f>
        <v>0.99</v>
      </c>
      <c r="K25" s="9" t="s">
        <v>9</v>
      </c>
      <c r="L25" s="9" t="s">
        <v>15</v>
      </c>
      <c r="M25" s="88">
        <v>2.5</v>
      </c>
      <c r="N25" s="1" t="s">
        <v>33</v>
      </c>
      <c r="Q25" s="13" t="s">
        <v>9</v>
      </c>
      <c r="R25" s="21"/>
      <c r="S25" s="22"/>
      <c r="AN25" s="36">
        <v>24</v>
      </c>
    </row>
    <row r="26" spans="1:42" x14ac:dyDescent="0.25">
      <c r="A26" s="31">
        <v>44568</v>
      </c>
      <c r="B26" s="46" t="s">
        <v>8</v>
      </c>
      <c r="C26" s="46" t="s">
        <v>14</v>
      </c>
      <c r="D26" s="46">
        <v>1</v>
      </c>
      <c r="E26" s="38"/>
      <c r="F26" s="38">
        <v>6.39</v>
      </c>
      <c r="G26" s="8">
        <f>Tableau4[[#This Row],[Quantité]]*Tableau4[[#This Row],[Prix unité]]+Tableau4[[#This Row],[Réduction]]</f>
        <v>6.39</v>
      </c>
      <c r="K26" s="9" t="s">
        <v>18</v>
      </c>
      <c r="L26" s="9" t="s">
        <v>8</v>
      </c>
      <c r="M26" s="88">
        <v>0.69</v>
      </c>
      <c r="N26" s="1" t="s">
        <v>33</v>
      </c>
      <c r="Q26" s="13" t="s">
        <v>18</v>
      </c>
      <c r="R26" s="21"/>
      <c r="S26" s="22"/>
    </row>
    <row r="27" spans="1:42" x14ac:dyDescent="0.25">
      <c r="A27" s="31">
        <v>44568</v>
      </c>
      <c r="B27" s="46" t="s">
        <v>12</v>
      </c>
      <c r="C27" s="32" t="s">
        <v>14</v>
      </c>
      <c r="D27" s="32">
        <v>1</v>
      </c>
      <c r="E27" s="33"/>
      <c r="F27" s="33">
        <v>5.72</v>
      </c>
      <c r="G27" s="8">
        <f>Tableau4[[#This Row],[Quantité]]*Tableau4[[#This Row],[Prix unité]]+Tableau4[[#This Row],[Réduction]]</f>
        <v>5.72</v>
      </c>
      <c r="K27" s="9" t="s">
        <v>19</v>
      </c>
      <c r="L27" s="9" t="s">
        <v>12</v>
      </c>
      <c r="M27" s="88">
        <v>3.79</v>
      </c>
      <c r="N27" s="1" t="s">
        <v>33</v>
      </c>
      <c r="Q27" s="13" t="s">
        <v>19</v>
      </c>
      <c r="R27" s="21"/>
      <c r="S27" s="22"/>
    </row>
    <row r="28" spans="1:42" x14ac:dyDescent="0.25">
      <c r="A28" s="31">
        <v>44568</v>
      </c>
      <c r="B28" s="46" t="s">
        <v>16</v>
      </c>
      <c r="C28" s="46" t="s">
        <v>14</v>
      </c>
      <c r="D28" s="46">
        <v>1</v>
      </c>
      <c r="E28" s="38"/>
      <c r="F28" s="38">
        <v>6</v>
      </c>
      <c r="G28" s="8">
        <f>Tableau4[[#This Row],[Quantité]]*Tableau4[[#This Row],[Prix unité]]+Tableau4[[#This Row],[Réduction]]</f>
        <v>6</v>
      </c>
      <c r="K28" s="9" t="s">
        <v>11</v>
      </c>
      <c r="L28" s="9" t="s">
        <v>8</v>
      </c>
      <c r="M28" s="88">
        <v>0.72</v>
      </c>
      <c r="N28" s="1" t="s">
        <v>33</v>
      </c>
      <c r="Q28" s="13" t="s">
        <v>11</v>
      </c>
      <c r="R28" s="21"/>
      <c r="S28" s="22"/>
    </row>
    <row r="29" spans="1:42" x14ac:dyDescent="0.25">
      <c r="A29" s="31">
        <v>44568</v>
      </c>
      <c r="B29" s="46" t="s">
        <v>15</v>
      </c>
      <c r="C29" s="32" t="s">
        <v>14</v>
      </c>
      <c r="D29" s="32">
        <v>1</v>
      </c>
      <c r="E29" s="33"/>
      <c r="F29" s="33">
        <v>4.99</v>
      </c>
      <c r="G29" s="8">
        <f>Tableau4[[#This Row],[Quantité]]*Tableau4[[#This Row],[Prix unité]]+Tableau4[[#This Row],[Réduction]]</f>
        <v>4.99</v>
      </c>
      <c r="K29" s="9" t="s">
        <v>14</v>
      </c>
      <c r="L29" s="9" t="s">
        <v>15</v>
      </c>
      <c r="M29" s="88">
        <v>4.99</v>
      </c>
      <c r="N29" s="1" t="s">
        <v>33</v>
      </c>
      <c r="Q29" s="13" t="s">
        <v>14</v>
      </c>
      <c r="R29" s="21"/>
      <c r="S29" s="22"/>
    </row>
    <row r="30" spans="1:42" x14ac:dyDescent="0.25">
      <c r="A30" s="31">
        <v>44569</v>
      </c>
      <c r="B30" s="32" t="s">
        <v>8</v>
      </c>
      <c r="C30" s="32" t="s">
        <v>17</v>
      </c>
      <c r="D30" s="32">
        <v>1</v>
      </c>
      <c r="E30" s="33"/>
      <c r="F30" s="33">
        <v>3.51</v>
      </c>
      <c r="G30" s="8">
        <f>Tableau4[[#This Row],[Quantité]]*Tableau4[[#This Row],[Prix unité]]+Tableau4[[#This Row],[Réduction]]</f>
        <v>3.51</v>
      </c>
      <c r="K30" s="9" t="s">
        <v>17</v>
      </c>
      <c r="L30" s="9" t="s">
        <v>15</v>
      </c>
      <c r="M30" s="88">
        <v>3.12</v>
      </c>
      <c r="N30" s="1" t="s">
        <v>33</v>
      </c>
      <c r="Q30" s="13" t="s">
        <v>17</v>
      </c>
      <c r="R30" s="21"/>
      <c r="S30" s="22"/>
    </row>
    <row r="31" spans="1:42" x14ac:dyDescent="0.25">
      <c r="A31" s="45">
        <v>44569</v>
      </c>
      <c r="B31" s="46" t="s">
        <v>12</v>
      </c>
      <c r="C31" s="46" t="s">
        <v>17</v>
      </c>
      <c r="D31" s="32">
        <v>1</v>
      </c>
      <c r="E31" s="38"/>
      <c r="F31" s="38">
        <v>3.7</v>
      </c>
      <c r="G31" s="8">
        <f>Tableau4[[#This Row],[Quantité]]*Tableau4[[#This Row],[Prix unité]]+Tableau4[[#This Row],[Réduction]]</f>
        <v>3.7</v>
      </c>
      <c r="K31" s="9" t="s">
        <v>22</v>
      </c>
      <c r="L31" s="9" t="s">
        <v>16</v>
      </c>
      <c r="M31" s="88">
        <v>0.72</v>
      </c>
      <c r="N31" s="1" t="s">
        <v>33</v>
      </c>
      <c r="Q31" s="13" t="s">
        <v>22</v>
      </c>
      <c r="R31" s="21"/>
      <c r="S31" s="22"/>
    </row>
    <row r="32" spans="1:42" x14ac:dyDescent="0.25">
      <c r="A32" s="31">
        <v>44569</v>
      </c>
      <c r="B32" s="46" t="s">
        <v>16</v>
      </c>
      <c r="C32" s="32" t="s">
        <v>17</v>
      </c>
      <c r="D32" s="32">
        <v>1</v>
      </c>
      <c r="E32" s="33"/>
      <c r="F32" s="33">
        <v>3.36</v>
      </c>
      <c r="G32" s="8">
        <f>Tableau4[[#This Row],[Quantité]]*Tableau4[[#This Row],[Prix unité]]+Tableau4[[#This Row],[Réduction]]</f>
        <v>3.36</v>
      </c>
      <c r="K32" s="89" t="s">
        <v>20</v>
      </c>
      <c r="L32" s="89" t="s">
        <v>16</v>
      </c>
      <c r="M32" s="90">
        <v>3.4</v>
      </c>
      <c r="N32" s="1" t="s">
        <v>33</v>
      </c>
      <c r="Q32" s="14" t="s">
        <v>20</v>
      </c>
      <c r="R32" s="23"/>
      <c r="S32" s="24"/>
    </row>
    <row r="33" spans="1:21" x14ac:dyDescent="0.25">
      <c r="A33" s="31">
        <v>44569</v>
      </c>
      <c r="B33" s="46" t="s">
        <v>15</v>
      </c>
      <c r="C33" s="46" t="s">
        <v>17</v>
      </c>
      <c r="D33" s="46">
        <v>1</v>
      </c>
      <c r="E33" s="38"/>
      <c r="F33" s="38">
        <v>3.12</v>
      </c>
      <c r="G33" s="8">
        <f>Tableau4[[#This Row],[Quantité]]*Tableau4[[#This Row],[Prix unité]]+Tableau4[[#This Row],[Réduction]]</f>
        <v>3.12</v>
      </c>
    </row>
    <row r="34" spans="1:21" x14ac:dyDescent="0.25">
      <c r="A34" s="31">
        <v>44570</v>
      </c>
      <c r="B34" s="46" t="s">
        <v>8</v>
      </c>
      <c r="C34" s="46" t="s">
        <v>22</v>
      </c>
      <c r="D34" s="46">
        <v>1</v>
      </c>
      <c r="E34" s="38"/>
      <c r="F34" s="38">
        <v>0.73</v>
      </c>
      <c r="G34" s="8">
        <f>Tableau4[[#This Row],[Quantité]]*Tableau4[[#This Row],[Prix unité]]+Tableau4[[#This Row],[Réduction]]</f>
        <v>0.73</v>
      </c>
    </row>
    <row r="35" spans="1:21" ht="15" customHeight="1" x14ac:dyDescent="0.25">
      <c r="A35" s="31">
        <v>44570</v>
      </c>
      <c r="B35" s="46" t="s">
        <v>12</v>
      </c>
      <c r="C35" s="32" t="s">
        <v>22</v>
      </c>
      <c r="D35" s="32">
        <v>1</v>
      </c>
      <c r="E35" s="33"/>
      <c r="F35" s="33">
        <v>0.89</v>
      </c>
      <c r="G35" s="8">
        <f>Tableau4[[#This Row],[Quantité]]*Tableau4[[#This Row],[Prix unité]]+Tableau4[[#This Row],[Réduction]]</f>
        <v>0.89</v>
      </c>
      <c r="K35" s="91" t="s">
        <v>41</v>
      </c>
      <c r="L35" s="92"/>
      <c r="M35" s="92"/>
      <c r="N35" s="92"/>
      <c r="O35" s="92"/>
      <c r="P35" s="92"/>
      <c r="Q35" s="92"/>
      <c r="R35" s="93"/>
      <c r="T35"/>
      <c r="U35"/>
    </row>
    <row r="36" spans="1:21" x14ac:dyDescent="0.25">
      <c r="A36" s="31">
        <v>44570</v>
      </c>
      <c r="B36" s="46" t="s">
        <v>16</v>
      </c>
      <c r="C36" s="46" t="s">
        <v>22</v>
      </c>
      <c r="D36" s="46">
        <v>1</v>
      </c>
      <c r="E36" s="38"/>
      <c r="F36" s="38">
        <v>0.72</v>
      </c>
      <c r="G36" s="8">
        <f>Tableau4[[#This Row],[Quantité]]*Tableau4[[#This Row],[Prix unité]]+Tableau4[[#This Row],[Réduction]]</f>
        <v>0.72</v>
      </c>
      <c r="K36" s="94"/>
      <c r="L36" s="95"/>
      <c r="M36" s="95"/>
      <c r="N36" s="95"/>
      <c r="O36" s="95"/>
      <c r="P36" s="95"/>
      <c r="Q36" s="95"/>
      <c r="R36" s="96"/>
      <c r="T36"/>
      <c r="U36"/>
    </row>
    <row r="37" spans="1:21" x14ac:dyDescent="0.25">
      <c r="A37" s="31">
        <v>44570</v>
      </c>
      <c r="B37" s="46" t="s">
        <v>15</v>
      </c>
      <c r="C37" s="32" t="s">
        <v>22</v>
      </c>
      <c r="D37" s="32">
        <v>1</v>
      </c>
      <c r="E37" s="33"/>
      <c r="F37" s="33">
        <v>0.99</v>
      </c>
      <c r="G37" s="8">
        <f>Tableau4[[#This Row],[Quantité]]*Tableau4[[#This Row],[Prix unité]]+Tableau4[[#This Row],[Réduction]]</f>
        <v>0.99</v>
      </c>
      <c r="K37" s="94"/>
      <c r="L37" s="95"/>
      <c r="M37" s="95"/>
      <c r="N37" s="95"/>
      <c r="O37" s="95"/>
      <c r="P37" s="95"/>
      <c r="Q37" s="95"/>
      <c r="R37" s="96"/>
      <c r="T37"/>
      <c r="U37"/>
    </row>
    <row r="38" spans="1:21" x14ac:dyDescent="0.25">
      <c r="A38" s="31">
        <v>44571</v>
      </c>
      <c r="B38" s="46" t="s">
        <v>8</v>
      </c>
      <c r="C38" s="32" t="s">
        <v>20</v>
      </c>
      <c r="D38" s="32">
        <v>1</v>
      </c>
      <c r="E38" s="33"/>
      <c r="F38" s="33">
        <v>3.6</v>
      </c>
      <c r="G38" s="8">
        <f>Tableau4[[#This Row],[Quantité]]*Tableau4[[#This Row],[Prix unité]]+Tableau4[[#This Row],[Réduction]]</f>
        <v>3.6</v>
      </c>
      <c r="K38" s="94"/>
      <c r="L38" s="95"/>
      <c r="M38" s="95"/>
      <c r="N38" s="95"/>
      <c r="O38" s="95"/>
      <c r="P38" s="95"/>
      <c r="Q38" s="95"/>
      <c r="R38" s="96"/>
      <c r="T38"/>
      <c r="U38"/>
    </row>
    <row r="39" spans="1:21" x14ac:dyDescent="0.25">
      <c r="A39" s="31">
        <v>44571</v>
      </c>
      <c r="B39" s="46" t="s">
        <v>12</v>
      </c>
      <c r="C39" s="46" t="s">
        <v>20</v>
      </c>
      <c r="D39" s="46">
        <v>1</v>
      </c>
      <c r="E39" s="38"/>
      <c r="F39" s="38">
        <v>3.5</v>
      </c>
      <c r="G39" s="8">
        <f>Tableau4[[#This Row],[Quantité]]*Tableau4[[#This Row],[Prix unité]]+Tableau4[[#This Row],[Réduction]]</f>
        <v>3.5</v>
      </c>
      <c r="K39" s="94"/>
      <c r="L39" s="95"/>
      <c r="M39" s="95"/>
      <c r="N39" s="95"/>
      <c r="O39" s="95"/>
      <c r="P39" s="95"/>
      <c r="Q39" s="95"/>
      <c r="R39" s="96"/>
      <c r="T39"/>
      <c r="U39"/>
    </row>
    <row r="40" spans="1:21" x14ac:dyDescent="0.25">
      <c r="A40" s="31">
        <v>44571</v>
      </c>
      <c r="B40" s="46" t="s">
        <v>16</v>
      </c>
      <c r="C40" s="32" t="s">
        <v>20</v>
      </c>
      <c r="D40" s="32">
        <v>1</v>
      </c>
      <c r="E40" s="33"/>
      <c r="F40" s="33">
        <v>3.4</v>
      </c>
      <c r="G40" s="8">
        <f>Tableau4[[#This Row],[Quantité]]*Tableau4[[#This Row],[Prix unité]]+Tableau4[[#This Row],[Réduction]]</f>
        <v>3.4</v>
      </c>
      <c r="K40" s="94"/>
      <c r="L40" s="95"/>
      <c r="M40" s="95"/>
      <c r="N40" s="95"/>
      <c r="O40" s="95"/>
      <c r="P40" s="95"/>
      <c r="Q40" s="95"/>
      <c r="R40" s="96"/>
    </row>
    <row r="41" spans="1:21" x14ac:dyDescent="0.25">
      <c r="A41" s="31">
        <v>44571</v>
      </c>
      <c r="B41" s="46" t="s">
        <v>15</v>
      </c>
      <c r="C41" s="46" t="s">
        <v>20</v>
      </c>
      <c r="D41" s="46">
        <v>1</v>
      </c>
      <c r="E41" s="38"/>
      <c r="F41" s="38">
        <v>3.7</v>
      </c>
      <c r="G41" s="8">
        <f>Tableau4[[#This Row],[Quantité]]*Tableau4[[#This Row],[Prix unité]]+Tableau4[[#This Row],[Réduction]]</f>
        <v>3.7</v>
      </c>
      <c r="K41" s="94"/>
      <c r="L41" s="95"/>
      <c r="M41" s="95"/>
      <c r="N41" s="95"/>
      <c r="O41" s="95"/>
      <c r="P41" s="95"/>
      <c r="Q41" s="95"/>
      <c r="R41" s="96"/>
    </row>
    <row r="42" spans="1:21" x14ac:dyDescent="0.25">
      <c r="A42" s="31"/>
      <c r="B42" s="32"/>
      <c r="C42" s="32"/>
      <c r="D42" s="32"/>
      <c r="E42" s="33"/>
      <c r="F42" s="33"/>
      <c r="G42" s="8">
        <f>Tableau4[[#This Row],[Quantité]]*Tableau4[[#This Row],[Prix unité]]+Tableau4[[#This Row],[Réduction]]</f>
        <v>0</v>
      </c>
      <c r="K42" s="94"/>
      <c r="L42" s="95"/>
      <c r="M42" s="95"/>
      <c r="N42" s="95"/>
      <c r="O42" s="95"/>
      <c r="P42" s="95"/>
      <c r="Q42" s="95"/>
      <c r="R42" s="96"/>
    </row>
    <row r="43" spans="1:21" x14ac:dyDescent="0.25">
      <c r="A43" s="31"/>
      <c r="B43" s="32"/>
      <c r="C43" s="32"/>
      <c r="D43" s="32"/>
      <c r="E43" s="33"/>
      <c r="F43" s="33"/>
      <c r="G43" s="8">
        <f>Tableau4[[#This Row],[Quantité]]*Tableau4[[#This Row],[Prix unité]]+Tableau4[[#This Row],[Réduction]]</f>
        <v>0</v>
      </c>
      <c r="K43" s="94"/>
      <c r="L43" s="95"/>
      <c r="M43" s="95"/>
      <c r="N43" s="95"/>
      <c r="O43" s="95"/>
      <c r="P43" s="95"/>
      <c r="Q43" s="95"/>
      <c r="R43" s="96"/>
    </row>
    <row r="44" spans="1:21" x14ac:dyDescent="0.25">
      <c r="A44" s="45"/>
      <c r="B44" s="46"/>
      <c r="C44" s="46"/>
      <c r="D44" s="46"/>
      <c r="E44" s="38"/>
      <c r="F44" s="38"/>
      <c r="G44" s="8">
        <f>Tableau4[[#This Row],[Quantité]]*Tableau4[[#This Row],[Prix unité]]+Tableau4[[#This Row],[Réduction]]</f>
        <v>0</v>
      </c>
      <c r="K44" s="94"/>
      <c r="L44" s="95"/>
      <c r="M44" s="95"/>
      <c r="N44" s="95"/>
      <c r="O44" s="95"/>
      <c r="P44" s="95"/>
      <c r="Q44" s="95"/>
      <c r="R44" s="96"/>
    </row>
    <row r="45" spans="1:21" x14ac:dyDescent="0.25">
      <c r="A45" s="31"/>
      <c r="B45" s="32"/>
      <c r="C45" s="32"/>
      <c r="D45" s="32"/>
      <c r="E45" s="33"/>
      <c r="F45" s="33"/>
      <c r="G45" s="8">
        <f>Tableau4[[#This Row],[Quantité]]*Tableau4[[#This Row],[Prix unité]]+Tableau4[[#This Row],[Réduction]]</f>
        <v>0</v>
      </c>
      <c r="K45" s="94"/>
      <c r="L45" s="95"/>
      <c r="M45" s="95"/>
      <c r="N45" s="95"/>
      <c r="O45" s="95"/>
      <c r="P45" s="95"/>
      <c r="Q45" s="95"/>
      <c r="R45" s="96"/>
    </row>
    <row r="46" spans="1:21" x14ac:dyDescent="0.25">
      <c r="A46" s="45"/>
      <c r="B46" s="46"/>
      <c r="C46" s="46"/>
      <c r="D46" s="46"/>
      <c r="E46" s="38"/>
      <c r="F46" s="38"/>
      <c r="G46" s="8">
        <f>Tableau4[[#This Row],[Quantité]]*Tableau4[[#This Row],[Prix unité]]+Tableau4[[#This Row],[Réduction]]</f>
        <v>0</v>
      </c>
      <c r="K46" s="97"/>
      <c r="L46" s="98"/>
      <c r="M46" s="98"/>
      <c r="N46" s="98"/>
      <c r="O46" s="98"/>
      <c r="P46" s="98"/>
      <c r="Q46" s="98"/>
      <c r="R46" s="99"/>
    </row>
    <row r="47" spans="1:21" x14ac:dyDescent="0.25">
      <c r="A47" s="31"/>
      <c r="B47" s="32"/>
      <c r="C47" s="32"/>
      <c r="D47" s="32"/>
      <c r="E47" s="33"/>
      <c r="F47" s="33"/>
      <c r="G47" s="8">
        <f>Tableau4[[#This Row],[Quantité]]*Tableau4[[#This Row],[Prix unité]]+Tableau4[[#This Row],[Réduction]]</f>
        <v>0</v>
      </c>
    </row>
    <row r="48" spans="1:21" x14ac:dyDescent="0.25">
      <c r="A48" s="45"/>
      <c r="B48" s="46"/>
      <c r="C48" s="46"/>
      <c r="D48" s="46"/>
      <c r="E48" s="38"/>
      <c r="F48" s="38"/>
      <c r="G48" s="8">
        <f>Tableau4[[#This Row],[Quantité]]*Tableau4[[#This Row],[Prix unité]]+Tableau4[[#This Row],[Réduction]]</f>
        <v>0</v>
      </c>
    </row>
    <row r="49" spans="1:7" x14ac:dyDescent="0.25">
      <c r="A49" s="45"/>
      <c r="B49" s="46"/>
      <c r="C49" s="46"/>
      <c r="D49" s="46"/>
      <c r="E49" s="38"/>
      <c r="F49" s="38"/>
      <c r="G49" s="8">
        <f>Tableau4[[#This Row],[Quantité]]*Tableau4[[#This Row],[Prix unité]]+Tableau4[[#This Row],[Réduction]]</f>
        <v>0</v>
      </c>
    </row>
    <row r="50" spans="1:7" x14ac:dyDescent="0.25">
      <c r="B50" s="56"/>
      <c r="C50" s="56"/>
      <c r="D50" s="56"/>
      <c r="E50" s="56"/>
      <c r="F50" s="57"/>
      <c r="G50" s="8">
        <f>Tableau4[[#This Row],[Quantité]]*Tableau4[[#This Row],[Prix unité]]+Tableau4[[#This Row],[Réduction]]</f>
        <v>0</v>
      </c>
    </row>
    <row r="51" spans="1:7" x14ac:dyDescent="0.25">
      <c r="B51" s="13"/>
      <c r="C51" s="13"/>
      <c r="D51" s="13"/>
      <c r="E51" s="13"/>
      <c r="F51" s="13"/>
      <c r="G51" s="8">
        <f>Tableau4[[#This Row],[Quantité]]*Tableau4[[#This Row],[Prix unité]]+Tableau4[[#This Row],[Réduction]]</f>
        <v>0</v>
      </c>
    </row>
    <row r="52" spans="1:7" x14ac:dyDescent="0.25">
      <c r="A52" s="58">
        <f>SUBTOTAL(102,Chats!$A$2:$A$49)</f>
        <v>40</v>
      </c>
      <c r="B52" s="59"/>
      <c r="C52" s="59"/>
      <c r="D52" s="59"/>
      <c r="E52" s="59"/>
      <c r="F52" s="59"/>
      <c r="G52" s="60">
        <f>SUBTOTAL(109,Tableau4[Total])</f>
        <v>131.16</v>
      </c>
    </row>
    <row r="53" spans="1:7" x14ac:dyDescent="0.25">
      <c r="G53" s="61">
        <f>SUBTOTAL(101,Tableau4[Total])</f>
        <v>2.6231999999999998</v>
      </c>
    </row>
  </sheetData>
  <sheetProtection selectLockedCells="1" sort="0" autoFilter="0" pivotTables="0"/>
  <mergeCells count="1">
    <mergeCell ref="K35:R46"/>
  </mergeCells>
  <conditionalFormatting sqref="T4 B2:B49 L23:L32 R23:R32">
    <cfRule type="containsText" dxfId="51" priority="28" operator="containsText" text="Match">
      <formula>NOT(ISERROR(SEARCH("Match",B2)))</formula>
    </cfRule>
  </conditionalFormatting>
  <conditionalFormatting sqref="J1">
    <cfRule type="cellIs" dxfId="50" priority="26" operator="notEqual">
      <formula>"ok"</formula>
    </cfRule>
  </conditionalFormatting>
  <conditionalFormatting sqref="K4 B2:B49 L23:L32 R23:R32">
    <cfRule type="cellIs" dxfId="49" priority="29" operator="equal">
      <formula>"AD Delhaize"</formula>
    </cfRule>
  </conditionalFormatting>
  <conditionalFormatting sqref="K5:U5">
    <cfRule type="top10" dxfId="48" priority="23" bottom="1" rank="1"/>
    <cfRule type="top10" dxfId="47" priority="24" rank="1"/>
  </conditionalFormatting>
  <conditionalFormatting sqref="K7:U7">
    <cfRule type="top10" dxfId="46" priority="19" bottom="1" rank="1"/>
    <cfRule type="top10" dxfId="45" priority="20" rank="1"/>
  </conditionalFormatting>
  <conditionalFormatting sqref="K8:U8">
    <cfRule type="top10" dxfId="44" priority="17" bottom="1" rank="1"/>
    <cfRule type="top10" dxfId="43" priority="18" rank="1"/>
  </conditionalFormatting>
  <conditionalFormatting sqref="K6:U6">
    <cfRule type="top10" dxfId="42" priority="21" bottom="1" rank="1"/>
    <cfRule type="top10" dxfId="41" priority="22" rank="1"/>
  </conditionalFormatting>
  <conditionalFormatting sqref="K10:U10">
    <cfRule type="top10" dxfId="40" priority="15" bottom="1" rank="1"/>
    <cfRule type="top10" dxfId="39" priority="16" rank="1"/>
  </conditionalFormatting>
  <conditionalFormatting sqref="K11:U11">
    <cfRule type="top10" dxfId="38" priority="9" bottom="1" rank="1"/>
    <cfRule type="top10" dxfId="37" priority="10" rank="1"/>
  </conditionalFormatting>
  <conditionalFormatting sqref="K12:U12">
    <cfRule type="top10" dxfId="36" priority="7" bottom="1" rank="1"/>
    <cfRule type="top10" dxfId="35" priority="8" rank="1"/>
  </conditionalFormatting>
  <conditionalFormatting sqref="K13:U13">
    <cfRule type="top10" dxfId="34" priority="5" bottom="1" rank="1"/>
    <cfRule type="top10" dxfId="33" priority="6" rank="1"/>
  </conditionalFormatting>
  <conditionalFormatting sqref="K9:U9">
    <cfRule type="top10" dxfId="32" priority="1" bottom="1" rank="1"/>
    <cfRule type="top10" dxfId="31" priority="2" rank="1"/>
  </conditionalFormatting>
  <conditionalFormatting sqref="N4 B2:B49 L23:L32 R23:R32">
    <cfRule type="containsText" dxfId="30" priority="25" operator="containsText" text="inter">
      <formula>NOT(ISERROR(SEARCH("inter",B2)))</formula>
    </cfRule>
    <cfRule type="containsText" dxfId="29" priority="27" operator="containsText" text="CRF">
      <formula>NOT(ISERROR(SEARCH("CRF",B2)))</formula>
    </cfRule>
  </conditionalFormatting>
  <conditionalFormatting sqref="K14:U14">
    <cfRule type="top10" dxfId="28" priority="3" bottom="1" rank="1"/>
    <cfRule type="top10" dxfId="27" priority="4" rank="1"/>
  </conditionalFormatting>
  <dataValidations count="6">
    <dataValidation type="list" allowBlank="1" showInputMessage="1" showErrorMessage="1" sqref="D2">
      <formula1>Quantité</formula1>
    </dataValidation>
    <dataValidation type="list" allowBlank="1" showInputMessage="1" showErrorMessage="1" sqref="C2 N5:N20 Q5:Q20 T5:T20 K5:K20">
      <formula1>Nourriture</formula1>
    </dataValidation>
    <dataValidation type="list" allowBlank="1" showInputMessage="1" showErrorMessage="1" sqref="B2 N4 Q4 T4 K4">
      <formula1>Magasin</formula1>
    </dataValidation>
    <dataValidation type="list" errorStyle="warning" allowBlank="1" showInputMessage="1" showErrorMessage="1" sqref="B3:B49">
      <formula1>Magasin</formula1>
    </dataValidation>
    <dataValidation type="list" errorStyle="warning" allowBlank="1" showInputMessage="1" showErrorMessage="1" sqref="D3:D49">
      <formula1>Quantité</formula1>
    </dataValidation>
    <dataValidation type="list" errorStyle="information" allowBlank="1" showInputMessage="1" showErrorMessage="1" sqref="C3:C49">
      <formula1>Nourriture</formula1>
    </dataValidation>
  </dataValidations>
  <hyperlinks>
    <hyperlink ref="A52" location="Chats!A22" display="Chats!A22"/>
    <hyperlink ref="A1" location="Dernier" display="Date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>
                  <from>
                    <xdr:col>8</xdr:col>
                    <xdr:colOff>95250</xdr:colOff>
                    <xdr:row>2</xdr:row>
                    <xdr:rowOff>171450</xdr:rowOff>
                  </from>
                  <to>
                    <xdr:col>9</xdr:col>
                    <xdr:colOff>666750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ellule vide - 87">
              <controlPr locked="0" defaultSize="0" print="0" autoFill="0" autoPict="0">
                <anchor moveWithCells="1" sizeWithCells="1">
                  <from>
                    <xdr:col>8</xdr:col>
                    <xdr:colOff>123825</xdr:colOff>
                    <xdr:row>1</xdr:row>
                    <xdr:rowOff>57150</xdr:rowOff>
                  </from>
                  <to>
                    <xdr:col>9</xdr:col>
                    <xdr:colOff>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Chats</vt:lpstr>
      <vt:lpstr>CRF_Marquet</vt:lpstr>
      <vt:lpstr>Dernier</vt:lpstr>
      <vt:lpstr>Magasin</vt:lpstr>
      <vt:lpstr>Nourriture</vt:lpstr>
      <vt:lpstr>Quantité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2022-01-29T14:16:01Z</dcterms:created>
  <dcterms:modified xsi:type="dcterms:W3CDTF">2022-02-02T14:55:02Z</dcterms:modified>
</cp:coreProperties>
</file>