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2345"/>
  </bookViews>
  <sheets>
    <sheet name="Prix négocié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'Prix négocié'!$A$2:$M$2</definedName>
    <definedName name="aller">'[2]Novembre 2012'!$S$2:$S$31</definedName>
    <definedName name="Bague">[3]couleur!$AF$1:$AF$11</definedName>
    <definedName name="Chiffre">[3]nichée!$AO$2:$CW$2</definedName>
    <definedName name="chiffres">[3]données!$A$1:$A$100</definedName>
    <definedName name="Chiffres_Alphabet">[3]données!$E$1:$E$61</definedName>
    <definedName name="Clients">[3]données!$F$1:$F$30</definedName>
    <definedName name="Couleur">[3]couleur!$AE$2:$AE$36</definedName>
    <definedName name="Cuve_vide">[1]Mesure!$AA$2:$AA$34</definedName>
    <definedName name="date_31_07_03">[1]gasoil!$B$2</definedName>
    <definedName name="Début_2_mois">'[2]février 2013'!$A$12</definedName>
    <definedName name="Double">[3]données!$B$1:$B$66</definedName>
    <definedName name="Fin_2_mois">'[2]février 2013'!$A$60</definedName>
    <definedName name="Fournisseurs">[3]Fournisseurs!$AB$2:$AB$12</definedName>
    <definedName name="JourSem">'[2]Novembre 2012'!$H$2:$H$7</definedName>
    <definedName name="Litres">'Prix négocié'!$AA$2:$AA$16</definedName>
    <definedName name="mois">'[2]décembre 2012'!$W$2:$W$80</definedName>
    <definedName name="nbr">'[2]Novembre 2012'!$V$2:$V$32</definedName>
    <definedName name="octobre">'[2]octobre 2012'!$Q$13:$Q$35</definedName>
    <definedName name="Oeufs_Jeunes">[3]nichée!$AE$1:$AE$4</definedName>
    <definedName name="poids">[3]Stock!$X$2:$X$31</definedName>
    <definedName name="retour">'[2]Novembre 2012'!$T$2:$T$21</definedName>
    <definedName name="soir">'[2]Novembre 2012'!$U$2:$U$45</definedName>
    <definedName name="Température">[1]T°!$A$1:$A$28</definedName>
  </definedNames>
  <calcPr calcId="145621"/>
</workbook>
</file>

<file path=xl/calcChain.xml><?xml version="1.0" encoding="utf-8"?>
<calcChain xmlns="http://schemas.openxmlformats.org/spreadsheetml/2006/main">
  <c r="T30" i="1" l="1"/>
  <c r="S30" i="1"/>
  <c r="R30" i="1"/>
  <c r="K30" i="1"/>
  <c r="J30" i="1"/>
  <c r="I30" i="1"/>
  <c r="P30" i="1" s="1"/>
  <c r="F30" i="1"/>
  <c r="E30" i="1"/>
  <c r="D30" i="1"/>
  <c r="O30" i="1" s="1"/>
  <c r="Q30" i="1" s="1"/>
  <c r="S29" i="1"/>
  <c r="R29" i="1"/>
  <c r="T29" i="1" s="1"/>
  <c r="K29" i="1"/>
  <c r="J29" i="1"/>
  <c r="I29" i="1"/>
  <c r="P29" i="1" s="1"/>
  <c r="F29" i="1"/>
  <c r="E29" i="1"/>
  <c r="D29" i="1"/>
  <c r="O29" i="1" s="1"/>
  <c r="Q29" i="1" s="1"/>
  <c r="T28" i="1"/>
  <c r="S28" i="1"/>
  <c r="R28" i="1"/>
  <c r="K28" i="1"/>
  <c r="J28" i="1"/>
  <c r="I28" i="1"/>
  <c r="P28" i="1" s="1"/>
  <c r="F28" i="1"/>
  <c r="E28" i="1"/>
  <c r="D28" i="1"/>
  <c r="O28" i="1" s="1"/>
  <c r="Q28" i="1" s="1"/>
  <c r="S27" i="1"/>
  <c r="R27" i="1"/>
  <c r="I27" i="1"/>
  <c r="J27" i="1" s="1"/>
  <c r="F27" i="1"/>
  <c r="E27" i="1"/>
  <c r="D27" i="1"/>
  <c r="O27" i="1" s="1"/>
  <c r="T26" i="1"/>
  <c r="S26" i="1"/>
  <c r="R26" i="1"/>
  <c r="I26" i="1"/>
  <c r="P26" i="1" s="1"/>
  <c r="D26" i="1"/>
  <c r="F26" i="1" s="1"/>
  <c r="S25" i="1"/>
  <c r="R25" i="1"/>
  <c r="T25" i="1" s="1"/>
  <c r="I25" i="1"/>
  <c r="P25" i="1" s="1"/>
  <c r="D25" i="1"/>
  <c r="O25" i="1" s="1"/>
  <c r="T24" i="1"/>
  <c r="S24" i="1"/>
  <c r="R24" i="1"/>
  <c r="I24" i="1"/>
  <c r="P24" i="1" s="1"/>
  <c r="D24" i="1"/>
  <c r="F24" i="1" s="1"/>
  <c r="S23" i="1"/>
  <c r="R23" i="1"/>
  <c r="T23" i="1" s="1"/>
  <c r="I23" i="1"/>
  <c r="P23" i="1" s="1"/>
  <c r="D23" i="1"/>
  <c r="O23" i="1" s="1"/>
  <c r="T22" i="1"/>
  <c r="S22" i="1"/>
  <c r="R22" i="1"/>
  <c r="I22" i="1"/>
  <c r="P22" i="1" s="1"/>
  <c r="D22" i="1"/>
  <c r="F22" i="1" s="1"/>
  <c r="S21" i="1"/>
  <c r="R21" i="1"/>
  <c r="T21" i="1" s="1"/>
  <c r="I21" i="1"/>
  <c r="P21" i="1" s="1"/>
  <c r="D21" i="1"/>
  <c r="O21" i="1" s="1"/>
  <c r="T20" i="1"/>
  <c r="S20" i="1"/>
  <c r="R20" i="1"/>
  <c r="I20" i="1"/>
  <c r="P20" i="1" s="1"/>
  <c r="D20" i="1"/>
  <c r="F20" i="1" s="1"/>
  <c r="S19" i="1"/>
  <c r="R19" i="1"/>
  <c r="T19" i="1" s="1"/>
  <c r="I19" i="1"/>
  <c r="P19" i="1" s="1"/>
  <c r="D19" i="1"/>
  <c r="O19" i="1" s="1"/>
  <c r="T18" i="1"/>
  <c r="S18" i="1"/>
  <c r="R18" i="1"/>
  <c r="I18" i="1"/>
  <c r="P18" i="1" s="1"/>
  <c r="D18" i="1"/>
  <c r="F18" i="1" s="1"/>
  <c r="S17" i="1"/>
  <c r="R17" i="1"/>
  <c r="T17" i="1" s="1"/>
  <c r="I17" i="1"/>
  <c r="J17" i="1" s="1"/>
  <c r="D17" i="1"/>
  <c r="O17" i="1" s="1"/>
  <c r="T16" i="1"/>
  <c r="S16" i="1"/>
  <c r="R16" i="1"/>
  <c r="N16" i="1"/>
  <c r="I16" i="1"/>
  <c r="P16" i="1" s="1"/>
  <c r="D16" i="1"/>
  <c r="O16" i="1" s="1"/>
  <c r="S15" i="1"/>
  <c r="T15" i="1" s="1"/>
  <c r="R15" i="1"/>
  <c r="I15" i="1"/>
  <c r="P15" i="1" s="1"/>
  <c r="D15" i="1"/>
  <c r="O15" i="1" s="1"/>
  <c r="Q15" i="1" s="1"/>
  <c r="S14" i="1"/>
  <c r="T14" i="1" s="1"/>
  <c r="R14" i="1"/>
  <c r="I14" i="1"/>
  <c r="P14" i="1" s="1"/>
  <c r="F14" i="1"/>
  <c r="D14" i="1"/>
  <c r="O14" i="1" s="1"/>
  <c r="S13" i="1"/>
  <c r="T13" i="1" s="1"/>
  <c r="R13" i="1"/>
  <c r="I13" i="1"/>
  <c r="P13" i="1" s="1"/>
  <c r="D13" i="1"/>
  <c r="O13" i="1" s="1"/>
  <c r="S12" i="1"/>
  <c r="T12" i="1" s="1"/>
  <c r="R12" i="1"/>
  <c r="I12" i="1"/>
  <c r="P12" i="1" s="1"/>
  <c r="D12" i="1"/>
  <c r="O12" i="1" s="1"/>
  <c r="S11" i="1"/>
  <c r="T11" i="1" s="1"/>
  <c r="R11" i="1"/>
  <c r="I11" i="1"/>
  <c r="P11" i="1" s="1"/>
  <c r="D11" i="1"/>
  <c r="O11" i="1" s="1"/>
  <c r="Q11" i="1" s="1"/>
  <c r="S10" i="1"/>
  <c r="T10" i="1" s="1"/>
  <c r="R10" i="1"/>
  <c r="I10" i="1"/>
  <c r="P10" i="1" s="1"/>
  <c r="F10" i="1"/>
  <c r="E10" i="1"/>
  <c r="D10" i="1"/>
  <c r="O10" i="1" s="1"/>
  <c r="S9" i="1"/>
  <c r="T9" i="1" s="1"/>
  <c r="R9" i="1"/>
  <c r="I9" i="1"/>
  <c r="P9" i="1" s="1"/>
  <c r="D9" i="1"/>
  <c r="O9" i="1" s="1"/>
  <c r="S8" i="1"/>
  <c r="T8" i="1" s="1"/>
  <c r="R8" i="1"/>
  <c r="I8" i="1"/>
  <c r="P8" i="1" s="1"/>
  <c r="D8" i="1"/>
  <c r="O8" i="1" s="1"/>
  <c r="S7" i="1"/>
  <c r="T7" i="1" s="1"/>
  <c r="R7" i="1"/>
  <c r="I7" i="1"/>
  <c r="P7" i="1" s="1"/>
  <c r="D7" i="1"/>
  <c r="O7" i="1" s="1"/>
  <c r="Q7" i="1" s="1"/>
  <c r="S6" i="1"/>
  <c r="T6" i="1" s="1"/>
  <c r="R6" i="1"/>
  <c r="I6" i="1"/>
  <c r="K6" i="1" s="1"/>
  <c r="F6" i="1"/>
  <c r="E6" i="1"/>
  <c r="D6" i="1"/>
  <c r="O6" i="1" s="1"/>
  <c r="S5" i="1"/>
  <c r="T5" i="1" s="1"/>
  <c r="R5" i="1"/>
  <c r="I5" i="1"/>
  <c r="P5" i="1" s="1"/>
  <c r="D5" i="1"/>
  <c r="O5" i="1" s="1"/>
  <c r="S4" i="1"/>
  <c r="T4" i="1" s="1"/>
  <c r="R4" i="1"/>
  <c r="I4" i="1"/>
  <c r="P4" i="1" s="1"/>
  <c r="D4" i="1"/>
  <c r="O4" i="1" s="1"/>
  <c r="I3" i="1"/>
  <c r="K3" i="1" s="1"/>
  <c r="D3" i="1"/>
  <c r="F3" i="1" s="1"/>
  <c r="U1" i="1"/>
  <c r="E4" i="1" l="1"/>
  <c r="E12" i="1"/>
  <c r="F4" i="1"/>
  <c r="Q9" i="1"/>
  <c r="F12" i="1"/>
  <c r="Q14" i="1"/>
  <c r="Q8" i="1"/>
  <c r="E16" i="1"/>
  <c r="E8" i="1"/>
  <c r="F16" i="1"/>
  <c r="K17" i="1"/>
  <c r="Q5" i="1"/>
  <c r="F8" i="1"/>
  <c r="Q10" i="1"/>
  <c r="Q13" i="1"/>
  <c r="P17" i="1"/>
  <c r="Q17" i="1" s="1"/>
  <c r="Q12" i="1"/>
  <c r="Q4" i="1"/>
  <c r="E14" i="1"/>
  <c r="J19" i="1"/>
  <c r="J23" i="1"/>
  <c r="K19" i="1"/>
  <c r="K2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E17" i="1"/>
  <c r="Q21" i="1"/>
  <c r="Q25" i="1"/>
  <c r="K5" i="1"/>
  <c r="K7" i="1"/>
  <c r="K8" i="1"/>
  <c r="K9" i="1"/>
  <c r="K10" i="1"/>
  <c r="K11" i="1"/>
  <c r="K12" i="1"/>
  <c r="K13" i="1"/>
  <c r="K14" i="1"/>
  <c r="K15" i="1"/>
  <c r="K16" i="1"/>
  <c r="J21" i="1"/>
  <c r="J25" i="1"/>
  <c r="K4" i="1"/>
  <c r="P6" i="1"/>
  <c r="Q6" i="1" s="1"/>
  <c r="K21" i="1"/>
  <c r="K25" i="1"/>
  <c r="Q16" i="1"/>
  <c r="Q19" i="1"/>
  <c r="Q23" i="1"/>
  <c r="K27" i="1"/>
  <c r="T27" i="1"/>
  <c r="P27" i="1"/>
  <c r="Q27" i="1"/>
  <c r="E5" i="1"/>
  <c r="E7" i="1"/>
  <c r="E9" i="1"/>
  <c r="E11" i="1"/>
  <c r="E13" i="1"/>
  <c r="E15" i="1"/>
  <c r="J18" i="1"/>
  <c r="J20" i="1"/>
  <c r="J22" i="1"/>
  <c r="J24" i="1"/>
  <c r="J26" i="1"/>
  <c r="F5" i="1"/>
  <c r="F7" i="1"/>
  <c r="F9" i="1"/>
  <c r="F13" i="1"/>
  <c r="F15" i="1"/>
  <c r="K20" i="1"/>
  <c r="E25" i="1"/>
  <c r="K26" i="1"/>
  <c r="F11" i="1"/>
  <c r="E19" i="1"/>
  <c r="E21" i="1"/>
  <c r="K22" i="1"/>
  <c r="K24" i="1"/>
  <c r="F17" i="1"/>
  <c r="O18" i="1"/>
  <c r="Q18" i="1" s="1"/>
  <c r="F19" i="1"/>
  <c r="O20" i="1"/>
  <c r="Q20" i="1" s="1"/>
  <c r="F21" i="1"/>
  <c r="O22" i="1"/>
  <c r="Q22" i="1" s="1"/>
  <c r="F23" i="1"/>
  <c r="O24" i="1"/>
  <c r="Q24" i="1" s="1"/>
  <c r="F25" i="1"/>
  <c r="O26" i="1"/>
  <c r="Q26" i="1" s="1"/>
  <c r="K18" i="1"/>
  <c r="E23" i="1"/>
  <c r="E18" i="1"/>
  <c r="E20" i="1"/>
  <c r="E22" i="1"/>
  <c r="E24" i="1"/>
  <c r="E26" i="1"/>
</calcChain>
</file>

<file path=xl/sharedStrings.xml><?xml version="1.0" encoding="utf-8"?>
<sst xmlns="http://schemas.openxmlformats.org/spreadsheetml/2006/main" count="43" uniqueCount="22">
  <si>
    <t>Gain</t>
  </si>
  <si>
    <t>Prix de 500 L x2</t>
  </si>
  <si>
    <t>Prix pour 1000 L</t>
  </si>
  <si>
    <t>&lt;&gt;</t>
  </si>
  <si>
    <t>Comd/500 L</t>
  </si>
  <si>
    <t>Comd/ 1000 L et +</t>
  </si>
  <si>
    <t>Date</t>
  </si>
  <si>
    <t xml:space="preserve">Officiel    </t>
  </si>
  <si>
    <t xml:space="preserve">négocié </t>
  </si>
  <si>
    <t>Officiel</t>
  </si>
  <si>
    <t xml:space="preserve">négocié     </t>
  </si>
  <si>
    <t>X</t>
  </si>
  <si>
    <t>litres</t>
  </si>
  <si>
    <t>Bonjour à tous</t>
  </si>
  <si>
    <t>Où me suis-je trompé?</t>
  </si>
  <si>
    <t>Ou que dois-je changer et surtout"où"?</t>
  </si>
  <si>
    <t>Merci d'avance et bonne soirée malgrès le confinement.</t>
  </si>
  <si>
    <t>Petit problème de date dans le formulaire.</t>
  </si>
  <si>
    <r>
      <t xml:space="preserve">Voilà je veux </t>
    </r>
    <r>
      <rPr>
        <sz val="11"/>
        <color rgb="FFFF0000"/>
        <rFont val="Calibri"/>
        <family val="2"/>
        <scheme val="minor"/>
      </rPr>
      <t>choisir</t>
    </r>
    <r>
      <rPr>
        <sz val="11"/>
        <color theme="1"/>
        <rFont val="Calibri"/>
        <family val="2"/>
        <scheme val="minor"/>
      </rPr>
      <t xml:space="preserve"> la date dans le "formulaire calendrier "</t>
    </r>
  </si>
  <si>
    <r>
      <t xml:space="preserve">mais le formulaire me donne la </t>
    </r>
    <r>
      <rPr>
        <sz val="11"/>
        <color rgb="FFFF0000"/>
        <rFont val="Calibri"/>
        <family val="2"/>
        <scheme val="minor"/>
      </rPr>
      <t>"date du jour"</t>
    </r>
    <r>
      <rPr>
        <sz val="11"/>
        <color theme="1"/>
        <rFont val="Calibri"/>
        <family val="2"/>
        <scheme val="minor"/>
      </rPr>
      <t xml:space="preserve"> et au format </t>
    </r>
    <r>
      <rPr>
        <sz val="11"/>
        <color rgb="FFFF0000"/>
        <rFont val="Calibri"/>
        <family val="2"/>
        <scheme val="minor"/>
      </rPr>
      <t>"jj/mm/yyy"</t>
    </r>
  </si>
  <si>
    <r>
      <t xml:space="preserve">qui viens se mettre dans la </t>
    </r>
    <r>
      <rPr>
        <sz val="11"/>
        <color rgb="FFFF0000"/>
        <rFont val="Calibri"/>
        <family val="2"/>
        <scheme val="minor"/>
      </rPr>
      <t xml:space="preserve">"textBox_date_entrée" </t>
    </r>
  </si>
  <si>
    <t>et j'aurais aimé l'avoir au format comme en colonne "A"    Donc "jjj jj mmm yyyy"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</si>
</sst>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0&quot; L&quot;"/>
    <numFmt numFmtId="165" formatCode="0\ &quot; L &quot;"/>
    <numFmt numFmtId="166" formatCode="[$-F800]dddd\,\ mmmm\ dd\,\ yyyy"/>
    <numFmt numFmtId="167" formatCode="_-* #,##0.0000\ [$€-80C]_-;\-* #,##0.0000\ [$€-80C]_-;_-* &quot;-&quot;??\ [$€-80C]_-;_-@_-"/>
    <numFmt numFmtId="168" formatCode="_-* #,##0.00\ [$€-80C]_-;\-* #,##0.00\ [$€-80C]_-;_-* &quot;-&quot;??\ [$€-80C]_-;_-@_-"/>
    <numFmt numFmtId="169" formatCode="_-* #,##0.00\ [$€-80C]_-;\-* #,##0.00\ [$€-80C]_-;_-* &quot;-&quot;????\ [$€-80C]_-;_-@_-"/>
    <numFmt numFmtId="170" formatCode="_ &quot;€&quot;\ * #,##0.00_ ;_ &quot;€&quot;\ * \-#,##0.00_ ;_ &quot;€&quot;\ * &quot;-&quot;??_ ;_ @_ "/>
    <numFmt numFmtId="171" formatCode="_ * #,##0.00_ ;_ * \-#,##0.00_ ;_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7030A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170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171" fontId="8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5" fillId="0" borderId="0"/>
    <xf numFmtId="0" fontId="5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164" fontId="0" fillId="4" borderId="2" xfId="0" applyNumberFormat="1" applyFill="1" applyBorder="1" applyAlignment="1">
      <alignment horizontal="center" vertical="center" wrapText="1"/>
    </xf>
    <xf numFmtId="164" fontId="0" fillId="4" borderId="3" xfId="0" applyNumberForma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 vertical="center" wrapText="1"/>
    </xf>
    <xf numFmtId="164" fontId="0" fillId="5" borderId="3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6" borderId="3" xfId="0" applyFill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7" borderId="13" xfId="0" applyFill="1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165" fontId="0" fillId="6" borderId="9" xfId="0" applyNumberFormat="1" applyFill="1" applyBorder="1" applyAlignment="1">
      <alignment horizontal="center" vertical="center"/>
    </xf>
    <xf numFmtId="165" fontId="0" fillId="6" borderId="10" xfId="0" applyNumberForma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166" fontId="0" fillId="0" borderId="15" xfId="0" applyNumberFormat="1" applyBorder="1" applyAlignment="1" applyProtection="1">
      <alignment horizontal="center"/>
    </xf>
    <xf numFmtId="167" fontId="0" fillId="7" borderId="16" xfId="0" applyNumberFormat="1" applyFill="1" applyBorder="1" applyAlignment="1" applyProtection="1">
      <alignment horizontal="center"/>
    </xf>
    <xf numFmtId="167" fontId="0" fillId="8" borderId="17" xfId="0" applyNumberFormat="1" applyFill="1" applyBorder="1" applyAlignment="1" applyProtection="1">
      <alignment horizontal="center"/>
    </xf>
    <xf numFmtId="168" fontId="0" fillId="0" borderId="1" xfId="0" applyNumberFormat="1" applyBorder="1" applyAlignment="1">
      <alignment horizontal="center"/>
    </xf>
    <xf numFmtId="168" fontId="0" fillId="0" borderId="2" xfId="0" applyNumberFormat="1" applyBorder="1" applyAlignment="1">
      <alignment horizontal="center"/>
    </xf>
    <xf numFmtId="168" fontId="0" fillId="9" borderId="3" xfId="0" applyNumberFormat="1" applyFill="1" applyBorder="1" applyAlignment="1">
      <alignment horizontal="center"/>
    </xf>
    <xf numFmtId="167" fontId="0" fillId="7" borderId="18" xfId="0" applyNumberFormat="1" applyFill="1" applyBorder="1" applyAlignment="1" applyProtection="1">
      <alignment horizontal="center"/>
    </xf>
    <xf numFmtId="0" fontId="0" fillId="0" borderId="0" xfId="0" applyAlignment="1">
      <alignment horizontal="center"/>
    </xf>
    <xf numFmtId="166" fontId="0" fillId="5" borderId="19" xfId="0" applyNumberFormat="1" applyFill="1" applyBorder="1" applyAlignment="1" applyProtection="1">
      <alignment horizontal="center"/>
    </xf>
    <xf numFmtId="167" fontId="0" fillId="7" borderId="20" xfId="0" applyNumberFormat="1" applyFill="1" applyBorder="1" applyAlignment="1" applyProtection="1">
      <alignment horizontal="center"/>
    </xf>
    <xf numFmtId="168" fontId="0" fillId="0" borderId="19" xfId="0" applyNumberFormat="1" applyBorder="1" applyAlignment="1">
      <alignment horizontal="center"/>
    </xf>
    <xf numFmtId="168" fontId="0" fillId="0" borderId="20" xfId="0" applyNumberFormat="1" applyBorder="1" applyAlignment="1">
      <alignment horizontal="center"/>
    </xf>
    <xf numFmtId="168" fontId="0" fillId="9" borderId="21" xfId="0" applyNumberFormat="1" applyFill="1" applyBorder="1" applyAlignment="1">
      <alignment horizontal="center"/>
    </xf>
    <xf numFmtId="167" fontId="0" fillId="7" borderId="22" xfId="0" applyNumberFormat="1" applyFill="1" applyBorder="1" applyAlignment="1" applyProtection="1">
      <alignment horizontal="center"/>
    </xf>
    <xf numFmtId="168" fontId="0" fillId="0" borderId="23" xfId="0" applyNumberFormat="1" applyBorder="1"/>
    <xf numFmtId="168" fontId="0" fillId="0" borderId="24" xfId="0" applyNumberFormat="1" applyBorder="1"/>
    <xf numFmtId="168" fontId="0" fillId="0" borderId="22" xfId="0" applyNumberFormat="1" applyBorder="1"/>
    <xf numFmtId="169" fontId="0" fillId="0" borderId="24" xfId="0" applyNumberFormat="1" applyBorder="1"/>
    <xf numFmtId="166" fontId="0" fillId="0" borderId="19" xfId="0" applyNumberFormat="1" applyBorder="1" applyAlignment="1" applyProtection="1">
      <alignment horizontal="center"/>
    </xf>
    <xf numFmtId="166" fontId="0" fillId="10" borderId="19" xfId="0" applyNumberFormat="1" applyFill="1" applyBorder="1" applyAlignment="1" applyProtection="1">
      <alignment horizontal="center"/>
    </xf>
    <xf numFmtId="168" fontId="0" fillId="0" borderId="0" xfId="0" applyNumberFormat="1"/>
    <xf numFmtId="166" fontId="0" fillId="11" borderId="19" xfId="0" applyNumberFormat="1" applyFill="1" applyBorder="1" applyAlignment="1" applyProtection="1">
      <alignment horizontal="center"/>
    </xf>
    <xf numFmtId="166" fontId="0" fillId="0" borderId="19" xfId="0" applyNumberFormat="1" applyBorder="1" applyAlignment="1" applyProtection="1">
      <alignment horizontal="center"/>
      <protection locked="0"/>
    </xf>
    <xf numFmtId="167" fontId="0" fillId="7" borderId="20" xfId="0" applyNumberFormat="1" applyFill="1" applyBorder="1" applyAlignment="1" applyProtection="1">
      <alignment horizontal="center"/>
      <protection locked="0"/>
    </xf>
    <xf numFmtId="167" fontId="0" fillId="8" borderId="17" xfId="0" applyNumberFormat="1" applyFill="1" applyBorder="1" applyAlignment="1" applyProtection="1">
      <alignment horizontal="center"/>
      <protection locked="0"/>
    </xf>
    <xf numFmtId="167" fontId="0" fillId="7" borderId="22" xfId="0" applyNumberFormat="1" applyFill="1" applyBorder="1" applyAlignment="1" applyProtection="1">
      <alignment horizontal="center"/>
      <protection locked="0"/>
    </xf>
    <xf numFmtId="166" fontId="0" fillId="12" borderId="19" xfId="0" applyNumberForma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6" fontId="0" fillId="0" borderId="9" xfId="0" applyNumberFormat="1" applyBorder="1" applyAlignment="1" applyProtection="1">
      <alignment horizontal="center"/>
      <protection locked="0"/>
    </xf>
    <xf numFmtId="167" fontId="0" fillId="7" borderId="10" xfId="0" applyNumberFormat="1" applyFill="1" applyBorder="1" applyAlignment="1" applyProtection="1">
      <alignment horizontal="center"/>
      <protection locked="0"/>
    </xf>
    <xf numFmtId="167" fontId="0" fillId="8" borderId="11" xfId="0" applyNumberFormat="1" applyFill="1" applyBorder="1" applyAlignment="1" applyProtection="1">
      <alignment horizontal="center"/>
      <protection locked="0"/>
    </xf>
    <xf numFmtId="168" fontId="0" fillId="0" borderId="9" xfId="0" applyNumberFormat="1" applyBorder="1" applyAlignment="1">
      <alignment horizontal="center"/>
    </xf>
    <xf numFmtId="168" fontId="0" fillId="0" borderId="10" xfId="0" applyNumberFormat="1" applyBorder="1" applyAlignment="1">
      <alignment horizontal="center"/>
    </xf>
    <xf numFmtId="168" fontId="0" fillId="9" borderId="11" xfId="0" applyNumberFormat="1" applyFill="1" applyBorder="1" applyAlignment="1">
      <alignment horizontal="center"/>
    </xf>
    <xf numFmtId="167" fontId="0" fillId="7" borderId="13" xfId="0" applyNumberFormat="1" applyFill="1" applyBorder="1" applyAlignment="1" applyProtection="1">
      <alignment horizontal="center"/>
      <protection locked="0"/>
    </xf>
    <xf numFmtId="168" fontId="4" fillId="0" borderId="9" xfId="0" applyNumberFormat="1" applyFont="1" applyBorder="1" applyAlignment="1">
      <alignment horizontal="center"/>
    </xf>
    <xf numFmtId="168" fontId="4" fillId="0" borderId="10" xfId="0" applyNumberFormat="1" applyFont="1" applyBorder="1" applyAlignment="1">
      <alignment horizontal="center"/>
    </xf>
    <xf numFmtId="164" fontId="0" fillId="0" borderId="25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18">
    <cellStyle name="20 % - Accent2 2" xfId="1"/>
    <cellStyle name="20 % - Accent5 2" xfId="2"/>
    <cellStyle name="Euro" xfId="3"/>
    <cellStyle name="Euro 2" xfId="4"/>
    <cellStyle name="Euro 3" xfId="5"/>
    <cellStyle name="Lien hypertexte 2" xfId="6"/>
    <cellStyle name="Milliers 2" xfId="7"/>
    <cellStyle name="Milliers 3" xfId="8"/>
    <cellStyle name="Milliers 4" xfId="9"/>
    <cellStyle name="Monétaire 2" xfId="10"/>
    <cellStyle name="Normal" xfId="0" builtinId="0"/>
    <cellStyle name="Normal 2" xfId="11"/>
    <cellStyle name="Normal 2 2" xfId="12"/>
    <cellStyle name="Normal 3" xfId="13"/>
    <cellStyle name="Normal 3 2" xfId="14"/>
    <cellStyle name="Normal 3 3" xfId="15"/>
    <cellStyle name="Normal 4" xfId="16"/>
    <cellStyle name="Normal 5" xfId="17"/>
  </cellStyles>
  <dxfs count="15">
    <dxf>
      <fill>
        <patternFill>
          <bgColor theme="2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S$2" inc="100" max="2000" min="1000" page="10" val="1300"/>
</file>

<file path=xl/ctrlProps/ctrlProp2.xml><?xml version="1.0" encoding="utf-8"?>
<formControlPr xmlns="http://schemas.microsoft.com/office/spreadsheetml/2009/9/main" objectType="Spin" dx="16" fmlaLink="$R$2" inc="100" max="999" min="500" page="10" val="500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28575</xdr:colOff>
          <xdr:row>0</xdr:row>
          <xdr:rowOff>57150</xdr:rowOff>
        </xdr:from>
        <xdr:to>
          <xdr:col>19</xdr:col>
          <xdr:colOff>285750</xdr:colOff>
          <xdr:row>1</xdr:row>
          <xdr:rowOff>142875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457200</xdr:colOff>
          <xdr:row>0</xdr:row>
          <xdr:rowOff>57150</xdr:rowOff>
        </xdr:from>
        <xdr:to>
          <xdr:col>16</xdr:col>
          <xdr:colOff>714375</xdr:colOff>
          <xdr:row>1</xdr:row>
          <xdr:rowOff>142875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409575</xdr:colOff>
          <xdr:row>3</xdr:row>
          <xdr:rowOff>161925</xdr:rowOff>
        </xdr:from>
        <xdr:to>
          <xdr:col>22</xdr:col>
          <xdr:colOff>438150</xdr:colOff>
          <xdr:row>6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Mes%20amis/-%20Roland/Maison/Consommation%20gasoi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Office/Circuit/7329/favere_moi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Mes%20amis/-%20Roland/Pigeon/Pigeons/Pigeon%202014Nouvea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°"/>
      <sheetName val="1-12-18 au 12-02-19"/>
      <sheetName val="12-02-19 au 31-12-19"/>
      <sheetName val="13-12-19 au 31-12-20"/>
      <sheetName val="gasoil"/>
      <sheetName val="Mesure"/>
      <sheetName val="Prix négocié"/>
      <sheetName val="Deberghes"/>
      <sheetName val="AC mazout"/>
      <sheetName val="Confort energy"/>
      <sheetName val="Fraipont"/>
      <sheetName val="Martens"/>
      <sheetName val="date-chiffre"/>
    </sheetNames>
    <sheetDataSet>
      <sheetData sheetId="0">
        <row r="1">
          <cell r="A1" t="str">
            <v>Temp</v>
          </cell>
        </row>
        <row r="2">
          <cell r="A2">
            <v>5</v>
          </cell>
        </row>
        <row r="3">
          <cell r="A3">
            <v>4</v>
          </cell>
        </row>
        <row r="4">
          <cell r="A4">
            <v>3</v>
          </cell>
        </row>
        <row r="5">
          <cell r="A5">
            <v>2</v>
          </cell>
        </row>
        <row r="6">
          <cell r="A6">
            <v>1</v>
          </cell>
        </row>
        <row r="7">
          <cell r="A7">
            <v>0</v>
          </cell>
        </row>
        <row r="9">
          <cell r="A9">
            <v>-1</v>
          </cell>
        </row>
        <row r="10">
          <cell r="A10">
            <v>-2</v>
          </cell>
        </row>
        <row r="11">
          <cell r="A11">
            <v>-3</v>
          </cell>
        </row>
        <row r="12">
          <cell r="A12">
            <v>-4</v>
          </cell>
        </row>
        <row r="13">
          <cell r="A13">
            <v>-5</v>
          </cell>
        </row>
        <row r="14">
          <cell r="A14">
            <v>-6</v>
          </cell>
        </row>
        <row r="15">
          <cell r="A15">
            <v>-7</v>
          </cell>
        </row>
        <row r="16">
          <cell r="A16">
            <v>-8</v>
          </cell>
        </row>
        <row r="17">
          <cell r="A17">
            <v>-9</v>
          </cell>
        </row>
        <row r="18">
          <cell r="A18">
            <v>-10</v>
          </cell>
        </row>
        <row r="19">
          <cell r="A19">
            <v>-11</v>
          </cell>
        </row>
        <row r="20">
          <cell r="A20">
            <v>-12</v>
          </cell>
        </row>
        <row r="21">
          <cell r="A21">
            <v>-13</v>
          </cell>
        </row>
        <row r="22">
          <cell r="A22">
            <v>-14</v>
          </cell>
        </row>
        <row r="23">
          <cell r="A23">
            <v>-15</v>
          </cell>
        </row>
        <row r="24">
          <cell r="A24">
            <v>-16</v>
          </cell>
        </row>
        <row r="25">
          <cell r="A25">
            <v>-17</v>
          </cell>
        </row>
        <row r="26">
          <cell r="A26">
            <v>-18</v>
          </cell>
        </row>
        <row r="27">
          <cell r="A27">
            <v>-19</v>
          </cell>
        </row>
        <row r="28">
          <cell r="A28">
            <v>-20</v>
          </cell>
        </row>
      </sheetData>
      <sheetData sheetId="1" refreshError="1"/>
      <sheetData sheetId="2" refreshError="1"/>
      <sheetData sheetId="3">
        <row r="5">
          <cell r="H5">
            <v>1056.0606060606062</v>
          </cell>
        </row>
      </sheetData>
      <sheetData sheetId="4">
        <row r="2">
          <cell r="B2">
            <v>37833</v>
          </cell>
        </row>
      </sheetData>
      <sheetData sheetId="5">
        <row r="2">
          <cell r="AA2">
            <v>4</v>
          </cell>
        </row>
        <row r="3">
          <cell r="AA3">
            <v>4.5</v>
          </cell>
        </row>
        <row r="4">
          <cell r="AA4">
            <v>5</v>
          </cell>
        </row>
        <row r="5">
          <cell r="AA5">
            <v>5.5</v>
          </cell>
        </row>
        <row r="6">
          <cell r="AA6">
            <v>6</v>
          </cell>
        </row>
        <row r="7">
          <cell r="AA7">
            <v>6.5</v>
          </cell>
        </row>
        <row r="8">
          <cell r="AA8">
            <v>7</v>
          </cell>
        </row>
        <row r="9">
          <cell r="AA9">
            <v>7.5</v>
          </cell>
        </row>
        <row r="10">
          <cell r="AA10">
            <v>8</v>
          </cell>
        </row>
        <row r="11">
          <cell r="AA11">
            <v>8.5</v>
          </cell>
        </row>
        <row r="12">
          <cell r="AA12">
            <v>9</v>
          </cell>
        </row>
        <row r="13">
          <cell r="AA13">
            <v>9.5</v>
          </cell>
        </row>
        <row r="14">
          <cell r="AA14">
            <v>10</v>
          </cell>
        </row>
        <row r="15">
          <cell r="AA15">
            <v>10.5</v>
          </cell>
        </row>
        <row r="16">
          <cell r="AA16">
            <v>11</v>
          </cell>
        </row>
        <row r="17">
          <cell r="AA17">
            <v>11.5</v>
          </cell>
        </row>
        <row r="18">
          <cell r="AA18">
            <v>12</v>
          </cell>
        </row>
        <row r="19">
          <cell r="AA19">
            <v>12.5</v>
          </cell>
        </row>
        <row r="20">
          <cell r="AA20">
            <v>13</v>
          </cell>
        </row>
        <row r="21">
          <cell r="AA21">
            <v>13.5</v>
          </cell>
        </row>
        <row r="22">
          <cell r="AA22">
            <v>14</v>
          </cell>
        </row>
        <row r="23">
          <cell r="AA23">
            <v>14.5</v>
          </cell>
        </row>
        <row r="24">
          <cell r="AA24">
            <v>15</v>
          </cell>
        </row>
        <row r="25">
          <cell r="AA25">
            <v>15.5</v>
          </cell>
        </row>
        <row r="26">
          <cell r="AA26">
            <v>16</v>
          </cell>
        </row>
        <row r="27">
          <cell r="AA27">
            <v>16.5</v>
          </cell>
        </row>
        <row r="28">
          <cell r="AA28">
            <v>17</v>
          </cell>
        </row>
        <row r="29">
          <cell r="AA29">
            <v>17.5</v>
          </cell>
        </row>
        <row r="30">
          <cell r="AA30">
            <v>18</v>
          </cell>
        </row>
        <row r="31">
          <cell r="AA31">
            <v>18.5</v>
          </cell>
        </row>
        <row r="32">
          <cell r="AA32">
            <v>19</v>
          </cell>
        </row>
        <row r="33">
          <cell r="F33">
            <v>43806</v>
          </cell>
          <cell r="AA33">
            <v>19.5</v>
          </cell>
        </row>
        <row r="34">
          <cell r="AA34">
            <v>20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 2013"/>
      <sheetName val="février 2013"/>
      <sheetName val="janvier 2013"/>
      <sheetName val="décembre 2012"/>
      <sheetName val="Novembre 2012"/>
      <sheetName val="octobre 2012"/>
      <sheetName val="septembre 2012"/>
    </sheetNames>
    <sheetDataSet>
      <sheetData sheetId="0"/>
      <sheetData sheetId="1">
        <row r="12">
          <cell r="A12">
            <v>41365</v>
          </cell>
        </row>
      </sheetData>
      <sheetData sheetId="2"/>
      <sheetData sheetId="3">
        <row r="2">
          <cell r="W2">
            <v>41153</v>
          </cell>
        </row>
        <row r="3">
          <cell r="W3">
            <v>41154</v>
          </cell>
        </row>
        <row r="4">
          <cell r="W4">
            <v>41155</v>
          </cell>
        </row>
        <row r="5">
          <cell r="W5">
            <v>41156</v>
          </cell>
        </row>
        <row r="6">
          <cell r="W6">
            <v>41157</v>
          </cell>
        </row>
        <row r="7">
          <cell r="W7">
            <v>41158</v>
          </cell>
        </row>
        <row r="8">
          <cell r="W8">
            <v>41159</v>
          </cell>
        </row>
        <row r="9">
          <cell r="W9" t="str">
            <v>octobre</v>
          </cell>
        </row>
        <row r="10">
          <cell r="W10">
            <v>41183</v>
          </cell>
        </row>
        <row r="11">
          <cell r="W11">
            <v>41184</v>
          </cell>
        </row>
        <row r="12">
          <cell r="W12">
            <v>41185</v>
          </cell>
        </row>
        <row r="13">
          <cell r="W13">
            <v>41186</v>
          </cell>
        </row>
        <row r="14">
          <cell r="W14">
            <v>41187</v>
          </cell>
        </row>
        <row r="15">
          <cell r="W15">
            <v>41188</v>
          </cell>
        </row>
        <row r="16">
          <cell r="W16">
            <v>41189</v>
          </cell>
        </row>
        <row r="17">
          <cell r="W17" t="str">
            <v>novembre</v>
          </cell>
        </row>
        <row r="18">
          <cell r="W18">
            <v>41214</v>
          </cell>
        </row>
        <row r="19">
          <cell r="W19">
            <v>41215</v>
          </cell>
        </row>
        <row r="20">
          <cell r="W20">
            <v>41216</v>
          </cell>
        </row>
        <row r="21">
          <cell r="W21">
            <v>41217</v>
          </cell>
        </row>
        <row r="22">
          <cell r="W22">
            <v>41218</v>
          </cell>
        </row>
        <row r="23">
          <cell r="W23">
            <v>41219</v>
          </cell>
        </row>
        <row r="24">
          <cell r="W24">
            <v>41220</v>
          </cell>
        </row>
        <row r="25">
          <cell r="W25" t="str">
            <v>décembre</v>
          </cell>
        </row>
        <row r="26">
          <cell r="W26">
            <v>41244</v>
          </cell>
        </row>
        <row r="27">
          <cell r="W27">
            <v>41245</v>
          </cell>
        </row>
        <row r="28">
          <cell r="W28">
            <v>41246</v>
          </cell>
        </row>
        <row r="29">
          <cell r="W29">
            <v>41247</v>
          </cell>
        </row>
        <row r="30">
          <cell r="W30">
            <v>41248</v>
          </cell>
        </row>
        <row r="31">
          <cell r="W31">
            <v>41249</v>
          </cell>
        </row>
        <row r="32">
          <cell r="W32">
            <v>41250</v>
          </cell>
        </row>
        <row r="33">
          <cell r="W33" t="str">
            <v>janvier</v>
          </cell>
        </row>
        <row r="34">
          <cell r="W34">
            <v>41275</v>
          </cell>
        </row>
        <row r="35">
          <cell r="W35">
            <v>41276</v>
          </cell>
        </row>
        <row r="36">
          <cell r="W36">
            <v>41277</v>
          </cell>
        </row>
        <row r="37">
          <cell r="W37">
            <v>41278</v>
          </cell>
        </row>
        <row r="38">
          <cell r="W38">
            <v>41279</v>
          </cell>
        </row>
        <row r="39">
          <cell r="W39">
            <v>41280</v>
          </cell>
        </row>
        <row r="40">
          <cell r="W40">
            <v>41281</v>
          </cell>
        </row>
        <row r="41">
          <cell r="W41" t="str">
            <v>févier</v>
          </cell>
        </row>
        <row r="42">
          <cell r="W42">
            <v>41306</v>
          </cell>
        </row>
        <row r="43">
          <cell r="W43">
            <v>41307</v>
          </cell>
        </row>
        <row r="44">
          <cell r="W44">
            <v>41308</v>
          </cell>
        </row>
        <row r="45">
          <cell r="W45">
            <v>41309</v>
          </cell>
        </row>
        <row r="46">
          <cell r="W46">
            <v>41310</v>
          </cell>
        </row>
        <row r="47">
          <cell r="W47">
            <v>41311</v>
          </cell>
        </row>
        <row r="48">
          <cell r="W48">
            <v>41312</v>
          </cell>
        </row>
        <row r="49">
          <cell r="W49" t="str">
            <v>mars</v>
          </cell>
        </row>
        <row r="50">
          <cell r="W50">
            <v>41334</v>
          </cell>
        </row>
        <row r="51">
          <cell r="W51">
            <v>41335</v>
          </cell>
        </row>
        <row r="52">
          <cell r="W52">
            <v>41336</v>
          </cell>
        </row>
        <row r="53">
          <cell r="W53">
            <v>41337</v>
          </cell>
        </row>
        <row r="54">
          <cell r="W54">
            <v>41338</v>
          </cell>
        </row>
        <row r="55">
          <cell r="W55">
            <v>41339</v>
          </cell>
        </row>
        <row r="56">
          <cell r="W56">
            <v>41340</v>
          </cell>
        </row>
        <row r="57">
          <cell r="W57" t="str">
            <v>avril</v>
          </cell>
        </row>
        <row r="58">
          <cell r="W58">
            <v>41365</v>
          </cell>
        </row>
        <row r="59">
          <cell r="W59">
            <v>41366</v>
          </cell>
        </row>
        <row r="60">
          <cell r="W60">
            <v>41367</v>
          </cell>
        </row>
        <row r="61">
          <cell r="W61">
            <v>41368</v>
          </cell>
        </row>
        <row r="62">
          <cell r="W62">
            <v>41369</v>
          </cell>
        </row>
        <row r="63">
          <cell r="W63">
            <v>41370</v>
          </cell>
        </row>
        <row r="64">
          <cell r="W64">
            <v>41371</v>
          </cell>
        </row>
        <row r="65">
          <cell r="W65" t="str">
            <v>mai</v>
          </cell>
        </row>
        <row r="66">
          <cell r="W66">
            <v>41395</v>
          </cell>
        </row>
        <row r="67">
          <cell r="W67">
            <v>41396</v>
          </cell>
        </row>
        <row r="68">
          <cell r="W68">
            <v>41397</v>
          </cell>
        </row>
        <row r="69">
          <cell r="W69">
            <v>41398</v>
          </cell>
        </row>
        <row r="70">
          <cell r="W70">
            <v>41399</v>
          </cell>
        </row>
        <row r="71">
          <cell r="W71">
            <v>41400</v>
          </cell>
        </row>
        <row r="72">
          <cell r="W72">
            <v>41401</v>
          </cell>
        </row>
        <row r="73">
          <cell r="W73" t="str">
            <v>juin</v>
          </cell>
        </row>
        <row r="74">
          <cell r="W74">
            <v>41426</v>
          </cell>
        </row>
        <row r="75">
          <cell r="W75">
            <v>41427</v>
          </cell>
        </row>
        <row r="76">
          <cell r="W76">
            <v>41428</v>
          </cell>
        </row>
        <row r="77">
          <cell r="W77">
            <v>41429</v>
          </cell>
        </row>
        <row r="78">
          <cell r="W78">
            <v>41430</v>
          </cell>
        </row>
        <row r="79">
          <cell r="W79">
            <v>41431</v>
          </cell>
        </row>
        <row r="80">
          <cell r="W80">
            <v>41432</v>
          </cell>
        </row>
      </sheetData>
      <sheetData sheetId="4">
        <row r="2">
          <cell r="H2" t="str">
            <v>Lundi</v>
          </cell>
        </row>
        <row r="3">
          <cell r="H3" t="str">
            <v>Mardi</v>
          </cell>
          <cell r="S3">
            <v>0.27083333333333331</v>
          </cell>
          <cell r="T3">
            <v>0.36458333333333331</v>
          </cell>
          <cell r="U3">
            <v>0.687500000000002</v>
          </cell>
          <cell r="V3">
            <v>15</v>
          </cell>
        </row>
        <row r="4">
          <cell r="H4" t="str">
            <v>Mercredi</v>
          </cell>
          <cell r="S4">
            <v>0.27430555555555552</v>
          </cell>
          <cell r="T4">
            <v>0.36805555555555558</v>
          </cell>
          <cell r="U4">
            <v>0.69097222222222399</v>
          </cell>
          <cell r="V4">
            <v>16</v>
          </cell>
        </row>
        <row r="5">
          <cell r="H5" t="str">
            <v>Jeudi</v>
          </cell>
          <cell r="S5">
            <v>0.27777777777777779</v>
          </cell>
          <cell r="T5">
            <v>0.37152777777777801</v>
          </cell>
          <cell r="U5">
            <v>0.69444444444444697</v>
          </cell>
          <cell r="V5">
            <v>17</v>
          </cell>
        </row>
        <row r="6">
          <cell r="H6" t="str">
            <v>Vendredi</v>
          </cell>
          <cell r="S6">
            <v>0.28125</v>
          </cell>
          <cell r="T6">
            <v>0.375</v>
          </cell>
          <cell r="U6">
            <v>0.69791666666666896</v>
          </cell>
          <cell r="V6">
            <v>18</v>
          </cell>
        </row>
        <row r="7">
          <cell r="S7">
            <v>0.28472222222222221</v>
          </cell>
          <cell r="T7">
            <v>0.37847222222222199</v>
          </cell>
          <cell r="U7">
            <v>0.70138888888889095</v>
          </cell>
          <cell r="V7">
            <v>19</v>
          </cell>
        </row>
        <row r="8">
          <cell r="S8">
            <v>0.28819444444444448</v>
          </cell>
          <cell r="T8">
            <v>0.38194444444444497</v>
          </cell>
          <cell r="U8">
            <v>0.70486111111111405</v>
          </cell>
          <cell r="V8">
            <v>20</v>
          </cell>
        </row>
        <row r="9">
          <cell r="S9">
            <v>0.29166666666666669</v>
          </cell>
          <cell r="T9">
            <v>0.38541666666666702</v>
          </cell>
          <cell r="U9">
            <v>0.70833333333333603</v>
          </cell>
          <cell r="V9">
            <v>21</v>
          </cell>
        </row>
        <row r="10">
          <cell r="S10">
            <v>0.29513888888888901</v>
          </cell>
          <cell r="T10">
            <v>0.38888888888888901</v>
          </cell>
          <cell r="U10">
            <v>0.71180555555555802</v>
          </cell>
          <cell r="V10">
            <v>22</v>
          </cell>
        </row>
        <row r="11">
          <cell r="S11">
            <v>0.29861111111111099</v>
          </cell>
          <cell r="T11">
            <v>0.39236111111111099</v>
          </cell>
          <cell r="U11">
            <v>0.71527777777778101</v>
          </cell>
          <cell r="V11">
            <v>23</v>
          </cell>
        </row>
        <row r="12">
          <cell r="S12">
            <v>0.30208333333333298</v>
          </cell>
          <cell r="T12">
            <v>0.39583333333333398</v>
          </cell>
          <cell r="U12">
            <v>0.718750000000003</v>
          </cell>
          <cell r="V12">
            <v>24</v>
          </cell>
        </row>
        <row r="13">
          <cell r="S13">
            <v>0.30555555555555503</v>
          </cell>
          <cell r="T13">
            <v>0.39930555555555602</v>
          </cell>
          <cell r="U13">
            <v>0.72222222222222499</v>
          </cell>
        </row>
        <row r="14">
          <cell r="S14">
            <v>0.30902777777777801</v>
          </cell>
          <cell r="T14">
            <v>0.40277777777777801</v>
          </cell>
          <cell r="U14">
            <v>0.72569444444444797</v>
          </cell>
          <cell r="V14">
            <v>14</v>
          </cell>
        </row>
        <row r="15">
          <cell r="S15">
            <v>0.3125</v>
          </cell>
          <cell r="T15">
            <v>0.40625</v>
          </cell>
          <cell r="U15">
            <v>0.72916666666666996</v>
          </cell>
          <cell r="V15">
            <v>13</v>
          </cell>
        </row>
        <row r="16">
          <cell r="S16">
            <v>0.31597222222222199</v>
          </cell>
          <cell r="T16">
            <v>0.40972222222222299</v>
          </cell>
          <cell r="U16">
            <v>0.73263888888889195</v>
          </cell>
          <cell r="V16">
            <v>12</v>
          </cell>
        </row>
        <row r="17">
          <cell r="S17">
            <v>0.31944444444444398</v>
          </cell>
          <cell r="T17">
            <v>0.41319444444444497</v>
          </cell>
          <cell r="U17">
            <v>0.73611111111111505</v>
          </cell>
          <cell r="V17">
            <v>11</v>
          </cell>
        </row>
        <row r="18">
          <cell r="S18">
            <v>0.32291666666666702</v>
          </cell>
          <cell r="T18">
            <v>0.41666666666666702</v>
          </cell>
          <cell r="U18">
            <v>0.73958333333333703</v>
          </cell>
          <cell r="V18">
            <v>10</v>
          </cell>
        </row>
        <row r="19">
          <cell r="S19">
            <v>0.32638888888888901</v>
          </cell>
          <cell r="T19">
            <v>0.42013888888889001</v>
          </cell>
          <cell r="U19">
            <v>0.74305555555555902</v>
          </cell>
          <cell r="V19">
            <v>9</v>
          </cell>
        </row>
        <row r="20">
          <cell r="S20">
            <v>0.32986111111111099</v>
          </cell>
          <cell r="T20">
            <v>0.42361111111111199</v>
          </cell>
          <cell r="U20">
            <v>0.74652777777778201</v>
          </cell>
          <cell r="V20">
            <v>8</v>
          </cell>
        </row>
        <row r="21">
          <cell r="S21">
            <v>0.33333333333333298</v>
          </cell>
          <cell r="T21">
            <v>0.42708333333333398</v>
          </cell>
          <cell r="U21">
            <v>0.750000000000004</v>
          </cell>
          <cell r="V21">
            <v>7</v>
          </cell>
        </row>
        <row r="22">
          <cell r="S22" t="str">
            <v>midi</v>
          </cell>
          <cell r="U22" t="str">
            <v>midi</v>
          </cell>
          <cell r="V22">
            <v>6</v>
          </cell>
        </row>
        <row r="23">
          <cell r="S23">
            <v>0.4861111111111111</v>
          </cell>
          <cell r="U23">
            <v>0.5625</v>
          </cell>
          <cell r="V23">
            <v>5</v>
          </cell>
        </row>
        <row r="24">
          <cell r="S24">
            <v>0.48958333333333331</v>
          </cell>
          <cell r="U24">
            <v>0.56597222222222199</v>
          </cell>
          <cell r="V24">
            <v>4</v>
          </cell>
        </row>
        <row r="25">
          <cell r="S25">
            <v>0.49305555555555602</v>
          </cell>
          <cell r="U25">
            <v>0.56944444444444398</v>
          </cell>
          <cell r="V25">
            <v>3</v>
          </cell>
        </row>
        <row r="26">
          <cell r="S26">
            <v>0.49652777777777801</v>
          </cell>
          <cell r="U26">
            <v>0.57291666666666596</v>
          </cell>
          <cell r="V26">
            <v>2</v>
          </cell>
        </row>
        <row r="27">
          <cell r="S27" t="str">
            <v>soir</v>
          </cell>
          <cell r="U27">
            <v>0.57638888888888895</v>
          </cell>
          <cell r="V27">
            <v>1</v>
          </cell>
        </row>
        <row r="28">
          <cell r="S28">
            <v>0.61111111111111105</v>
          </cell>
          <cell r="U28">
            <v>0.57986111111111105</v>
          </cell>
          <cell r="V28">
            <v>25</v>
          </cell>
        </row>
        <row r="29">
          <cell r="S29">
            <v>0.61458333333333337</v>
          </cell>
          <cell r="U29">
            <v>0.58333333333333304</v>
          </cell>
          <cell r="V29">
            <v>26</v>
          </cell>
        </row>
        <row r="30">
          <cell r="S30">
            <v>0.61805555555555602</v>
          </cell>
          <cell r="U30">
            <v>0.58680555555555503</v>
          </cell>
          <cell r="V30">
            <v>27</v>
          </cell>
        </row>
        <row r="31">
          <cell r="S31">
            <v>0.62152777777777801</v>
          </cell>
          <cell r="U31">
            <v>0.59027777777777701</v>
          </cell>
          <cell r="V31">
            <v>28</v>
          </cell>
        </row>
        <row r="32">
          <cell r="U32">
            <v>0.59375</v>
          </cell>
          <cell r="V32">
            <v>29</v>
          </cell>
        </row>
        <row r="33">
          <cell r="U33">
            <v>0.59722222222222199</v>
          </cell>
        </row>
        <row r="34">
          <cell r="U34">
            <v>0.60069444444444398</v>
          </cell>
        </row>
        <row r="35">
          <cell r="U35">
            <v>0.60416666666666596</v>
          </cell>
        </row>
        <row r="36">
          <cell r="U36">
            <v>0.60763888888888795</v>
          </cell>
        </row>
        <row r="37">
          <cell r="U37">
            <v>0.61111111111111005</v>
          </cell>
        </row>
        <row r="38">
          <cell r="U38">
            <v>0.61458333333333204</v>
          </cell>
        </row>
        <row r="39">
          <cell r="U39">
            <v>0.656249999999999</v>
          </cell>
        </row>
        <row r="40">
          <cell r="U40">
            <v>0.69791666666666496</v>
          </cell>
        </row>
        <row r="41">
          <cell r="U41">
            <v>0.73958333333333204</v>
          </cell>
        </row>
        <row r="42">
          <cell r="U42">
            <v>0.75</v>
          </cell>
        </row>
        <row r="43">
          <cell r="U43">
            <v>0.76388888888888884</v>
          </cell>
        </row>
        <row r="44">
          <cell r="U44">
            <v>0.79166666666666663</v>
          </cell>
        </row>
        <row r="45">
          <cell r="U45">
            <v>0.8125</v>
          </cell>
        </row>
      </sheetData>
      <sheetData sheetId="5">
        <row r="13">
          <cell r="Q13">
            <v>41183</v>
          </cell>
        </row>
        <row r="14">
          <cell r="Q14">
            <v>41184</v>
          </cell>
        </row>
        <row r="15">
          <cell r="Q15">
            <v>41185</v>
          </cell>
        </row>
        <row r="16">
          <cell r="Q16">
            <v>41186</v>
          </cell>
        </row>
        <row r="17">
          <cell r="Q17">
            <v>41187</v>
          </cell>
        </row>
        <row r="18">
          <cell r="Q18">
            <v>41190</v>
          </cell>
        </row>
        <row r="19">
          <cell r="Q19">
            <v>41191</v>
          </cell>
        </row>
        <row r="20">
          <cell r="Q20">
            <v>41192</v>
          </cell>
        </row>
        <row r="21">
          <cell r="Q21">
            <v>41193</v>
          </cell>
        </row>
        <row r="22">
          <cell r="Q22">
            <v>41194</v>
          </cell>
        </row>
        <row r="23">
          <cell r="Q23">
            <v>41197</v>
          </cell>
        </row>
        <row r="24">
          <cell r="Q24">
            <v>41198</v>
          </cell>
        </row>
        <row r="25">
          <cell r="Q25">
            <v>41199</v>
          </cell>
        </row>
        <row r="26">
          <cell r="Q26">
            <v>41200</v>
          </cell>
        </row>
        <row r="27">
          <cell r="Q27">
            <v>41201</v>
          </cell>
        </row>
        <row r="28">
          <cell r="Q28">
            <v>41204</v>
          </cell>
        </row>
        <row r="29">
          <cell r="Q29">
            <v>41205</v>
          </cell>
        </row>
        <row r="30">
          <cell r="Q30">
            <v>41206</v>
          </cell>
        </row>
        <row r="31">
          <cell r="Q31">
            <v>41207</v>
          </cell>
        </row>
        <row r="32">
          <cell r="Q32">
            <v>41208</v>
          </cell>
        </row>
        <row r="33">
          <cell r="Q33">
            <v>41211</v>
          </cell>
        </row>
        <row r="34">
          <cell r="Q34">
            <v>41212</v>
          </cell>
        </row>
        <row r="35">
          <cell r="Q35">
            <v>41213</v>
          </cell>
        </row>
      </sheetData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isse"/>
      <sheetName val="TCD clients"/>
      <sheetName val="gasoil"/>
      <sheetName val="Fournisseurs"/>
      <sheetName val="clients"/>
      <sheetName val="couleur"/>
      <sheetName val="données"/>
      <sheetName val="Frais"/>
      <sheetName val="Liste"/>
      <sheetName val="Clients récap"/>
      <sheetName val="nichée"/>
      <sheetName val="N° cassier"/>
      <sheetName val="Recapitulatif des naissances"/>
      <sheetName val="Ponte"/>
      <sheetName val="Stock"/>
      <sheetName val="Fiche_vente"/>
      <sheetName val="Vente"/>
      <sheetName val="Gratuit"/>
      <sheetName val="- 270 g"/>
      <sheetName val="- 300 g"/>
      <sheetName val="- 350 g"/>
      <sheetName val="+ 350 g "/>
      <sheetName val="Vieux"/>
      <sheetName val="AV pigeon"/>
      <sheetName val="poids"/>
      <sheetName val="Statistiques"/>
      <sheetName val="Formules"/>
      <sheetName val="Feuil3"/>
      <sheetName val="Feuil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>
        <row r="1">
          <cell r="AF1" t="str">
            <v>Bague</v>
          </cell>
        </row>
        <row r="2">
          <cell r="AE2" t="str">
            <v xml:space="preserve">Blanc </v>
          </cell>
          <cell r="AF2" t="str">
            <v>Blanc</v>
          </cell>
        </row>
        <row r="3">
          <cell r="AE3" t="str">
            <v>Blanc mélange</v>
          </cell>
          <cell r="AF3" t="str">
            <v>Bleu</v>
          </cell>
        </row>
        <row r="4">
          <cell r="AE4" t="str">
            <v>Blanc-cendré</v>
          </cell>
          <cell r="AF4" t="str">
            <v>Rose</v>
          </cell>
        </row>
        <row r="5">
          <cell r="AE5" t="str">
            <v>Blanc-écaillé</v>
          </cell>
          <cell r="AF5" t="str">
            <v>Blanc rouge</v>
          </cell>
        </row>
        <row r="6">
          <cell r="AE6" t="str">
            <v>Blanc-roux</v>
          </cell>
          <cell r="AF6" t="str">
            <v>Brun</v>
          </cell>
        </row>
        <row r="7">
          <cell r="AE7" t="str">
            <v>Bla-que-noir</v>
          </cell>
          <cell r="AF7" t="str">
            <v>Orange</v>
          </cell>
        </row>
        <row r="8">
          <cell r="AE8" t="str">
            <v>Bleu</v>
          </cell>
          <cell r="AF8" t="str">
            <v>Jaune</v>
          </cell>
        </row>
        <row r="9">
          <cell r="AE9" t="str">
            <v>Bleu-blanc</v>
          </cell>
          <cell r="AF9" t="str">
            <v>Blanc bleu</v>
          </cell>
        </row>
        <row r="10">
          <cell r="AE10" t="str">
            <v>Bleu-pâle</v>
          </cell>
          <cell r="AF10" t="str">
            <v>Rouge</v>
          </cell>
        </row>
        <row r="11">
          <cell r="AE11" t="str">
            <v>Borgne</v>
          </cell>
          <cell r="AF11" t="str">
            <v>Vert</v>
          </cell>
        </row>
        <row r="12">
          <cell r="AE12" t="str">
            <v>Brun</v>
          </cell>
        </row>
        <row r="13">
          <cell r="AE13" t="str">
            <v>Brun et blanc</v>
          </cell>
        </row>
        <row r="14">
          <cell r="AE14" t="str">
            <v>Brun foncé</v>
          </cell>
        </row>
        <row r="15">
          <cell r="AE15" t="str">
            <v>Cendré</v>
          </cell>
        </row>
        <row r="16">
          <cell r="AE16" t="str">
            <v>Cendré-blanc</v>
          </cell>
        </row>
        <row r="17">
          <cell r="AE17" t="str">
            <v>Cendré-clair</v>
          </cell>
        </row>
        <row r="18">
          <cell r="AE18" t="str">
            <v>Cendré-foncé</v>
          </cell>
        </row>
        <row r="19">
          <cell r="AE19" t="str">
            <v>Ecaillé-bla-bleu</v>
          </cell>
        </row>
        <row r="20">
          <cell r="AE20" t="str">
            <v>Ecaillé-blanc</v>
          </cell>
        </row>
        <row r="21">
          <cell r="AE21" t="str">
            <v>Ecaillé-bleu</v>
          </cell>
        </row>
        <row r="22">
          <cell r="AE22" t="str">
            <v>Ecaillé-noir</v>
          </cell>
        </row>
        <row r="23">
          <cell r="AE23" t="str">
            <v>Ecaillé-roux</v>
          </cell>
        </row>
        <row r="24">
          <cell r="AE24" t="str">
            <v>Hup-Bla-noir</v>
          </cell>
        </row>
        <row r="25">
          <cell r="AE25" t="str">
            <v>Huppé-noir</v>
          </cell>
        </row>
        <row r="26">
          <cell r="AE26" t="str">
            <v>Huppé-roux</v>
          </cell>
        </row>
        <row r="27">
          <cell r="AE27" t="str">
            <v>Mosaique</v>
          </cell>
        </row>
        <row r="28">
          <cell r="AE28" t="str">
            <v>Mosaique-rx</v>
          </cell>
        </row>
        <row r="29">
          <cell r="AE29" t="str">
            <v>Mouette</v>
          </cell>
        </row>
        <row r="30">
          <cell r="AE30" t="str">
            <v>Noir</v>
          </cell>
        </row>
        <row r="31">
          <cell r="AE31" t="str">
            <v>Noir-blanc</v>
          </cell>
        </row>
        <row r="32">
          <cell r="AE32" t="str">
            <v>noir-gris-blanc</v>
          </cell>
        </row>
        <row r="33">
          <cell r="AE33" t="str">
            <v>Noir-pâle</v>
          </cell>
        </row>
        <row r="34">
          <cell r="AE34" t="str">
            <v>Roux</v>
          </cell>
        </row>
        <row r="35">
          <cell r="AE35" t="str">
            <v>Roux-blanc</v>
          </cell>
        </row>
        <row r="36">
          <cell r="AE36" t="str">
            <v>Roux-cendré</v>
          </cell>
        </row>
      </sheetData>
      <sheetData sheetId="6">
        <row r="1">
          <cell r="A1" t="str">
            <v>?</v>
          </cell>
          <cell r="B1" t="str">
            <v>?</v>
          </cell>
        </row>
        <row r="2">
          <cell r="A2">
            <v>1</v>
          </cell>
          <cell r="B2">
            <v>1</v>
          </cell>
          <cell r="E2" t="str">
            <v>A 1 = 7</v>
          </cell>
          <cell r="F2" t="str">
            <v>Ali</v>
          </cell>
        </row>
        <row r="3">
          <cell r="A3">
            <v>1.1000000000000001</v>
          </cell>
          <cell r="B3">
            <v>1.1000000000000001</v>
          </cell>
          <cell r="E3" t="str">
            <v>B 2 = 14</v>
          </cell>
          <cell r="F3" t="str">
            <v>Anita</v>
          </cell>
        </row>
        <row r="4">
          <cell r="A4">
            <v>1.2</v>
          </cell>
          <cell r="B4">
            <v>1.2</v>
          </cell>
          <cell r="E4" t="str">
            <v>C 3 = 21</v>
          </cell>
          <cell r="F4" t="str">
            <v>Anne</v>
          </cell>
        </row>
        <row r="5">
          <cell r="A5">
            <v>1.3</v>
          </cell>
          <cell r="B5">
            <v>1.3</v>
          </cell>
          <cell r="E5" t="str">
            <v>D 4 = 28</v>
          </cell>
          <cell r="F5" t="str">
            <v>Antonella</v>
          </cell>
        </row>
        <row r="6">
          <cell r="A6">
            <v>1.4</v>
          </cell>
          <cell r="B6">
            <v>1.4</v>
          </cell>
          <cell r="E6" t="str">
            <v>E 5 = 35</v>
          </cell>
          <cell r="F6" t="str">
            <v>Audrey</v>
          </cell>
        </row>
        <row r="7">
          <cell r="A7">
            <v>1</v>
          </cell>
          <cell r="B7" t="str">
            <v>1 &amp; 2</v>
          </cell>
          <cell r="E7" t="str">
            <v>F 6  = 5</v>
          </cell>
          <cell r="F7" t="str">
            <v>Barbara</v>
          </cell>
        </row>
        <row r="8">
          <cell r="A8">
            <v>2</v>
          </cell>
          <cell r="B8" t="str">
            <v>3 &amp; 4</v>
          </cell>
          <cell r="E8" t="str">
            <v>F 6  = 6</v>
          </cell>
          <cell r="F8" t="str">
            <v>Bertrand</v>
          </cell>
        </row>
        <row r="9">
          <cell r="A9">
            <v>3</v>
          </cell>
          <cell r="B9" t="str">
            <v>5 &amp; 6</v>
          </cell>
          <cell r="E9" t="str">
            <v>G 7 = 12</v>
          </cell>
          <cell r="F9" t="str">
            <v>Chantal</v>
          </cell>
        </row>
        <row r="10">
          <cell r="A10">
            <v>4</v>
          </cell>
          <cell r="B10">
            <v>7</v>
          </cell>
          <cell r="E10" t="str">
            <v>G 7 = 13</v>
          </cell>
          <cell r="F10" t="str">
            <v>coiffeuse</v>
          </cell>
        </row>
        <row r="11">
          <cell r="A11">
            <v>5</v>
          </cell>
          <cell r="B11" t="str">
            <v>8 &amp; 9</v>
          </cell>
          <cell r="E11" t="str">
            <v>H 8 = 19</v>
          </cell>
          <cell r="F11" t="str">
            <v>Daniel Dorsimont -</v>
          </cell>
        </row>
        <row r="12">
          <cell r="A12">
            <v>6</v>
          </cell>
          <cell r="B12" t="str">
            <v>10 &amp; 11</v>
          </cell>
          <cell r="E12" t="str">
            <v>H 8 = 20</v>
          </cell>
          <cell r="F12" t="str">
            <v>Dany</v>
          </cell>
        </row>
        <row r="13">
          <cell r="A13">
            <v>7</v>
          </cell>
          <cell r="B13" t="str">
            <v>12 &amp; 13</v>
          </cell>
          <cell r="E13" t="str">
            <v>I 9 = 26</v>
          </cell>
          <cell r="F13" t="str">
            <v>Eliane</v>
          </cell>
        </row>
        <row r="14">
          <cell r="A14">
            <v>8</v>
          </cell>
          <cell r="B14">
            <v>14</v>
          </cell>
          <cell r="E14" t="str">
            <v>I 9 = 27</v>
          </cell>
          <cell r="F14" t="str">
            <v>Geneviève</v>
          </cell>
        </row>
        <row r="15">
          <cell r="A15">
            <v>9</v>
          </cell>
          <cell r="B15" t="str">
            <v>15 &amp; 16</v>
          </cell>
          <cell r="E15" t="str">
            <v>J 10 = 33</v>
          </cell>
          <cell r="F15" t="str">
            <v>Jacqueline</v>
          </cell>
        </row>
        <row r="16">
          <cell r="A16">
            <v>10</v>
          </cell>
          <cell r="B16" t="str">
            <v>17 &amp; 18</v>
          </cell>
          <cell r="E16" t="str">
            <v>J 10 = 34</v>
          </cell>
          <cell r="F16" t="str">
            <v>J-Paul</v>
          </cell>
        </row>
        <row r="17">
          <cell r="A17">
            <v>11</v>
          </cell>
          <cell r="B17" t="str">
            <v>19 &amp; 20</v>
          </cell>
          <cell r="E17" t="str">
            <v>K 11 = 3</v>
          </cell>
          <cell r="F17" t="str">
            <v>Karine</v>
          </cell>
        </row>
        <row r="18">
          <cell r="A18">
            <v>12</v>
          </cell>
          <cell r="B18">
            <v>21</v>
          </cell>
          <cell r="E18" t="str">
            <v>K 11 = 4</v>
          </cell>
          <cell r="F18" t="str">
            <v>Katia</v>
          </cell>
        </row>
        <row r="19">
          <cell r="A19">
            <v>13</v>
          </cell>
          <cell r="B19" t="str">
            <v>22 &amp; 23</v>
          </cell>
          <cell r="E19" t="str">
            <v>L 12 = 10</v>
          </cell>
          <cell r="F19" t="str">
            <v>Louisette</v>
          </cell>
        </row>
        <row r="20">
          <cell r="A20">
            <v>14</v>
          </cell>
          <cell r="B20" t="str">
            <v>24 &amp; 25</v>
          </cell>
          <cell r="E20" t="str">
            <v>L 12 = 11</v>
          </cell>
          <cell r="F20" t="str">
            <v>Marraine</v>
          </cell>
        </row>
        <row r="21">
          <cell r="A21">
            <v>15</v>
          </cell>
          <cell r="B21" t="str">
            <v>26 &amp; 27</v>
          </cell>
          <cell r="E21" t="str">
            <v>M 13 = 17</v>
          </cell>
          <cell r="F21" t="str">
            <v>M-Louise</v>
          </cell>
        </row>
        <row r="22">
          <cell r="A22">
            <v>16</v>
          </cell>
          <cell r="B22">
            <v>28</v>
          </cell>
          <cell r="E22" t="str">
            <v>M 13 = 18</v>
          </cell>
          <cell r="F22" t="str">
            <v>Monique</v>
          </cell>
        </row>
        <row r="23">
          <cell r="A23">
            <v>17</v>
          </cell>
          <cell r="B23" t="str">
            <v>29 &amp; 30</v>
          </cell>
          <cell r="E23" t="str">
            <v>N 14 = 24</v>
          </cell>
          <cell r="F23" t="str">
            <v>Nous</v>
          </cell>
        </row>
        <row r="24">
          <cell r="A24">
            <v>18</v>
          </cell>
          <cell r="B24" t="str">
            <v>31 &amp; 32</v>
          </cell>
          <cell r="E24" t="str">
            <v>N 14 = 25</v>
          </cell>
          <cell r="F24" t="str">
            <v>Pédicure</v>
          </cell>
        </row>
        <row r="25">
          <cell r="A25">
            <v>19</v>
          </cell>
          <cell r="B25" t="str">
            <v>33 &amp; 34</v>
          </cell>
          <cell r="E25" t="str">
            <v>O 15 = 31</v>
          </cell>
          <cell r="F25" t="str">
            <v>Pierette</v>
          </cell>
        </row>
        <row r="26">
          <cell r="A26">
            <v>20</v>
          </cell>
          <cell r="B26">
            <v>35</v>
          </cell>
          <cell r="E26" t="str">
            <v>O 15 = 32</v>
          </cell>
          <cell r="F26" t="str">
            <v>Pierre</v>
          </cell>
        </row>
        <row r="27">
          <cell r="A27">
            <v>21</v>
          </cell>
          <cell r="B27" t="str">
            <v>36 &amp; 37</v>
          </cell>
          <cell r="E27" t="str">
            <v>P 16 = 1</v>
          </cell>
          <cell r="F27" t="str">
            <v>Pierrot</v>
          </cell>
        </row>
        <row r="28">
          <cell r="A28">
            <v>22</v>
          </cell>
          <cell r="B28" t="str">
            <v>38 &amp; 39</v>
          </cell>
          <cell r="E28" t="str">
            <v>P 16 = 2</v>
          </cell>
          <cell r="F28" t="str">
            <v>Sophie</v>
          </cell>
        </row>
        <row r="29">
          <cell r="A29">
            <v>23</v>
          </cell>
          <cell r="B29" t="str">
            <v>40 &amp; 41</v>
          </cell>
          <cell r="E29" t="str">
            <v>Q 17 = 8</v>
          </cell>
          <cell r="F29" t="str">
            <v>Yves Berdal -</v>
          </cell>
        </row>
        <row r="30">
          <cell r="A30">
            <v>24</v>
          </cell>
          <cell r="B30" t="str">
            <v>42 &amp; 43</v>
          </cell>
          <cell r="E30" t="str">
            <v>Q 17 = 9</v>
          </cell>
        </row>
        <row r="31">
          <cell r="A31">
            <v>25</v>
          </cell>
          <cell r="B31" t="str">
            <v>44 &amp; 45</v>
          </cell>
          <cell r="E31" t="str">
            <v>R 18 = 15</v>
          </cell>
        </row>
        <row r="32">
          <cell r="A32">
            <v>26</v>
          </cell>
          <cell r="B32" t="str">
            <v>46 &amp; 47</v>
          </cell>
          <cell r="E32" t="str">
            <v>R 18 = 16</v>
          </cell>
        </row>
        <row r="33">
          <cell r="A33">
            <v>27</v>
          </cell>
          <cell r="B33" t="str">
            <v>48 &amp; 49</v>
          </cell>
          <cell r="E33" t="str">
            <v>S 19 = 22</v>
          </cell>
        </row>
        <row r="34">
          <cell r="A34">
            <v>28</v>
          </cell>
          <cell r="B34" t="str">
            <v>50 &amp; 51</v>
          </cell>
          <cell r="E34" t="str">
            <v>S 19 = 23</v>
          </cell>
        </row>
        <row r="35">
          <cell r="A35">
            <v>29</v>
          </cell>
          <cell r="B35" t="str">
            <v>52 &amp; 53</v>
          </cell>
          <cell r="E35" t="str">
            <v>T 20 = 29</v>
          </cell>
        </row>
        <row r="36">
          <cell r="A36">
            <v>30</v>
          </cell>
          <cell r="B36" t="str">
            <v>54 &amp; 55</v>
          </cell>
          <cell r="E36" t="str">
            <v>T 20 = 30</v>
          </cell>
        </row>
        <row r="37">
          <cell r="A37">
            <v>31</v>
          </cell>
          <cell r="B37" t="str">
            <v>56 &amp; 57</v>
          </cell>
          <cell r="E37" t="str">
            <v>U 36</v>
          </cell>
        </row>
        <row r="38">
          <cell r="A38">
            <v>32</v>
          </cell>
          <cell r="B38" t="str">
            <v>58 &amp; 59</v>
          </cell>
          <cell r="E38" t="str">
            <v>U 37</v>
          </cell>
        </row>
        <row r="39">
          <cell r="A39">
            <v>33</v>
          </cell>
          <cell r="B39" t="str">
            <v>60 &amp; 61</v>
          </cell>
          <cell r="E39" t="str">
            <v>U 38</v>
          </cell>
        </row>
        <row r="40">
          <cell r="A40">
            <v>34</v>
          </cell>
          <cell r="B40" t="str">
            <v>62 &amp; 63</v>
          </cell>
          <cell r="E40" t="str">
            <v>U 39</v>
          </cell>
        </row>
        <row r="41">
          <cell r="A41">
            <v>35</v>
          </cell>
          <cell r="B41" t="str">
            <v>64 - 65</v>
          </cell>
          <cell r="E41" t="str">
            <v>U 40</v>
          </cell>
        </row>
        <row r="42">
          <cell r="A42">
            <v>36</v>
          </cell>
          <cell r="B42" t="str">
            <v>66 - 67</v>
          </cell>
          <cell r="E42" t="str">
            <v>U 41</v>
          </cell>
        </row>
        <row r="43">
          <cell r="A43">
            <v>37</v>
          </cell>
          <cell r="B43" t="str">
            <v>68 - 69</v>
          </cell>
          <cell r="E43" t="str">
            <v>U 42</v>
          </cell>
        </row>
        <row r="44">
          <cell r="A44">
            <v>38</v>
          </cell>
          <cell r="B44" t="str">
            <v>70 - 71</v>
          </cell>
          <cell r="E44" t="str">
            <v>U 43</v>
          </cell>
        </row>
        <row r="45">
          <cell r="A45">
            <v>39</v>
          </cell>
          <cell r="B45" t="str">
            <v>72 - 73</v>
          </cell>
          <cell r="E45" t="str">
            <v>U 44</v>
          </cell>
        </row>
        <row r="46">
          <cell r="A46">
            <v>40</v>
          </cell>
          <cell r="B46" t="str">
            <v>74 - 75</v>
          </cell>
          <cell r="E46" t="str">
            <v>U 45</v>
          </cell>
        </row>
        <row r="47">
          <cell r="A47">
            <v>41</v>
          </cell>
          <cell r="B47" t="str">
            <v>76 - 77</v>
          </cell>
          <cell r="E47" t="str">
            <v>U 46</v>
          </cell>
        </row>
        <row r="48">
          <cell r="A48">
            <v>42</v>
          </cell>
          <cell r="B48">
            <v>78</v>
          </cell>
          <cell r="E48" t="str">
            <v>U 47</v>
          </cell>
        </row>
        <row r="49">
          <cell r="A49">
            <v>43</v>
          </cell>
          <cell r="B49">
            <v>79</v>
          </cell>
          <cell r="E49" t="str">
            <v>U 48</v>
          </cell>
        </row>
        <row r="50">
          <cell r="A50">
            <v>44</v>
          </cell>
          <cell r="B50">
            <v>80</v>
          </cell>
          <cell r="E50" t="str">
            <v>U 49</v>
          </cell>
        </row>
        <row r="51">
          <cell r="A51">
            <v>45</v>
          </cell>
          <cell r="B51">
            <v>81</v>
          </cell>
          <cell r="E51" t="str">
            <v>U 50</v>
          </cell>
        </row>
        <row r="52">
          <cell r="A52">
            <v>46</v>
          </cell>
          <cell r="B52">
            <v>82</v>
          </cell>
          <cell r="E52" t="str">
            <v>U 51</v>
          </cell>
        </row>
        <row r="53">
          <cell r="A53">
            <v>47</v>
          </cell>
          <cell r="B53">
            <v>83</v>
          </cell>
          <cell r="E53" t="str">
            <v>U 52</v>
          </cell>
        </row>
        <row r="54">
          <cell r="A54">
            <v>48</v>
          </cell>
          <cell r="B54">
            <v>84</v>
          </cell>
          <cell r="E54" t="str">
            <v>U 53</v>
          </cell>
        </row>
        <row r="55">
          <cell r="A55">
            <v>49</v>
          </cell>
          <cell r="B55">
            <v>85</v>
          </cell>
          <cell r="E55" t="str">
            <v>U 54</v>
          </cell>
        </row>
        <row r="56">
          <cell r="A56">
            <v>50</v>
          </cell>
          <cell r="B56">
            <v>86</v>
          </cell>
          <cell r="E56" t="str">
            <v>U 55</v>
          </cell>
        </row>
        <row r="57">
          <cell r="A57">
            <v>51</v>
          </cell>
          <cell r="B57">
            <v>87</v>
          </cell>
          <cell r="E57" t="str">
            <v>U 56</v>
          </cell>
        </row>
        <row r="58">
          <cell r="A58">
            <v>52</v>
          </cell>
          <cell r="B58">
            <v>88</v>
          </cell>
          <cell r="E58" t="str">
            <v>U 57</v>
          </cell>
        </row>
        <row r="59">
          <cell r="A59">
            <v>53</v>
          </cell>
          <cell r="B59">
            <v>89</v>
          </cell>
          <cell r="E59" t="str">
            <v>U 58</v>
          </cell>
        </row>
        <row r="60">
          <cell r="A60">
            <v>54</v>
          </cell>
          <cell r="B60">
            <v>90</v>
          </cell>
          <cell r="E60" t="str">
            <v>U 59</v>
          </cell>
        </row>
        <row r="61">
          <cell r="A61">
            <v>55</v>
          </cell>
          <cell r="B61">
            <v>91</v>
          </cell>
          <cell r="E61" t="str">
            <v>U 60</v>
          </cell>
        </row>
        <row r="62">
          <cell r="A62">
            <v>56</v>
          </cell>
          <cell r="B62">
            <v>92</v>
          </cell>
        </row>
        <row r="63">
          <cell r="A63">
            <v>57</v>
          </cell>
          <cell r="B63">
            <v>93</v>
          </cell>
        </row>
        <row r="64">
          <cell r="A64">
            <v>58</v>
          </cell>
          <cell r="B64">
            <v>94</v>
          </cell>
        </row>
        <row r="65">
          <cell r="A65">
            <v>59</v>
          </cell>
          <cell r="B65">
            <v>95</v>
          </cell>
        </row>
        <row r="66">
          <cell r="A66">
            <v>60</v>
          </cell>
          <cell r="B66">
            <v>96</v>
          </cell>
        </row>
        <row r="67">
          <cell r="A67">
            <v>61</v>
          </cell>
        </row>
        <row r="68">
          <cell r="A68">
            <v>62</v>
          </cell>
        </row>
        <row r="69">
          <cell r="A69">
            <v>63</v>
          </cell>
        </row>
        <row r="70">
          <cell r="A70">
            <v>64</v>
          </cell>
        </row>
        <row r="71">
          <cell r="A71">
            <v>65</v>
          </cell>
        </row>
        <row r="72">
          <cell r="A72">
            <v>66</v>
          </cell>
        </row>
        <row r="73">
          <cell r="A73">
            <v>67</v>
          </cell>
        </row>
        <row r="74">
          <cell r="A74">
            <v>68</v>
          </cell>
        </row>
        <row r="75">
          <cell r="A75">
            <v>69</v>
          </cell>
        </row>
        <row r="76">
          <cell r="A76">
            <v>70</v>
          </cell>
        </row>
        <row r="77">
          <cell r="A77">
            <v>71</v>
          </cell>
        </row>
        <row r="78">
          <cell r="A78">
            <v>72</v>
          </cell>
        </row>
        <row r="79">
          <cell r="A79">
            <v>73</v>
          </cell>
        </row>
        <row r="80">
          <cell r="A80">
            <v>74</v>
          </cell>
        </row>
        <row r="81">
          <cell r="A81">
            <v>75</v>
          </cell>
        </row>
        <row r="82">
          <cell r="A82">
            <v>76</v>
          </cell>
        </row>
        <row r="83">
          <cell r="A83">
            <v>77</v>
          </cell>
        </row>
        <row r="84">
          <cell r="A84">
            <v>78</v>
          </cell>
        </row>
        <row r="85">
          <cell r="A85">
            <v>79</v>
          </cell>
        </row>
        <row r="86">
          <cell r="A86">
            <v>80</v>
          </cell>
        </row>
        <row r="87">
          <cell r="A87">
            <v>81</v>
          </cell>
        </row>
        <row r="88">
          <cell r="A88">
            <v>82</v>
          </cell>
        </row>
        <row r="89">
          <cell r="A89">
            <v>83</v>
          </cell>
        </row>
        <row r="90">
          <cell r="A90">
            <v>84</v>
          </cell>
        </row>
        <row r="91">
          <cell r="A91">
            <v>85</v>
          </cell>
        </row>
        <row r="92">
          <cell r="A92">
            <v>86</v>
          </cell>
        </row>
        <row r="93">
          <cell r="A93">
            <v>87</v>
          </cell>
        </row>
        <row r="94">
          <cell r="A94">
            <v>88</v>
          </cell>
        </row>
        <row r="95">
          <cell r="A95">
            <v>89</v>
          </cell>
        </row>
        <row r="96">
          <cell r="A96">
            <v>90</v>
          </cell>
        </row>
        <row r="97">
          <cell r="A97">
            <v>91</v>
          </cell>
        </row>
      </sheetData>
      <sheetData sheetId="7" refreshError="1"/>
      <sheetData sheetId="8" refreshError="1"/>
      <sheetData sheetId="9" refreshError="1"/>
      <sheetData sheetId="10">
        <row r="1">
          <cell r="AE1">
            <v>1</v>
          </cell>
        </row>
        <row r="2">
          <cell r="AE2">
            <v>2</v>
          </cell>
        </row>
        <row r="3">
          <cell r="AE3" t="str">
            <v>*</v>
          </cell>
        </row>
        <row r="4">
          <cell r="AE4">
            <v>0</v>
          </cell>
        </row>
      </sheetData>
      <sheetData sheetId="11" refreshError="1"/>
      <sheetData sheetId="12" refreshError="1"/>
      <sheetData sheetId="13" refreshError="1"/>
      <sheetData sheetId="14">
        <row r="2">
          <cell r="X2">
            <v>200</v>
          </cell>
        </row>
        <row r="3">
          <cell r="X3">
            <v>210</v>
          </cell>
        </row>
        <row r="4">
          <cell r="X4">
            <v>220</v>
          </cell>
        </row>
        <row r="5">
          <cell r="X5">
            <v>230</v>
          </cell>
        </row>
        <row r="6">
          <cell r="X6">
            <v>240</v>
          </cell>
        </row>
        <row r="7">
          <cell r="X7">
            <v>250</v>
          </cell>
        </row>
        <row r="8">
          <cell r="X8">
            <v>260</v>
          </cell>
        </row>
        <row r="9">
          <cell r="X9">
            <v>265</v>
          </cell>
        </row>
        <row r="10">
          <cell r="X10" t="str">
            <v>vieux</v>
          </cell>
        </row>
        <row r="12">
          <cell r="X12">
            <v>270</v>
          </cell>
        </row>
        <row r="13">
          <cell r="X13">
            <v>275</v>
          </cell>
        </row>
        <row r="14">
          <cell r="X14">
            <v>280</v>
          </cell>
        </row>
        <row r="15">
          <cell r="X15">
            <v>285</v>
          </cell>
        </row>
        <row r="16">
          <cell r="X16">
            <v>290</v>
          </cell>
        </row>
        <row r="17">
          <cell r="X17">
            <v>295</v>
          </cell>
        </row>
        <row r="18">
          <cell r="X18">
            <v>300</v>
          </cell>
        </row>
        <row r="19">
          <cell r="X19">
            <v>305</v>
          </cell>
        </row>
        <row r="20">
          <cell r="X20">
            <v>310</v>
          </cell>
        </row>
        <row r="21">
          <cell r="X21">
            <v>315</v>
          </cell>
        </row>
        <row r="22">
          <cell r="X22">
            <v>320</v>
          </cell>
        </row>
        <row r="23">
          <cell r="X23">
            <v>325</v>
          </cell>
        </row>
        <row r="24">
          <cell r="X24">
            <v>330</v>
          </cell>
        </row>
        <row r="25">
          <cell r="X25">
            <v>335</v>
          </cell>
        </row>
        <row r="26">
          <cell r="X26">
            <v>340</v>
          </cell>
        </row>
        <row r="27">
          <cell r="X27">
            <v>345</v>
          </cell>
        </row>
        <row r="28">
          <cell r="X28">
            <v>350</v>
          </cell>
        </row>
        <row r="29">
          <cell r="X29">
            <v>355</v>
          </cell>
        </row>
        <row r="30">
          <cell r="X30">
            <v>360</v>
          </cell>
        </row>
        <row r="31">
          <cell r="X31">
            <v>365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FF0000"/>
  </sheetPr>
  <dimension ref="A1:AA30"/>
  <sheetViews>
    <sheetView tabSelected="1" workbookViewId="0">
      <pane ySplit="2" topLeftCell="A3" activePane="bottomLeft" state="frozenSplit"/>
      <selection pane="bottomLeft" activeCell="A27" sqref="A27"/>
    </sheetView>
  </sheetViews>
  <sheetFormatPr baseColWidth="10" defaultRowHeight="15" x14ac:dyDescent="0.25"/>
  <cols>
    <col min="1" max="1" width="25.7109375" bestFit="1" customWidth="1"/>
    <col min="2" max="3" width="14.7109375" customWidth="1"/>
    <col min="4" max="6" width="9.7109375" customWidth="1"/>
    <col min="7" max="8" width="14.7109375" customWidth="1"/>
    <col min="9" max="11" width="9.7109375" customWidth="1"/>
    <col min="12" max="13" width="14.7109375" hidden="1" customWidth="1"/>
    <col min="14" max="14" width="9.42578125" bestFit="1" customWidth="1"/>
    <col min="15" max="15" width="9.42578125" hidden="1" customWidth="1"/>
    <col min="16" max="16" width="10.42578125" hidden="1" customWidth="1"/>
    <col min="17" max="17" width="0" hidden="1" customWidth="1"/>
    <col min="18" max="18" width="11.28515625" hidden="1" customWidth="1"/>
    <col min="19" max="19" width="16.5703125" hidden="1" customWidth="1"/>
    <col min="20" max="21" width="0" hidden="1" customWidth="1"/>
    <col min="24" max="24" width="79.42578125" bestFit="1" customWidth="1"/>
    <col min="27" max="27" width="0" hidden="1" customWidth="1"/>
  </cols>
  <sheetData>
    <row r="1" spans="1:27" ht="15.75" customHeight="1" x14ac:dyDescent="0.25">
      <c r="A1" s="1"/>
      <c r="B1" s="2">
        <v>500</v>
      </c>
      <c r="C1" s="3"/>
      <c r="D1" s="4">
        <v>500</v>
      </c>
      <c r="E1" s="63"/>
      <c r="F1" s="5" t="s">
        <v>0</v>
      </c>
      <c r="G1" s="6">
        <v>1000</v>
      </c>
      <c r="H1" s="7"/>
      <c r="I1" s="4">
        <v>1000</v>
      </c>
      <c r="J1" s="63"/>
      <c r="K1" s="5" t="s">
        <v>0</v>
      </c>
      <c r="O1" s="8" t="s">
        <v>1</v>
      </c>
      <c r="P1" s="9" t="s">
        <v>2</v>
      </c>
      <c r="Q1" s="10" t="s">
        <v>3</v>
      </c>
      <c r="R1" s="11" t="s">
        <v>4</v>
      </c>
      <c r="S1" s="12" t="s">
        <v>5</v>
      </c>
      <c r="T1" s="13" t="s">
        <v>3</v>
      </c>
      <c r="U1" s="14">
        <f>'[1]13-12-19 au 31-12-20'!H5</f>
        <v>1056.0606060606062</v>
      </c>
      <c r="AA1" s="33" t="s">
        <v>12</v>
      </c>
    </row>
    <row r="2" spans="1:27" ht="15.75" thickBot="1" x14ac:dyDescent="0.3">
      <c r="A2" s="15" t="s">
        <v>6</v>
      </c>
      <c r="B2" s="16" t="s">
        <v>7</v>
      </c>
      <c r="C2" s="17" t="s">
        <v>8</v>
      </c>
      <c r="D2" s="64"/>
      <c r="E2" s="65"/>
      <c r="F2" s="18"/>
      <c r="G2" s="19" t="s">
        <v>9</v>
      </c>
      <c r="H2" s="17" t="s">
        <v>10</v>
      </c>
      <c r="I2" s="64"/>
      <c r="J2" s="65"/>
      <c r="K2" s="66"/>
      <c r="O2" s="20"/>
      <c r="P2" s="21"/>
      <c r="Q2" s="22"/>
      <c r="R2" s="23">
        <v>500</v>
      </c>
      <c r="S2" s="24">
        <v>1300</v>
      </c>
      <c r="T2" s="25"/>
      <c r="U2" s="14"/>
      <c r="AA2" s="33" t="s">
        <v>11</v>
      </c>
    </row>
    <row r="3" spans="1:27" x14ac:dyDescent="0.25">
      <c r="A3" s="26">
        <v>41600</v>
      </c>
      <c r="B3" s="27">
        <v>0.84930000000000005</v>
      </c>
      <c r="C3" s="28">
        <v>0.82269999999999999</v>
      </c>
      <c r="D3" s="29">
        <f t="shared" ref="D3:D30" si="0">IF(A3="","",C3*$B$1)</f>
        <v>411.34999999999997</v>
      </c>
      <c r="E3" s="30"/>
      <c r="F3" s="31">
        <f t="shared" ref="F3:F30" si="1">IF(B3="","",B3*$B$1-D3)</f>
        <v>13.300000000000068</v>
      </c>
      <c r="G3" s="32">
        <v>0.84930000000000005</v>
      </c>
      <c r="H3" s="28">
        <v>0.79900000000000004</v>
      </c>
      <c r="I3" s="29">
        <f t="shared" ref="I3:I30" si="2">IF(A3="","",H3*$G$1)</f>
        <v>799</v>
      </c>
      <c r="J3" s="30"/>
      <c r="K3" s="31">
        <f t="shared" ref="K3:K30" si="3">IF(H3="","",B3*$G$1-I3)</f>
        <v>50.300000000000068</v>
      </c>
      <c r="N3" s="33" t="s">
        <v>11</v>
      </c>
      <c r="AA3" s="33">
        <v>250</v>
      </c>
    </row>
    <row r="4" spans="1:27" x14ac:dyDescent="0.25">
      <c r="A4" s="34">
        <v>41699</v>
      </c>
      <c r="B4" s="35">
        <v>0.8609</v>
      </c>
      <c r="C4" s="28">
        <v>0.76300000000000001</v>
      </c>
      <c r="D4" s="36">
        <f t="shared" si="0"/>
        <v>381.5</v>
      </c>
      <c r="E4" s="37">
        <f t="shared" ref="E4:E30" si="4">IF(A4="","",D4-D3)</f>
        <v>-29.849999999999966</v>
      </c>
      <c r="F4" s="38">
        <f t="shared" si="1"/>
        <v>48.949999999999989</v>
      </c>
      <c r="G4" s="39">
        <v>0.8609</v>
      </c>
      <c r="H4" s="28">
        <v>0.76300000000000001</v>
      </c>
      <c r="I4" s="36">
        <f t="shared" si="2"/>
        <v>763</v>
      </c>
      <c r="J4" s="37">
        <f t="shared" ref="J4:J30" si="5">IF(A4="","",I4-I3)</f>
        <v>-36</v>
      </c>
      <c r="K4" s="38">
        <f t="shared" si="3"/>
        <v>97.899999999999977</v>
      </c>
      <c r="N4" s="33" t="s">
        <v>11</v>
      </c>
      <c r="O4" s="40">
        <f>IF(D4="","",D4*2)</f>
        <v>763</v>
      </c>
      <c r="P4" s="41">
        <f t="shared" ref="P4:P23" si="6">I4</f>
        <v>763</v>
      </c>
      <c r="Q4" s="42">
        <f t="shared" ref="Q4" si="7">O4-P4</f>
        <v>0</v>
      </c>
      <c r="R4" s="40">
        <f t="shared" ref="R4:R30" si="8">$R$2*C4</f>
        <v>381.5</v>
      </c>
      <c r="S4" s="43">
        <f>$S$2*H4</f>
        <v>991.9</v>
      </c>
      <c r="T4" s="42">
        <f>S4-R4</f>
        <v>610.4</v>
      </c>
      <c r="AA4" s="33">
        <v>500</v>
      </c>
    </row>
    <row r="5" spans="1:27" x14ac:dyDescent="0.25">
      <c r="A5" s="34">
        <v>41972</v>
      </c>
      <c r="B5" s="35">
        <v>0.72529999999999994</v>
      </c>
      <c r="C5" s="28">
        <v>0.70399999999999996</v>
      </c>
      <c r="D5" s="36">
        <f t="shared" si="0"/>
        <v>352</v>
      </c>
      <c r="E5" s="37">
        <f t="shared" si="4"/>
        <v>-29.5</v>
      </c>
      <c r="F5" s="38">
        <f t="shared" si="1"/>
        <v>10.649999999999977</v>
      </c>
      <c r="G5" s="39">
        <v>0.72529999999999994</v>
      </c>
      <c r="H5" s="28">
        <v>0.63449999999999995</v>
      </c>
      <c r="I5" s="36">
        <f t="shared" si="2"/>
        <v>634.5</v>
      </c>
      <c r="J5" s="37">
        <f t="shared" si="5"/>
        <v>-128.5</v>
      </c>
      <c r="K5" s="38">
        <f t="shared" si="3"/>
        <v>90.799999999999955</v>
      </c>
      <c r="N5" s="33" t="s">
        <v>11</v>
      </c>
      <c r="O5" s="40">
        <f>IF(D5="","",D5*2)</f>
        <v>704</v>
      </c>
      <c r="P5" s="41">
        <f t="shared" si="6"/>
        <v>634.5</v>
      </c>
      <c r="Q5" s="42">
        <f>IF(O5="","",O5-P5)</f>
        <v>69.5</v>
      </c>
      <c r="R5" s="40">
        <f t="shared" si="8"/>
        <v>352</v>
      </c>
      <c r="S5" s="43">
        <f t="shared" ref="S5:S30" si="9">$S$2*H5</f>
        <v>824.84999999999991</v>
      </c>
      <c r="T5" s="42">
        <f t="shared" ref="T5:T30" si="10">S5-R5</f>
        <v>472.84999999999991</v>
      </c>
      <c r="AA5" s="33">
        <v>999</v>
      </c>
    </row>
    <row r="6" spans="1:27" x14ac:dyDescent="0.25">
      <c r="A6" s="44">
        <v>42013</v>
      </c>
      <c r="B6" s="35">
        <v>0.59499999999999997</v>
      </c>
      <c r="C6" s="28">
        <v>0.56000000000000005</v>
      </c>
      <c r="D6" s="36">
        <f t="shared" si="0"/>
        <v>280</v>
      </c>
      <c r="E6" s="37">
        <f t="shared" si="4"/>
        <v>-72</v>
      </c>
      <c r="F6" s="38">
        <f t="shared" si="1"/>
        <v>17.5</v>
      </c>
      <c r="G6" s="39">
        <v>0.59499999999999997</v>
      </c>
      <c r="H6" s="28">
        <v>0.51600000000000001</v>
      </c>
      <c r="I6" s="36">
        <f t="shared" si="2"/>
        <v>516</v>
      </c>
      <c r="J6" s="37">
        <f t="shared" si="5"/>
        <v>-118.5</v>
      </c>
      <c r="K6" s="38">
        <f t="shared" si="3"/>
        <v>79</v>
      </c>
      <c r="N6" s="33" t="s">
        <v>11</v>
      </c>
      <c r="O6" s="40">
        <f>IF(D6="","",D6*2)</f>
        <v>560</v>
      </c>
      <c r="P6" s="41">
        <f t="shared" si="6"/>
        <v>516</v>
      </c>
      <c r="Q6" s="42">
        <f>IF(O6="","",O6-P6)</f>
        <v>44</v>
      </c>
      <c r="R6" s="40">
        <f t="shared" si="8"/>
        <v>280</v>
      </c>
      <c r="S6" s="43">
        <f t="shared" si="9"/>
        <v>670.80000000000007</v>
      </c>
      <c r="T6" s="42">
        <f t="shared" si="10"/>
        <v>390.80000000000007</v>
      </c>
      <c r="AA6" s="33">
        <v>1000</v>
      </c>
    </row>
    <row r="7" spans="1:27" x14ac:dyDescent="0.25">
      <c r="A7" s="44">
        <v>42030</v>
      </c>
      <c r="B7" s="35">
        <v>0.56299999999999994</v>
      </c>
      <c r="C7" s="28">
        <v>0.55500000000000005</v>
      </c>
      <c r="D7" s="36">
        <f t="shared" si="0"/>
        <v>277.5</v>
      </c>
      <c r="E7" s="37">
        <f t="shared" si="4"/>
        <v>-2.5</v>
      </c>
      <c r="F7" s="38">
        <f t="shared" si="1"/>
        <v>4</v>
      </c>
      <c r="G7" s="39">
        <v>0.56299999999999994</v>
      </c>
      <c r="H7" s="28">
        <v>0.52500000000000002</v>
      </c>
      <c r="I7" s="36">
        <f t="shared" si="2"/>
        <v>525</v>
      </c>
      <c r="J7" s="37">
        <f t="shared" si="5"/>
        <v>9</v>
      </c>
      <c r="K7" s="38">
        <f t="shared" si="3"/>
        <v>38</v>
      </c>
      <c r="N7" s="33" t="s">
        <v>11</v>
      </c>
      <c r="O7" s="40">
        <f t="shared" ref="O7:O30" si="11">IF(D7="","",D7*2)</f>
        <v>555</v>
      </c>
      <c r="P7" s="41">
        <f t="shared" si="6"/>
        <v>525</v>
      </c>
      <c r="Q7" s="42">
        <f t="shared" ref="Q7:Q30" si="12">IF(O7="","",O7-P7)</f>
        <v>30</v>
      </c>
      <c r="R7" s="40">
        <f t="shared" si="8"/>
        <v>277.5</v>
      </c>
      <c r="S7" s="43">
        <f t="shared" si="9"/>
        <v>682.5</v>
      </c>
      <c r="T7" s="42">
        <f t="shared" si="10"/>
        <v>405</v>
      </c>
      <c r="AA7" s="33">
        <v>1100</v>
      </c>
    </row>
    <row r="8" spans="1:27" x14ac:dyDescent="0.25">
      <c r="A8" s="44">
        <v>42252</v>
      </c>
      <c r="B8" s="35">
        <v>0.58579999999999999</v>
      </c>
      <c r="C8" s="28">
        <v>0.54</v>
      </c>
      <c r="D8" s="36">
        <f t="shared" si="0"/>
        <v>270</v>
      </c>
      <c r="E8" s="37">
        <f t="shared" si="4"/>
        <v>-7.5</v>
      </c>
      <c r="F8" s="38">
        <f t="shared" si="1"/>
        <v>22.899999999999977</v>
      </c>
      <c r="G8" s="39">
        <v>0.58579999999999999</v>
      </c>
      <c r="H8" s="28">
        <v>0.53</v>
      </c>
      <c r="I8" s="36">
        <f t="shared" si="2"/>
        <v>530</v>
      </c>
      <c r="J8" s="37">
        <f t="shared" si="5"/>
        <v>5</v>
      </c>
      <c r="K8" s="38">
        <f t="shared" si="3"/>
        <v>55.799999999999955</v>
      </c>
      <c r="N8" s="33" t="s">
        <v>11</v>
      </c>
      <c r="O8" s="40">
        <f t="shared" si="11"/>
        <v>540</v>
      </c>
      <c r="P8" s="41">
        <f t="shared" si="6"/>
        <v>530</v>
      </c>
      <c r="Q8" s="42">
        <f t="shared" si="12"/>
        <v>10</v>
      </c>
      <c r="R8" s="40">
        <f t="shared" si="8"/>
        <v>270</v>
      </c>
      <c r="S8" s="43">
        <f t="shared" si="9"/>
        <v>689</v>
      </c>
      <c r="T8" s="42">
        <f t="shared" si="10"/>
        <v>419</v>
      </c>
      <c r="AA8" s="33">
        <v>1200</v>
      </c>
    </row>
    <row r="9" spans="1:27" x14ac:dyDescent="0.25">
      <c r="A9" s="45">
        <v>42392</v>
      </c>
      <c r="B9" s="35">
        <v>0.3901</v>
      </c>
      <c r="C9" s="28">
        <v>0.35899999999999999</v>
      </c>
      <c r="D9" s="36">
        <f t="shared" si="0"/>
        <v>179.5</v>
      </c>
      <c r="E9" s="37">
        <f t="shared" si="4"/>
        <v>-90.5</v>
      </c>
      <c r="F9" s="38">
        <f t="shared" si="1"/>
        <v>15.550000000000011</v>
      </c>
      <c r="G9" s="39">
        <v>0.3901</v>
      </c>
      <c r="H9" s="28">
        <v>0.33200000000000002</v>
      </c>
      <c r="I9" s="36">
        <f t="shared" si="2"/>
        <v>332</v>
      </c>
      <c r="J9" s="37">
        <f t="shared" si="5"/>
        <v>-198</v>
      </c>
      <c r="K9" s="38">
        <f t="shared" si="3"/>
        <v>58.100000000000023</v>
      </c>
      <c r="N9" s="33" t="s">
        <v>11</v>
      </c>
      <c r="O9" s="40">
        <f t="shared" si="11"/>
        <v>359</v>
      </c>
      <c r="P9" s="41">
        <f t="shared" si="6"/>
        <v>332</v>
      </c>
      <c r="Q9" s="42">
        <f t="shared" si="12"/>
        <v>27</v>
      </c>
      <c r="R9" s="40">
        <f t="shared" si="8"/>
        <v>179.5</v>
      </c>
      <c r="S9" s="43">
        <f t="shared" si="9"/>
        <v>431.6</v>
      </c>
      <c r="T9" s="42">
        <f t="shared" si="10"/>
        <v>252.10000000000002</v>
      </c>
      <c r="AA9" s="33">
        <v>1300</v>
      </c>
    </row>
    <row r="10" spans="1:27" x14ac:dyDescent="0.25">
      <c r="A10" s="45">
        <v>42588</v>
      </c>
      <c r="B10" s="35">
        <v>0.46760000000000002</v>
      </c>
      <c r="C10" s="28">
        <v>0.42499999999999999</v>
      </c>
      <c r="D10" s="36">
        <f t="shared" si="0"/>
        <v>212.5</v>
      </c>
      <c r="E10" s="37">
        <f t="shared" si="4"/>
        <v>33</v>
      </c>
      <c r="F10" s="38">
        <f t="shared" si="1"/>
        <v>21.300000000000011</v>
      </c>
      <c r="G10" s="39">
        <v>0.46760000000000002</v>
      </c>
      <c r="H10" s="28">
        <v>0.41</v>
      </c>
      <c r="I10" s="36">
        <f t="shared" si="2"/>
        <v>410</v>
      </c>
      <c r="J10" s="37">
        <f t="shared" si="5"/>
        <v>78</v>
      </c>
      <c r="K10" s="38">
        <f t="shared" si="3"/>
        <v>57.600000000000023</v>
      </c>
      <c r="N10" s="33" t="s">
        <v>11</v>
      </c>
      <c r="O10" s="40">
        <f t="shared" si="11"/>
        <v>425</v>
      </c>
      <c r="P10" s="41">
        <f t="shared" si="6"/>
        <v>410</v>
      </c>
      <c r="Q10" s="42">
        <f t="shared" si="12"/>
        <v>15</v>
      </c>
      <c r="R10" s="40">
        <f t="shared" si="8"/>
        <v>212.5</v>
      </c>
      <c r="S10" s="43">
        <f t="shared" si="9"/>
        <v>533</v>
      </c>
      <c r="T10" s="42">
        <f t="shared" si="10"/>
        <v>320.5</v>
      </c>
      <c r="X10" t="s">
        <v>13</v>
      </c>
      <c r="AA10" s="33">
        <v>1400</v>
      </c>
    </row>
    <row r="11" spans="1:27" x14ac:dyDescent="0.25">
      <c r="A11" s="44">
        <v>42742</v>
      </c>
      <c r="B11" s="35">
        <v>0.62229999999999996</v>
      </c>
      <c r="C11" s="28">
        <v>0.56999999999999995</v>
      </c>
      <c r="D11" s="36">
        <f t="shared" si="0"/>
        <v>285</v>
      </c>
      <c r="E11" s="37">
        <f t="shared" si="4"/>
        <v>72.5</v>
      </c>
      <c r="F11" s="38">
        <f t="shared" si="1"/>
        <v>26.149999999999977</v>
      </c>
      <c r="G11" s="39">
        <v>0.62229999999999996</v>
      </c>
      <c r="H11" s="28">
        <v>0.55800000000000005</v>
      </c>
      <c r="I11" s="36">
        <f t="shared" si="2"/>
        <v>558</v>
      </c>
      <c r="J11" s="37">
        <f t="shared" si="5"/>
        <v>148</v>
      </c>
      <c r="K11" s="38">
        <f t="shared" si="3"/>
        <v>64.299999999999955</v>
      </c>
      <c r="N11" s="33">
        <v>900</v>
      </c>
      <c r="O11" s="40">
        <f t="shared" si="11"/>
        <v>570</v>
      </c>
      <c r="P11" s="41">
        <f t="shared" si="6"/>
        <v>558</v>
      </c>
      <c r="Q11" s="42">
        <f t="shared" si="12"/>
        <v>12</v>
      </c>
      <c r="R11" s="40">
        <f t="shared" si="8"/>
        <v>285</v>
      </c>
      <c r="S11" s="43">
        <f t="shared" si="9"/>
        <v>725.40000000000009</v>
      </c>
      <c r="T11" s="42">
        <f t="shared" si="10"/>
        <v>440.40000000000009</v>
      </c>
      <c r="U11" s="46">
        <v>513</v>
      </c>
      <c r="AA11" s="33">
        <v>1500</v>
      </c>
    </row>
    <row r="12" spans="1:27" x14ac:dyDescent="0.25">
      <c r="A12" s="44">
        <v>43024</v>
      </c>
      <c r="B12" s="35">
        <v>0.5998</v>
      </c>
      <c r="C12" s="28">
        <v>0.5978</v>
      </c>
      <c r="D12" s="36">
        <f t="shared" si="0"/>
        <v>298.89999999999998</v>
      </c>
      <c r="E12" s="37">
        <f t="shared" si="4"/>
        <v>13.899999999999977</v>
      </c>
      <c r="F12" s="38">
        <f t="shared" si="1"/>
        <v>1</v>
      </c>
      <c r="G12" s="39">
        <v>0.5998</v>
      </c>
      <c r="H12" s="28">
        <v>0.53490000000000004</v>
      </c>
      <c r="I12" s="36">
        <f t="shared" si="2"/>
        <v>534.90000000000009</v>
      </c>
      <c r="J12" s="37">
        <f t="shared" si="5"/>
        <v>-23.099999999999909</v>
      </c>
      <c r="K12" s="38">
        <f t="shared" si="3"/>
        <v>64.899999999999864</v>
      </c>
      <c r="N12" s="33">
        <v>500</v>
      </c>
      <c r="O12" s="40">
        <f t="shared" si="11"/>
        <v>597.79999999999995</v>
      </c>
      <c r="P12" s="41">
        <f t="shared" si="6"/>
        <v>534.90000000000009</v>
      </c>
      <c r="Q12" s="42">
        <f t="shared" si="12"/>
        <v>62.899999999999864</v>
      </c>
      <c r="R12" s="40">
        <f t="shared" si="8"/>
        <v>298.89999999999998</v>
      </c>
      <c r="S12" s="43">
        <f t="shared" si="9"/>
        <v>695.37</v>
      </c>
      <c r="T12" s="42">
        <f t="shared" si="10"/>
        <v>396.47</v>
      </c>
      <c r="U12" s="46">
        <v>298.89999999999998</v>
      </c>
      <c r="X12" t="s">
        <v>17</v>
      </c>
      <c r="AA12" s="33">
        <v>1600</v>
      </c>
    </row>
    <row r="13" spans="1:27" x14ac:dyDescent="0.25">
      <c r="A13" s="44">
        <v>43091</v>
      </c>
      <c r="B13" s="35">
        <v>0.64759999999999995</v>
      </c>
      <c r="C13" s="28">
        <v>0.61619999999999997</v>
      </c>
      <c r="D13" s="36">
        <f t="shared" si="0"/>
        <v>308.09999999999997</v>
      </c>
      <c r="E13" s="37">
        <f t="shared" si="4"/>
        <v>9.1999999999999886</v>
      </c>
      <c r="F13" s="38">
        <f t="shared" si="1"/>
        <v>15.699999999999989</v>
      </c>
      <c r="G13" s="39">
        <v>0.64759999999999995</v>
      </c>
      <c r="H13" s="28">
        <v>0.57469999999999999</v>
      </c>
      <c r="I13" s="36">
        <f t="shared" si="2"/>
        <v>574.70000000000005</v>
      </c>
      <c r="J13" s="37">
        <f t="shared" si="5"/>
        <v>39.799999999999955</v>
      </c>
      <c r="K13" s="38">
        <f t="shared" si="3"/>
        <v>72.899999999999864</v>
      </c>
      <c r="N13" s="33">
        <v>1100</v>
      </c>
      <c r="O13" s="40">
        <f t="shared" si="11"/>
        <v>616.19999999999993</v>
      </c>
      <c r="P13" s="41">
        <f t="shared" si="6"/>
        <v>574.70000000000005</v>
      </c>
      <c r="Q13" s="42">
        <f t="shared" si="12"/>
        <v>41.499999999999886</v>
      </c>
      <c r="R13" s="40">
        <f t="shared" si="8"/>
        <v>308.09999999999997</v>
      </c>
      <c r="S13" s="43">
        <f t="shared" si="9"/>
        <v>747.11</v>
      </c>
      <c r="T13" s="42">
        <f t="shared" si="10"/>
        <v>439.01000000000005</v>
      </c>
      <c r="U13" s="46">
        <v>632.16999999999996</v>
      </c>
      <c r="X13" t="s">
        <v>18</v>
      </c>
      <c r="AA13" s="33">
        <v>1700</v>
      </c>
    </row>
    <row r="14" spans="1:27" x14ac:dyDescent="0.25">
      <c r="A14" s="47">
        <v>43175</v>
      </c>
      <c r="B14" s="35">
        <v>0.62229999999999996</v>
      </c>
      <c r="C14" s="28">
        <v>0.5796</v>
      </c>
      <c r="D14" s="36">
        <f t="shared" si="0"/>
        <v>289.8</v>
      </c>
      <c r="E14" s="37">
        <f t="shared" si="4"/>
        <v>-18.299999999999955</v>
      </c>
      <c r="F14" s="38">
        <f t="shared" si="1"/>
        <v>21.349999999999966</v>
      </c>
      <c r="G14" s="39">
        <v>0.62229999999999996</v>
      </c>
      <c r="H14" s="28">
        <v>0.5675</v>
      </c>
      <c r="I14" s="36">
        <f t="shared" si="2"/>
        <v>567.5</v>
      </c>
      <c r="J14" s="37">
        <f t="shared" si="5"/>
        <v>-7.2000000000000455</v>
      </c>
      <c r="K14" s="38">
        <f t="shared" si="3"/>
        <v>54.799999999999955</v>
      </c>
      <c r="N14" s="33">
        <v>1100</v>
      </c>
      <c r="O14" s="40">
        <f t="shared" si="11"/>
        <v>579.6</v>
      </c>
      <c r="P14" s="41">
        <f t="shared" si="6"/>
        <v>567.5</v>
      </c>
      <c r="Q14" s="42">
        <f t="shared" si="12"/>
        <v>12.100000000000023</v>
      </c>
      <c r="R14" s="40">
        <f t="shared" si="8"/>
        <v>289.8</v>
      </c>
      <c r="S14" s="43">
        <f t="shared" si="9"/>
        <v>737.75</v>
      </c>
      <c r="T14" s="42">
        <f t="shared" si="10"/>
        <v>447.95</v>
      </c>
      <c r="U14" s="46">
        <v>624.25</v>
      </c>
      <c r="X14" t="s">
        <v>20</v>
      </c>
      <c r="AA14" s="33">
        <v>1800</v>
      </c>
    </row>
    <row r="15" spans="1:27" x14ac:dyDescent="0.25">
      <c r="A15" s="44">
        <v>43469</v>
      </c>
      <c r="B15" s="35">
        <v>0.62419999999999998</v>
      </c>
      <c r="C15" s="28">
        <v>0.58189999999999997</v>
      </c>
      <c r="D15" s="36">
        <f t="shared" si="0"/>
        <v>290.95</v>
      </c>
      <c r="E15" s="37">
        <f t="shared" si="4"/>
        <v>1.1499999999999773</v>
      </c>
      <c r="F15" s="38">
        <f t="shared" si="1"/>
        <v>21.149999999999977</v>
      </c>
      <c r="G15" s="39">
        <v>0.62419999999999998</v>
      </c>
      <c r="H15" s="28">
        <v>0.56369999999999998</v>
      </c>
      <c r="I15" s="36">
        <f t="shared" si="2"/>
        <v>563.69999999999993</v>
      </c>
      <c r="J15" s="37">
        <f t="shared" si="5"/>
        <v>-3.8000000000000682</v>
      </c>
      <c r="K15" s="38">
        <f t="shared" si="3"/>
        <v>60.5</v>
      </c>
      <c r="N15" s="33" t="s">
        <v>11</v>
      </c>
      <c r="O15" s="40">
        <f t="shared" si="11"/>
        <v>581.9</v>
      </c>
      <c r="P15" s="41">
        <f t="shared" si="6"/>
        <v>563.69999999999993</v>
      </c>
      <c r="Q15" s="42">
        <f t="shared" si="12"/>
        <v>18.200000000000045</v>
      </c>
      <c r="R15" s="40">
        <f t="shared" si="8"/>
        <v>290.95</v>
      </c>
      <c r="S15" s="43">
        <f t="shared" si="9"/>
        <v>732.81</v>
      </c>
      <c r="T15" s="42">
        <f t="shared" si="10"/>
        <v>441.85999999999996</v>
      </c>
      <c r="U15" s="46"/>
      <c r="X15" t="s">
        <v>19</v>
      </c>
      <c r="AA15" s="33">
        <v>1900</v>
      </c>
    </row>
    <row r="16" spans="1:27" x14ac:dyDescent="0.25">
      <c r="A16" s="44">
        <v>43497</v>
      </c>
      <c r="B16" s="35">
        <v>0.67849999999999999</v>
      </c>
      <c r="C16" s="28">
        <v>0.64349999999999996</v>
      </c>
      <c r="D16" s="36">
        <f t="shared" si="0"/>
        <v>321.75</v>
      </c>
      <c r="E16" s="37">
        <f t="shared" si="4"/>
        <v>30.800000000000011</v>
      </c>
      <c r="F16" s="38">
        <f t="shared" si="1"/>
        <v>17.5</v>
      </c>
      <c r="G16" s="39">
        <v>0.67849999999999999</v>
      </c>
      <c r="H16" s="28">
        <v>0.60199999999999998</v>
      </c>
      <c r="I16" s="36">
        <f t="shared" si="2"/>
        <v>602</v>
      </c>
      <c r="J16" s="37">
        <f t="shared" si="5"/>
        <v>38.300000000000068</v>
      </c>
      <c r="K16" s="38">
        <f t="shared" si="3"/>
        <v>76.5</v>
      </c>
      <c r="N16" s="33">
        <f>VLOOKUP([1]Mesure!F33,[1]!Tbl_Commande_Livraison15[#Data],9)</f>
        <v>1300</v>
      </c>
      <c r="O16" s="40">
        <f t="shared" si="11"/>
        <v>643.5</v>
      </c>
      <c r="P16" s="41">
        <f t="shared" si="6"/>
        <v>602</v>
      </c>
      <c r="Q16" s="42">
        <f t="shared" si="12"/>
        <v>41.5</v>
      </c>
      <c r="R16" s="40">
        <f t="shared" si="8"/>
        <v>321.75</v>
      </c>
      <c r="S16" s="43">
        <f t="shared" si="9"/>
        <v>782.6</v>
      </c>
      <c r="T16" s="42">
        <f t="shared" si="10"/>
        <v>460.85</v>
      </c>
      <c r="U16" s="46">
        <v>782.6</v>
      </c>
      <c r="X16" t="s">
        <v>21</v>
      </c>
      <c r="AA16" s="33">
        <v>1999</v>
      </c>
    </row>
    <row r="17" spans="1:24" x14ac:dyDescent="0.25">
      <c r="A17" s="48">
        <v>43567</v>
      </c>
      <c r="B17" s="49">
        <v>0.73060000000000003</v>
      </c>
      <c r="C17" s="50">
        <v>0.6825</v>
      </c>
      <c r="D17" s="36">
        <f t="shared" si="0"/>
        <v>341.25</v>
      </c>
      <c r="E17" s="37">
        <f t="shared" si="4"/>
        <v>19.5</v>
      </c>
      <c r="F17" s="38">
        <f t="shared" si="1"/>
        <v>24.050000000000011</v>
      </c>
      <c r="G17" s="51">
        <v>0.73060000000000003</v>
      </c>
      <c r="H17" s="50">
        <v>0.65590000000000004</v>
      </c>
      <c r="I17" s="36">
        <f t="shared" si="2"/>
        <v>655.90000000000009</v>
      </c>
      <c r="J17" s="37">
        <f t="shared" si="5"/>
        <v>53.900000000000091</v>
      </c>
      <c r="K17" s="38">
        <f t="shared" si="3"/>
        <v>74.699999999999932</v>
      </c>
      <c r="N17" s="33" t="s">
        <v>11</v>
      </c>
      <c r="O17" s="40">
        <f t="shared" si="11"/>
        <v>682.5</v>
      </c>
      <c r="P17" s="41">
        <f t="shared" si="6"/>
        <v>655.90000000000009</v>
      </c>
      <c r="Q17" s="42">
        <f t="shared" si="12"/>
        <v>26.599999999999909</v>
      </c>
      <c r="R17" s="40">
        <f t="shared" si="8"/>
        <v>341.25</v>
      </c>
      <c r="S17" s="43">
        <f t="shared" si="9"/>
        <v>852.67000000000007</v>
      </c>
      <c r="T17" s="42">
        <f t="shared" si="10"/>
        <v>511.42000000000007</v>
      </c>
      <c r="U17" s="46"/>
    </row>
    <row r="18" spans="1:24" x14ac:dyDescent="0.25">
      <c r="A18" s="48">
        <v>43777</v>
      </c>
      <c r="B18" s="49">
        <v>0.70150000000000001</v>
      </c>
      <c r="C18" s="50">
        <v>0.65680000000000005</v>
      </c>
      <c r="D18" s="36">
        <f t="shared" si="0"/>
        <v>328.40000000000003</v>
      </c>
      <c r="E18" s="37">
        <f t="shared" si="4"/>
        <v>-12.849999999999966</v>
      </c>
      <c r="F18" s="38">
        <f t="shared" si="1"/>
        <v>22.349999999999966</v>
      </c>
      <c r="G18" s="51">
        <v>0.70150000000000001</v>
      </c>
      <c r="H18" s="50">
        <v>0.61529999999999996</v>
      </c>
      <c r="I18" s="36">
        <f t="shared" si="2"/>
        <v>615.29999999999995</v>
      </c>
      <c r="J18" s="37">
        <f t="shared" si="5"/>
        <v>-40.600000000000136</v>
      </c>
      <c r="K18" s="38">
        <f t="shared" si="3"/>
        <v>86.200000000000045</v>
      </c>
      <c r="N18" s="33" t="s">
        <v>11</v>
      </c>
      <c r="O18" s="40">
        <f t="shared" si="11"/>
        <v>656.80000000000007</v>
      </c>
      <c r="P18" s="41">
        <f t="shared" si="6"/>
        <v>615.29999999999995</v>
      </c>
      <c r="Q18" s="42">
        <f t="shared" si="12"/>
        <v>41.500000000000114</v>
      </c>
      <c r="R18" s="40">
        <f t="shared" si="8"/>
        <v>328.40000000000003</v>
      </c>
      <c r="S18" s="43">
        <f t="shared" si="9"/>
        <v>799.89</v>
      </c>
      <c r="T18" s="42">
        <f t="shared" si="10"/>
        <v>471.48999999999995</v>
      </c>
      <c r="U18" s="46"/>
      <c r="X18" t="s">
        <v>14</v>
      </c>
    </row>
    <row r="19" spans="1:24" x14ac:dyDescent="0.25">
      <c r="A19" s="48">
        <v>43791</v>
      </c>
      <c r="B19" s="49">
        <v>0.69279999999999997</v>
      </c>
      <c r="C19" s="50">
        <v>0.65939999999999999</v>
      </c>
      <c r="D19" s="36">
        <f t="shared" si="0"/>
        <v>329.7</v>
      </c>
      <c r="E19" s="37">
        <f t="shared" si="4"/>
        <v>1.2999999999999545</v>
      </c>
      <c r="F19" s="38">
        <f t="shared" si="1"/>
        <v>16.699999999999989</v>
      </c>
      <c r="G19" s="51">
        <v>0.69279999999999997</v>
      </c>
      <c r="H19" s="50">
        <v>0.62549999999999994</v>
      </c>
      <c r="I19" s="36">
        <f t="shared" si="2"/>
        <v>625.5</v>
      </c>
      <c r="J19" s="37">
        <f t="shared" si="5"/>
        <v>10.200000000000045</v>
      </c>
      <c r="K19" s="38">
        <f t="shared" si="3"/>
        <v>67.299999999999955</v>
      </c>
      <c r="N19" s="33" t="s">
        <v>11</v>
      </c>
      <c r="O19" s="40">
        <f t="shared" si="11"/>
        <v>659.4</v>
      </c>
      <c r="P19" s="41">
        <f t="shared" si="6"/>
        <v>625.5</v>
      </c>
      <c r="Q19" s="42">
        <f t="shared" si="12"/>
        <v>33.899999999999977</v>
      </c>
      <c r="R19" s="40">
        <f t="shared" si="8"/>
        <v>329.7</v>
      </c>
      <c r="S19" s="43">
        <f t="shared" si="9"/>
        <v>813.15</v>
      </c>
      <c r="T19" s="42">
        <f t="shared" si="10"/>
        <v>483.45</v>
      </c>
      <c r="U19" s="46"/>
      <c r="X19" t="s">
        <v>15</v>
      </c>
    </row>
    <row r="20" spans="1:24" x14ac:dyDescent="0.25">
      <c r="A20" s="48">
        <v>43805</v>
      </c>
      <c r="B20" s="49">
        <v>0.69569999999999999</v>
      </c>
      <c r="C20" s="50">
        <v>0.65100000000000002</v>
      </c>
      <c r="D20" s="36">
        <f t="shared" si="0"/>
        <v>325.5</v>
      </c>
      <c r="E20" s="37">
        <f t="shared" si="4"/>
        <v>-4.1999999999999886</v>
      </c>
      <c r="F20" s="38">
        <f t="shared" si="1"/>
        <v>22.349999999999966</v>
      </c>
      <c r="G20" s="51">
        <v>0.69569999999999999</v>
      </c>
      <c r="H20" s="50">
        <v>0.62360000000000004</v>
      </c>
      <c r="I20" s="36">
        <f t="shared" si="2"/>
        <v>623.6</v>
      </c>
      <c r="J20" s="37">
        <f t="shared" si="5"/>
        <v>-1.8999999999999773</v>
      </c>
      <c r="K20" s="38">
        <f t="shared" si="3"/>
        <v>72.099999999999909</v>
      </c>
      <c r="N20" s="33">
        <v>1300</v>
      </c>
      <c r="O20" s="40">
        <f t="shared" si="11"/>
        <v>651</v>
      </c>
      <c r="P20" s="41">
        <f t="shared" si="6"/>
        <v>623.6</v>
      </c>
      <c r="Q20" s="42">
        <f t="shared" si="12"/>
        <v>27.399999999999977</v>
      </c>
      <c r="R20" s="40">
        <f t="shared" si="8"/>
        <v>325.5</v>
      </c>
      <c r="S20" s="43">
        <f t="shared" si="9"/>
        <v>810.68000000000006</v>
      </c>
      <c r="T20" s="42">
        <f t="shared" si="10"/>
        <v>485.18000000000006</v>
      </c>
      <c r="U20" s="46">
        <v>810.68</v>
      </c>
      <c r="X20" t="s">
        <v>16</v>
      </c>
    </row>
    <row r="21" spans="1:24" x14ac:dyDescent="0.25">
      <c r="A21" s="52">
        <v>43868</v>
      </c>
      <c r="B21" s="49">
        <v>0.6331</v>
      </c>
      <c r="C21" s="50">
        <v>0.60150000000000003</v>
      </c>
      <c r="D21" s="36">
        <f t="shared" si="0"/>
        <v>300.75</v>
      </c>
      <c r="E21" s="37">
        <f t="shared" si="4"/>
        <v>-24.75</v>
      </c>
      <c r="F21" s="38">
        <f t="shared" si="1"/>
        <v>15.800000000000011</v>
      </c>
      <c r="G21" s="51">
        <v>0.6331</v>
      </c>
      <c r="H21" s="50">
        <v>0.56000000000000005</v>
      </c>
      <c r="I21" s="36">
        <f t="shared" si="2"/>
        <v>560</v>
      </c>
      <c r="J21" s="37">
        <f t="shared" si="5"/>
        <v>-63.600000000000023</v>
      </c>
      <c r="K21" s="38">
        <f t="shared" si="3"/>
        <v>73.100000000000023</v>
      </c>
      <c r="N21" s="33" t="s">
        <v>11</v>
      </c>
      <c r="O21" s="40">
        <f t="shared" si="11"/>
        <v>601.5</v>
      </c>
      <c r="P21" s="41">
        <f t="shared" si="6"/>
        <v>560</v>
      </c>
      <c r="Q21" s="42">
        <f t="shared" si="12"/>
        <v>41.5</v>
      </c>
      <c r="R21" s="40">
        <f t="shared" si="8"/>
        <v>300.75</v>
      </c>
      <c r="S21" s="43">
        <f t="shared" si="9"/>
        <v>728.00000000000011</v>
      </c>
      <c r="T21" s="42">
        <f t="shared" si="10"/>
        <v>427.25000000000011</v>
      </c>
      <c r="U21" s="46"/>
    </row>
    <row r="22" spans="1:24" x14ac:dyDescent="0.25">
      <c r="A22" s="48">
        <v>43875</v>
      </c>
      <c r="B22" s="49">
        <v>0.63890000000000002</v>
      </c>
      <c r="C22" s="50">
        <v>0.58040000000000003</v>
      </c>
      <c r="D22" s="36">
        <f t="shared" si="0"/>
        <v>290.2</v>
      </c>
      <c r="E22" s="37">
        <f t="shared" si="4"/>
        <v>-10.550000000000011</v>
      </c>
      <c r="F22" s="38">
        <f t="shared" si="1"/>
        <v>29.25</v>
      </c>
      <c r="G22" s="51">
        <v>0.63890000000000002</v>
      </c>
      <c r="H22" s="50">
        <v>0.56340000000000001</v>
      </c>
      <c r="I22" s="36">
        <f t="shared" si="2"/>
        <v>563.4</v>
      </c>
      <c r="J22" s="37">
        <f t="shared" si="5"/>
        <v>3.3999999999999773</v>
      </c>
      <c r="K22" s="38">
        <f t="shared" si="3"/>
        <v>75.5</v>
      </c>
      <c r="N22" s="33" t="s">
        <v>11</v>
      </c>
      <c r="O22" s="40">
        <f t="shared" si="11"/>
        <v>580.4</v>
      </c>
      <c r="P22" s="41">
        <f t="shared" si="6"/>
        <v>563.4</v>
      </c>
      <c r="Q22" s="42">
        <f t="shared" si="12"/>
        <v>17</v>
      </c>
      <c r="R22" s="40">
        <f t="shared" si="8"/>
        <v>290.2</v>
      </c>
      <c r="S22" s="43">
        <f t="shared" si="9"/>
        <v>732.42</v>
      </c>
      <c r="T22" s="42">
        <f t="shared" si="10"/>
        <v>442.21999999999997</v>
      </c>
      <c r="U22" s="46"/>
    </row>
    <row r="23" spans="1:24" x14ac:dyDescent="0.25">
      <c r="A23" s="48">
        <v>43882</v>
      </c>
      <c r="B23" s="49">
        <v>0.65280000000000005</v>
      </c>
      <c r="C23" s="50">
        <v>0.58350000000000002</v>
      </c>
      <c r="D23" s="36">
        <f t="shared" si="0"/>
        <v>291.75</v>
      </c>
      <c r="E23" s="37">
        <f t="shared" si="4"/>
        <v>1.5500000000000114</v>
      </c>
      <c r="F23" s="38">
        <f t="shared" si="1"/>
        <v>34.650000000000034</v>
      </c>
      <c r="G23" s="51">
        <v>0.65280000000000005</v>
      </c>
      <c r="H23" s="50">
        <v>0.56530000000000002</v>
      </c>
      <c r="I23" s="36">
        <f t="shared" si="2"/>
        <v>565.30000000000007</v>
      </c>
      <c r="J23" s="37">
        <f t="shared" si="5"/>
        <v>1.9000000000000909</v>
      </c>
      <c r="K23" s="38">
        <f t="shared" si="3"/>
        <v>87.5</v>
      </c>
      <c r="N23" s="33" t="s">
        <v>11</v>
      </c>
      <c r="O23" s="40">
        <f t="shared" si="11"/>
        <v>583.5</v>
      </c>
      <c r="P23" s="41">
        <f t="shared" si="6"/>
        <v>565.30000000000007</v>
      </c>
      <c r="Q23" s="42">
        <f t="shared" si="12"/>
        <v>18.199999999999932</v>
      </c>
      <c r="R23" s="40">
        <f t="shared" si="8"/>
        <v>291.75</v>
      </c>
      <c r="S23" s="43">
        <f t="shared" si="9"/>
        <v>734.89</v>
      </c>
      <c r="T23" s="42">
        <f t="shared" si="10"/>
        <v>443.14</v>
      </c>
      <c r="U23" s="46"/>
    </row>
    <row r="24" spans="1:24" x14ac:dyDescent="0.25">
      <c r="A24" s="48">
        <v>43889</v>
      </c>
      <c r="B24" s="49">
        <v>0.60260000000000002</v>
      </c>
      <c r="C24" s="50">
        <v>0.52339999999999998</v>
      </c>
      <c r="D24" s="36">
        <f t="shared" si="0"/>
        <v>261.7</v>
      </c>
      <c r="E24" s="37">
        <f t="shared" si="4"/>
        <v>-30.050000000000011</v>
      </c>
      <c r="F24" s="38">
        <f t="shared" si="1"/>
        <v>39.600000000000023</v>
      </c>
      <c r="G24" s="51">
        <v>0.60260000000000002</v>
      </c>
      <c r="H24" s="50">
        <v>0.49919999999999998</v>
      </c>
      <c r="I24" s="36">
        <f t="shared" si="2"/>
        <v>499.2</v>
      </c>
      <c r="J24" s="37">
        <f t="shared" si="5"/>
        <v>-66.10000000000008</v>
      </c>
      <c r="K24" s="38">
        <f t="shared" si="3"/>
        <v>103.40000000000003</v>
      </c>
      <c r="N24" s="33" t="s">
        <v>11</v>
      </c>
      <c r="O24" s="40">
        <f t="shared" si="11"/>
        <v>523.4</v>
      </c>
      <c r="P24" s="41">
        <f>I24</f>
        <v>499.2</v>
      </c>
      <c r="Q24" s="42">
        <f t="shared" si="12"/>
        <v>24.199999999999989</v>
      </c>
      <c r="R24" s="40">
        <f t="shared" si="8"/>
        <v>261.7</v>
      </c>
      <c r="S24" s="43">
        <f t="shared" si="9"/>
        <v>648.95999999999992</v>
      </c>
      <c r="T24" s="42">
        <f t="shared" si="10"/>
        <v>387.25999999999993</v>
      </c>
      <c r="U24" s="46"/>
    </row>
    <row r="25" spans="1:24" x14ac:dyDescent="0.25">
      <c r="A25" s="48">
        <v>43896</v>
      </c>
      <c r="B25" s="49">
        <v>0.58850000000000002</v>
      </c>
      <c r="C25" s="50">
        <v>0.52129999999999999</v>
      </c>
      <c r="D25" s="36">
        <f t="shared" si="0"/>
        <v>260.64999999999998</v>
      </c>
      <c r="E25" s="37">
        <f t="shared" si="4"/>
        <v>-1.0500000000000114</v>
      </c>
      <c r="F25" s="38">
        <f t="shared" si="1"/>
        <v>33.600000000000023</v>
      </c>
      <c r="G25" s="51">
        <v>0.58850000000000002</v>
      </c>
      <c r="H25" s="50">
        <v>0.4798</v>
      </c>
      <c r="I25" s="36">
        <f t="shared" si="2"/>
        <v>479.8</v>
      </c>
      <c r="J25" s="37">
        <f t="shared" si="5"/>
        <v>-19.399999999999977</v>
      </c>
      <c r="K25" s="38">
        <f t="shared" si="3"/>
        <v>108.69999999999999</v>
      </c>
      <c r="N25" s="33" t="s">
        <v>11</v>
      </c>
      <c r="O25" s="40">
        <f t="shared" si="11"/>
        <v>521.29999999999995</v>
      </c>
      <c r="P25" s="41">
        <f t="shared" ref="P25:P30" si="13">I25</f>
        <v>479.8</v>
      </c>
      <c r="Q25" s="42">
        <f t="shared" si="12"/>
        <v>41.499999999999943</v>
      </c>
      <c r="R25" s="40">
        <f t="shared" si="8"/>
        <v>260.64999999999998</v>
      </c>
      <c r="S25" s="43">
        <f t="shared" si="9"/>
        <v>623.74</v>
      </c>
      <c r="T25" s="42">
        <f t="shared" si="10"/>
        <v>363.09000000000003</v>
      </c>
      <c r="U25" s="46"/>
    </row>
    <row r="26" spans="1:24" x14ac:dyDescent="0.25">
      <c r="A26" s="48">
        <v>43903</v>
      </c>
      <c r="B26" s="49">
        <v>0.501</v>
      </c>
      <c r="C26" s="50">
        <v>0.46200000000000002</v>
      </c>
      <c r="D26" s="36">
        <f t="shared" si="0"/>
        <v>231</v>
      </c>
      <c r="E26" s="37">
        <f t="shared" si="4"/>
        <v>-29.649999999999977</v>
      </c>
      <c r="F26" s="38">
        <f t="shared" si="1"/>
        <v>19.5</v>
      </c>
      <c r="G26" s="51">
        <v>0.501</v>
      </c>
      <c r="H26" s="50">
        <v>0.45860000000000001</v>
      </c>
      <c r="I26" s="36">
        <f t="shared" si="2"/>
        <v>458.6</v>
      </c>
      <c r="J26" s="37">
        <f t="shared" si="5"/>
        <v>-21.199999999999989</v>
      </c>
      <c r="K26" s="38">
        <f t="shared" si="3"/>
        <v>42.399999999999977</v>
      </c>
      <c r="N26" s="33" t="s">
        <v>11</v>
      </c>
      <c r="O26" s="40">
        <f t="shared" si="11"/>
        <v>462</v>
      </c>
      <c r="P26" s="41">
        <f t="shared" si="13"/>
        <v>458.6</v>
      </c>
      <c r="Q26" s="42">
        <f t="shared" si="12"/>
        <v>3.3999999999999773</v>
      </c>
      <c r="R26" s="40">
        <f t="shared" si="8"/>
        <v>231</v>
      </c>
      <c r="S26" s="43">
        <f t="shared" si="9"/>
        <v>596.18000000000006</v>
      </c>
      <c r="T26" s="42">
        <f t="shared" si="10"/>
        <v>365.18000000000006</v>
      </c>
      <c r="U26" s="46"/>
    </row>
    <row r="27" spans="1:24" x14ac:dyDescent="0.25">
      <c r="A27" s="48"/>
      <c r="B27" s="49"/>
      <c r="C27" s="50"/>
      <c r="D27" s="36" t="str">
        <f t="shared" si="0"/>
        <v/>
      </c>
      <c r="E27" s="37" t="str">
        <f t="shared" si="4"/>
        <v/>
      </c>
      <c r="F27" s="38" t="str">
        <f t="shared" si="1"/>
        <v/>
      </c>
      <c r="G27" s="51"/>
      <c r="H27" s="50"/>
      <c r="I27" s="36" t="str">
        <f t="shared" si="2"/>
        <v/>
      </c>
      <c r="J27" s="37" t="str">
        <f t="shared" si="5"/>
        <v/>
      </c>
      <c r="K27" s="38" t="str">
        <f t="shared" si="3"/>
        <v/>
      </c>
      <c r="N27" s="53" t="s">
        <v>11</v>
      </c>
      <c r="O27" s="40" t="str">
        <f t="shared" si="11"/>
        <v/>
      </c>
      <c r="P27" s="41" t="str">
        <f t="shared" si="13"/>
        <v/>
      </c>
      <c r="Q27" s="42" t="str">
        <f t="shared" si="12"/>
        <v/>
      </c>
      <c r="R27" s="40">
        <f t="shared" si="8"/>
        <v>0</v>
      </c>
      <c r="S27" s="43">
        <f t="shared" si="9"/>
        <v>0</v>
      </c>
      <c r="T27" s="42">
        <f t="shared" si="10"/>
        <v>0</v>
      </c>
      <c r="U27" s="46"/>
    </row>
    <row r="28" spans="1:24" x14ac:dyDescent="0.25">
      <c r="A28" s="48"/>
      <c r="B28" s="49"/>
      <c r="C28" s="50"/>
      <c r="D28" s="36" t="str">
        <f t="shared" si="0"/>
        <v/>
      </c>
      <c r="E28" s="37" t="str">
        <f t="shared" si="4"/>
        <v/>
      </c>
      <c r="F28" s="38" t="str">
        <f t="shared" si="1"/>
        <v/>
      </c>
      <c r="G28" s="51"/>
      <c r="H28" s="50"/>
      <c r="I28" s="36" t="str">
        <f t="shared" si="2"/>
        <v/>
      </c>
      <c r="J28" s="37" t="str">
        <f t="shared" si="5"/>
        <v/>
      </c>
      <c r="K28" s="38" t="str">
        <f t="shared" si="3"/>
        <v/>
      </c>
      <c r="N28" s="53"/>
      <c r="O28" s="40" t="str">
        <f t="shared" si="11"/>
        <v/>
      </c>
      <c r="P28" s="41" t="str">
        <f t="shared" si="13"/>
        <v/>
      </c>
      <c r="Q28" s="42" t="str">
        <f t="shared" si="12"/>
        <v/>
      </c>
      <c r="R28" s="40">
        <f t="shared" si="8"/>
        <v>0</v>
      </c>
      <c r="S28" s="43">
        <f t="shared" si="9"/>
        <v>0</v>
      </c>
      <c r="T28" s="42">
        <f t="shared" si="10"/>
        <v>0</v>
      </c>
      <c r="U28" s="46"/>
    </row>
    <row r="29" spans="1:24" x14ac:dyDescent="0.25">
      <c r="A29" s="48"/>
      <c r="B29" s="49"/>
      <c r="C29" s="50"/>
      <c r="D29" s="36" t="str">
        <f t="shared" si="0"/>
        <v/>
      </c>
      <c r="E29" s="37" t="str">
        <f t="shared" si="4"/>
        <v/>
      </c>
      <c r="F29" s="38" t="str">
        <f t="shared" si="1"/>
        <v/>
      </c>
      <c r="G29" s="51"/>
      <c r="H29" s="50"/>
      <c r="I29" s="36" t="str">
        <f t="shared" si="2"/>
        <v/>
      </c>
      <c r="J29" s="37" t="str">
        <f t="shared" si="5"/>
        <v/>
      </c>
      <c r="K29" s="38" t="str">
        <f t="shared" si="3"/>
        <v/>
      </c>
      <c r="N29" s="53"/>
      <c r="O29" s="40" t="str">
        <f t="shared" si="11"/>
        <v/>
      </c>
      <c r="P29" s="41" t="str">
        <f t="shared" si="13"/>
        <v/>
      </c>
      <c r="Q29" s="42" t="str">
        <f t="shared" si="12"/>
        <v/>
      </c>
      <c r="R29" s="40">
        <f t="shared" si="8"/>
        <v>0</v>
      </c>
      <c r="S29" s="43">
        <f t="shared" si="9"/>
        <v>0</v>
      </c>
      <c r="T29" s="42">
        <f t="shared" si="10"/>
        <v>0</v>
      </c>
      <c r="U29" s="46"/>
    </row>
    <row r="30" spans="1:24" ht="15.75" thickBot="1" x14ac:dyDescent="0.3">
      <c r="A30" s="54"/>
      <c r="B30" s="55"/>
      <c r="C30" s="56"/>
      <c r="D30" s="57" t="str">
        <f t="shared" si="0"/>
        <v/>
      </c>
      <c r="E30" s="58" t="str">
        <f t="shared" si="4"/>
        <v/>
      </c>
      <c r="F30" s="59" t="str">
        <f t="shared" si="1"/>
        <v/>
      </c>
      <c r="G30" s="60"/>
      <c r="H30" s="56"/>
      <c r="I30" s="61" t="str">
        <f t="shared" si="2"/>
        <v/>
      </c>
      <c r="J30" s="62" t="str">
        <f t="shared" si="5"/>
        <v/>
      </c>
      <c r="K30" s="59" t="str">
        <f t="shared" si="3"/>
        <v/>
      </c>
      <c r="N30" s="53"/>
      <c r="O30" s="40" t="str">
        <f t="shared" si="11"/>
        <v/>
      </c>
      <c r="P30" s="41" t="str">
        <f t="shared" si="13"/>
        <v/>
      </c>
      <c r="Q30" s="42" t="str">
        <f t="shared" si="12"/>
        <v/>
      </c>
      <c r="R30" s="40">
        <f t="shared" si="8"/>
        <v>0</v>
      </c>
      <c r="S30" s="43">
        <f t="shared" si="9"/>
        <v>0</v>
      </c>
      <c r="T30" s="42">
        <f t="shared" si="10"/>
        <v>0</v>
      </c>
      <c r="U30" s="46"/>
    </row>
  </sheetData>
  <sheetProtection sheet="1" objects="1" scenarios="1" selectLockedCells="1" sort="0" autoFilter="0" pivotTables="0"/>
  <autoFilter ref="A2:M2"/>
  <mergeCells count="11">
    <mergeCell ref="O1:O2"/>
    <mergeCell ref="P1:P2"/>
    <mergeCell ref="Q1:Q2"/>
    <mergeCell ref="T1:T2"/>
    <mergeCell ref="U1:U2"/>
    <mergeCell ref="B1:C1"/>
    <mergeCell ref="D1:E2"/>
    <mergeCell ref="F1:F2"/>
    <mergeCell ref="G1:H1"/>
    <mergeCell ref="I1:J2"/>
    <mergeCell ref="K1:K2"/>
  </mergeCells>
  <conditionalFormatting sqref="H3:H30">
    <cfRule type="top10" dxfId="12" priority="12" bottom="1" rank="1"/>
    <cfRule type="top10" dxfId="11" priority="13" rank="1"/>
  </conditionalFormatting>
  <conditionalFormatting sqref="C3:C30">
    <cfRule type="top10" dxfId="10" priority="10" bottom="1" rank="1"/>
    <cfRule type="top10" dxfId="9" priority="11" rank="1"/>
  </conditionalFormatting>
  <conditionalFormatting sqref="D3:D30">
    <cfRule type="top10" dxfId="8" priority="8" bottom="1" rank="1"/>
    <cfRule type="top10" dxfId="7" priority="9" rank="1"/>
  </conditionalFormatting>
  <conditionalFormatting sqref="E3:E30">
    <cfRule type="top10" dxfId="6" priority="6" rank="1"/>
    <cfRule type="top10" dxfId="5" priority="7" bottom="1" rank="1"/>
  </conditionalFormatting>
  <conditionalFormatting sqref="F3:F30">
    <cfRule type="top10" dxfId="4" priority="4" bottom="1" rank="1"/>
    <cfRule type="top10" dxfId="3" priority="5" rank="1"/>
  </conditionalFormatting>
  <conditionalFormatting sqref="K3:K30">
    <cfRule type="top10" dxfId="2" priority="2" bottom="1" rank="1"/>
    <cfRule type="top10" dxfId="1" priority="3" rank="1"/>
  </conditionalFormatting>
  <conditionalFormatting sqref="A3:K30 N1:U30 A1:D1 A2:C2 F2:H2 F1:I1 K1:K2">
    <cfRule type="expression" dxfId="0" priority="1">
      <formula>CELL("ligne")=ROW()</formula>
    </cfRule>
  </conditionalFormatting>
  <dataValidations count="1">
    <dataValidation type="list" allowBlank="1" showInputMessage="1" showErrorMessage="1" sqref="N3:N30">
      <formula1>Litres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19</xdr:col>
                    <xdr:colOff>28575</xdr:colOff>
                    <xdr:row>0</xdr:row>
                    <xdr:rowOff>57150</xdr:rowOff>
                  </from>
                  <to>
                    <xdr:col>19</xdr:col>
                    <xdr:colOff>285750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16</xdr:col>
                    <xdr:colOff>457200</xdr:colOff>
                    <xdr:row>0</xdr:row>
                    <xdr:rowOff>57150</xdr:rowOff>
                  </from>
                  <to>
                    <xdr:col>16</xdr:col>
                    <xdr:colOff>714375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OuvreUsf_Négociation">
                <anchor moveWithCells="1" sizeWithCells="1">
                  <from>
                    <xdr:col>14</xdr:col>
                    <xdr:colOff>0</xdr:colOff>
                    <xdr:row>3</xdr:row>
                    <xdr:rowOff>161925</xdr:rowOff>
                  </from>
                  <to>
                    <xdr:col>22</xdr:col>
                    <xdr:colOff>438150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Prix négocié</vt:lpstr>
      <vt:lpstr>Litres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2020-03-25T16:10:11Z</dcterms:created>
  <dcterms:modified xsi:type="dcterms:W3CDTF">2020-03-25T17:22:22Z</dcterms:modified>
</cp:coreProperties>
</file>