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UKLI\Downloads\"/>
    </mc:Choice>
  </mc:AlternateContent>
  <xr:revisionPtr revIDLastSave="0" documentId="13_ncr:1_{DBCC6D3A-E2F8-4B25-8F16-B7BD087C9585}" xr6:coauthVersionLast="45" xr6:coauthVersionMax="45" xr10:uidLastSave="{00000000-0000-0000-0000-000000000000}"/>
  <bookViews>
    <workbookView xWindow="-120" yWindow="-120" windowWidth="29040" windowHeight="15990" activeTab="4" xr2:uid="{00000000-000D-0000-FFFF-FFFF00000000}"/>
  </bookViews>
  <sheets>
    <sheet name="Formulaire" sheetId="2" r:id="rId1"/>
    <sheet name="DATA" sheetId="1" r:id="rId2"/>
    <sheet name="Transfert" sheetId="3" r:id="rId3"/>
    <sheet name="Base" sheetId="4" r:id="rId4"/>
    <sheet name="REEDITION" sheetId="6" r:id="rId5"/>
  </sheets>
  <definedNames>
    <definedName name="_xlnm._FilterDatabase" localSheetId="3" hidden="1">Base!$A$1:$P$266</definedName>
    <definedName name="Fin">OFFSET(Base!$A$1,COUNTA(Base!$A:$A),0)</definedName>
    <definedName name="Transfert">Transfert!$A$2:$J$2</definedName>
    <definedName name="Z_0474CA9A_576F_4505_B8C6_BB709FDCC91A_.wvu.FilterData" localSheetId="3" hidden="1">Base!$A$1:$P$438</definedName>
    <definedName name="Z_0B30FA5A_78EE_4B6F_B590_1F5D0872F6A9_.wvu.FilterData" localSheetId="3" hidden="1">Base!$A$1:$P$438</definedName>
    <definedName name="Z_142AE453_92A5_4DC0_8E1B_F0BA723BB1BC_.wvu.FilterData" localSheetId="3" hidden="1">Base!$A$1:$P$438</definedName>
    <definedName name="Z_1CA57448_480F_4696_BE9F_AAE5B4F409E6_.wvu.FilterData" localSheetId="3" hidden="1">Base!$A$1:$P$438</definedName>
    <definedName name="Z_2D21D0B8_5A3E_441B_A4EB_FA3E77371D22_.wvu.FilterData" localSheetId="3" hidden="1">Base!$A$1:$Q$565</definedName>
    <definedName name="Z_36210AD3_F82B_4832_9A74_0B0C72EBA6C7_.wvu.FilterData" localSheetId="3" hidden="1">Base!$A$1:$Q$565</definedName>
    <definedName name="Z_47F5A7CC_1421_4CCA_A764_4A5841420630_.wvu.FilterData" localSheetId="3" hidden="1">Base!$A$1:$P$438</definedName>
    <definedName name="Z_4951462D_B87D_4860_8C8B_5D3B2DA04085_.wvu.FilterData" localSheetId="3" hidden="1">Base!$A$1:$Q$553</definedName>
    <definedName name="Z_4CC72678_9C39_40D3_8105_1E8D773DE7DB_.wvu.FilterData" localSheetId="3" hidden="1">Base!$A$1:$P$438</definedName>
    <definedName name="Z_4FFD8468_AF0F_472E_86E4_B56DB781AED1_.wvu.FilterData" localSheetId="3" hidden="1">Base!$A$1:$P$438</definedName>
    <definedName name="Z_5BAB1D6B_7FA7_470D_AE4F_B15B38E2A1FB_.wvu.FilterData" localSheetId="3" hidden="1">Base!$A$1:$Q$553</definedName>
    <definedName name="Z_614FA810_9B70_41BA_929E_9D6F4950A645_.wvu.FilterData" localSheetId="3" hidden="1">Base!$A$1:$P$438</definedName>
    <definedName name="Z_69D120FC_19D8_4F8E_9934_E994CA413CB6_.wvu.FilterData" localSheetId="3" hidden="1">Base!$A$1:$P$438</definedName>
    <definedName name="Z_6B3B5025_C435_4AB9_B0C2_FACE8EBF49CF_.wvu.FilterData" localSheetId="3" hidden="1">Base!$A$1:$P$438</definedName>
    <definedName name="Z_74DB6171_9380_4E38_8754_7F61AFAA8F36_.wvu.FilterData" localSheetId="3" hidden="1">Base!$A$1:$P$438</definedName>
    <definedName name="Z_7E9B06C4_D610_4135_812A_031B1C4C310C_.wvu.Cols" localSheetId="0" hidden="1">Formulaire!$R:$XFD</definedName>
    <definedName name="Z_7E9B06C4_D610_4135_812A_031B1C4C310C_.wvu.FilterData" localSheetId="3" hidden="1">Base!$A$1:$Q$490</definedName>
    <definedName name="Z_7E9B06C4_D610_4135_812A_031B1C4C310C_.wvu.PrintArea" localSheetId="0" hidden="1">Formulaire!$C$1:$P$39</definedName>
    <definedName name="Z_819CB18E_4CE2_4755_9377_4094EFA6418A_.wvu.Cols" localSheetId="0" hidden="1">Formulaire!$R:$XFD</definedName>
    <definedName name="Z_819CB18E_4CE2_4755_9377_4094EFA6418A_.wvu.FilterData" localSheetId="3" hidden="1">Base!$A$1:$Q$565</definedName>
    <definedName name="Z_819CB18E_4CE2_4755_9377_4094EFA6418A_.wvu.PrintArea" localSheetId="0" hidden="1">Formulaire!$C$1:$P$39</definedName>
    <definedName name="Z_906C2700_4FEB_4AAA_AB47_CC21C951B900_.wvu.FilterData" localSheetId="3" hidden="1">Base!$A$1:$P$438</definedName>
    <definedName name="Z_9F8C893C_EF13_4956_928D_5AB2B4C49C23_.wvu.FilterData" localSheetId="3" hidden="1">Base!$A$1:$P$438</definedName>
    <definedName name="Z_AC57A341_684E_4ABA_8A79_23E3781525E3_.wvu.Cols" localSheetId="0" hidden="1">Formulaire!$R:$XFD</definedName>
    <definedName name="Z_AC57A341_684E_4ABA_8A79_23E3781525E3_.wvu.FilterData" localSheetId="3" hidden="1">Base!$A$1:$Q$871</definedName>
    <definedName name="Z_AC57A341_684E_4ABA_8A79_23E3781525E3_.wvu.PrintArea" localSheetId="0" hidden="1">Formulaire!$C$1:$P$39</definedName>
    <definedName name="Z_BA01D45D_B147_48EB_BF14_A5674DB917D4_.wvu.FilterData" localSheetId="3" hidden="1">Base!$A$1:$Q$562</definedName>
    <definedName name="Z_BE78D3D6_B152_4933_BE7D_55B444720D1E_.wvu.FilterData" localSheetId="3" hidden="1">Base!$A$1:$P$438</definedName>
    <definedName name="Z_CD996F09_E66B_4661_81FA_86B886835668_.wvu.FilterData" localSheetId="3" hidden="1">Base!$A$1:$P$438</definedName>
    <definedName name="Z_D68000CD_2460_412E_BB5D_A2B62D44C24B_.wvu.FilterData" localSheetId="3" hidden="1">Base!$A$1:$P$438</definedName>
    <definedName name="Z_D94472E7_C95F_459F_B05A_999A8A9DD25E_.wvu.Cols" localSheetId="0" hidden="1">Formulaire!$R:$XFD</definedName>
    <definedName name="Z_D94472E7_C95F_459F_B05A_999A8A9DD25E_.wvu.FilterData" localSheetId="3" hidden="1">Base!$A$1:$Q$547</definedName>
    <definedName name="Z_D94472E7_C95F_459F_B05A_999A8A9DD25E_.wvu.PrintArea" localSheetId="0" hidden="1">Formulaire!$C$1:$P$39</definedName>
    <definedName name="Z_D9517574_ABF7_4398_B260_B6A51589D476_.wvu.FilterData" localSheetId="3" hidden="1">Base!$A$1:$P$438</definedName>
    <definedName name="Z_F00616BC_A697_48DD_BC6B_433C2D971215_.wvu.FilterData" localSheetId="3" hidden="1">Base!$A$1:$P$438</definedName>
    <definedName name="Z_F5BB9C21_8BA8_4A69_842C_2299B717349C_.wvu.FilterData" localSheetId="3" hidden="1">Base!$A$1:$P$438</definedName>
    <definedName name="Z_FA9DF8B4_0F20_4289_9C74_D65E998F9D13_.wvu.FilterData" localSheetId="3" hidden="1">Base!$A$1:$Q$553</definedName>
    <definedName name="_xlnm.Print_Area" localSheetId="0">Formulaire!$B$1:$P$17</definedName>
  </definedNames>
  <calcPr calcId="181029"/>
  <customWorkbookViews>
    <customWorkbookView name="Yannick Herbomel - Affichage personnalisé" guid="{AC57A341-684E-4ABA-8A79-23E3781525E3}" mergeInterval="0" personalView="1" maximized="1" xWindow="-8" yWindow="-8" windowWidth="1936" windowHeight="1056" activeSheetId="4"/>
    <customWorkbookView name="Attin, opexpattin - Affichage personnalisé" guid="{819CB18E-4CE2-4755-9377-4094EFA6418A}" mergeInterval="0" personalView="1" maximized="1" xWindow="-8" yWindow="-8" windowWidth="1296" windowHeight="1000" activeSheetId="4"/>
    <customWorkbookView name="Herbomel, Yannick - Affichage personnalisé" guid="{7E9B06C4-D610-4135-812A-031B1C4C310C}" autoUpdate="1" mergeInterval="5" personalView="1" maximized="1" windowWidth="1280" windowHeight="838" activeSheetId="4"/>
    <customWorkbookView name="Monclaire, Jean Pierre - Affichage personnalisé" guid="{D94472E7-C95F-459F-B05A-999A8A9DD25E}" mergeInterval="0" personalView="1" maximized="1" windowWidth="944" windowHeight="487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8" i="6" l="1"/>
  <c r="D24" i="6"/>
  <c r="D22" i="6"/>
  <c r="D18" i="6"/>
  <c r="D16" i="6"/>
  <c r="L2" i="3" l="1"/>
  <c r="K2" i="3"/>
  <c r="J2" i="3"/>
  <c r="I2" i="3"/>
  <c r="H2" i="3"/>
  <c r="G2" i="3"/>
  <c r="C16" i="2" l="1"/>
  <c r="M2" i="3"/>
  <c r="C2" i="3"/>
  <c r="B2" i="3"/>
  <c r="A2" i="3"/>
  <c r="H16" i="2" l="1"/>
  <c r="C18" i="2"/>
  <c r="D2" i="3" l="1"/>
  <c r="F2" i="3"/>
  <c r="E2" i="3"/>
  <c r="D33" i="6" l="1"/>
  <c r="D30" i="6"/>
  <c r="D26" i="6"/>
  <c r="D20" i="6"/>
</calcChain>
</file>

<file path=xl/sharedStrings.xml><?xml version="1.0" encoding="utf-8"?>
<sst xmlns="http://schemas.openxmlformats.org/spreadsheetml/2006/main" count="140" uniqueCount="99">
  <si>
    <t>Etablissement d'Attin</t>
  </si>
  <si>
    <t>62170 ATTIN</t>
  </si>
  <si>
    <t>Ticket n°</t>
  </si>
  <si>
    <t>NOM</t>
  </si>
  <si>
    <t>TEREOS ETABLISSEMENT D'ATTIN</t>
  </si>
  <si>
    <t>BP 75</t>
  </si>
  <si>
    <t>VILLE</t>
  </si>
  <si>
    <t>ATTIN</t>
  </si>
  <si>
    <t>PAYS</t>
  </si>
  <si>
    <t>France</t>
  </si>
  <si>
    <t xml:space="preserve">03 21 06 89 10 </t>
  </si>
  <si>
    <t>Pesée brute</t>
  </si>
  <si>
    <t>Tare palette</t>
  </si>
  <si>
    <t>Pesée nette</t>
  </si>
  <si>
    <t>Date</t>
  </si>
  <si>
    <t xml:space="preserve">Heure </t>
  </si>
  <si>
    <t>Numéro de palette</t>
  </si>
  <si>
    <t>Nombre de sacs</t>
  </si>
  <si>
    <t xml:space="preserve">Commentaires </t>
  </si>
  <si>
    <t>NOM - Prénom du chef de poste</t>
  </si>
  <si>
    <t>Tél. 03 21 06 89 10</t>
  </si>
  <si>
    <t>NUM_TICKET</t>
  </si>
  <si>
    <t>PESEE_BRUTE</t>
  </si>
  <si>
    <t>TARE</t>
  </si>
  <si>
    <t>PESEE_NETTE</t>
  </si>
  <si>
    <t>DATE</t>
  </si>
  <si>
    <t>HEURE</t>
  </si>
  <si>
    <t>COMMENTAIRES</t>
  </si>
  <si>
    <t>DATE DE REFONTE</t>
  </si>
  <si>
    <t>NUM_SILO</t>
  </si>
  <si>
    <t>NUM_SILO_PESEE</t>
  </si>
  <si>
    <t>TREMIE 50T</t>
  </si>
  <si>
    <t>SUCRE</t>
  </si>
  <si>
    <t>DECLASSE</t>
  </si>
  <si>
    <t>Date :</t>
  </si>
  <si>
    <t>Site :</t>
  </si>
  <si>
    <t>FOOD A FILTRER
416363</t>
  </si>
  <si>
    <t>FOOD A TRANSFORMER
416366</t>
  </si>
  <si>
    <t>FEED
416369</t>
  </si>
  <si>
    <t>DECHETS
416372</t>
  </si>
  <si>
    <t>DESTRUCTION
416375</t>
  </si>
  <si>
    <t>DECHETS AMIDON
416378</t>
  </si>
  <si>
    <t>X</t>
  </si>
  <si>
    <t>Ticket</t>
  </si>
  <si>
    <t>Poids brut</t>
  </si>
  <si>
    <t>Tare</t>
  </si>
  <si>
    <t>Poids net :</t>
  </si>
  <si>
    <t>Commentaires</t>
  </si>
  <si>
    <t>SUCRE FIN SU23</t>
  </si>
  <si>
    <t>SUCRE FIN SU22</t>
  </si>
  <si>
    <t>SUCRE FIN SU21</t>
  </si>
  <si>
    <t>DEPOUSSIERAGE SU21</t>
  </si>
  <si>
    <t>DEPOUSSIERAGE SU22</t>
  </si>
  <si>
    <t>DEPOUSSIERAGE SU23</t>
  </si>
  <si>
    <t>ESSAI MATIERE SU23</t>
  </si>
  <si>
    <t>ESSAI MATIERE SU21</t>
  </si>
  <si>
    <t>ESSAI MATIERE SU22</t>
  </si>
  <si>
    <t>NETTOYAGE TREMIE 3T SU21</t>
  </si>
  <si>
    <t>NETTOYAGE TREMIE 3T SU22</t>
  </si>
  <si>
    <t>NETTOYAGE TREMIE 3T SU23</t>
  </si>
  <si>
    <t>NETTOYAGE TREMIE 17T SU21</t>
  </si>
  <si>
    <t>NETTOYAGE TREMIE 17T SU22</t>
  </si>
  <si>
    <t>NETTOYAGE TREMIE 17T SU23</t>
  </si>
  <si>
    <t>ROTEX SU21</t>
  </si>
  <si>
    <t>ROTEX SU22</t>
  </si>
  <si>
    <t>ROTEX SU23</t>
  </si>
  <si>
    <t>DEPOUSSIERAGE SU21 (BIO)</t>
  </si>
  <si>
    <t>DEPOUSSIERAGE SU22 (BIO)</t>
  </si>
  <si>
    <t>DEPOUSSIERAGE SU23 (BIO)</t>
  </si>
  <si>
    <t>TREMIE 50 T (BIO)</t>
  </si>
  <si>
    <t>SUCRE FIN SU22 (BIO)</t>
  </si>
  <si>
    <t>SUCRE FIN SU23 (BIO)</t>
  </si>
  <si>
    <t>SUCRE FIN SU21 (BIO)</t>
  </si>
  <si>
    <t>ROTEX SU23 (BIO)</t>
  </si>
  <si>
    <t>ROTEX SU22 (BIO)</t>
  </si>
  <si>
    <t>ROTEX SU21 (BIO)</t>
  </si>
  <si>
    <t>NETTOYAGE TREMIE 3T SU23 (BIO)</t>
  </si>
  <si>
    <t>NETTOYAGE TREMIE 3T SU22 (BIO)</t>
  </si>
  <si>
    <t>NETTOYAGE TREMIE 3T SU21 (BIO)</t>
  </si>
  <si>
    <t>NETTOYAGE TREMIE 17T SU23 (BIO)</t>
  </si>
  <si>
    <t>NETTOYAGE TREMIE 17T SU22 (BIO)</t>
  </si>
  <si>
    <t>NETTOYAGE TREMIE 17T SU21 (BIO)</t>
  </si>
  <si>
    <t>ESSAI MATIERE SU21 (BIO)</t>
  </si>
  <si>
    <t>ESSAI MATIERE SU22 (BIO)</t>
  </si>
  <si>
    <t>ESSAI MATIERE SU23 (BIO)</t>
  </si>
  <si>
    <t>416363
 FOOD_A_FILTRER</t>
  </si>
  <si>
    <t>416366
FOOD_A_TRANSFORMER</t>
  </si>
  <si>
    <t>416369
FEED</t>
  </si>
  <si>
    <t>416372
DECHETS</t>
  </si>
  <si>
    <t>416378
DECHETS_AMIDON</t>
  </si>
  <si>
    <t>SURCHARGE CITERNE SU21</t>
  </si>
  <si>
    <t>SURCHARGE CITERNE SU22</t>
  </si>
  <si>
    <t>SURCHARGE CITERNE SU23</t>
  </si>
  <si>
    <t>SURCHARGE CITERNE SU21 (BIO)</t>
  </si>
  <si>
    <t>SURCHARGE CITERNE SU22 (BIO)</t>
  </si>
  <si>
    <t>SURCHARGE CITERNE SU23 (BIO)</t>
  </si>
  <si>
    <t>416375
DESTRUCTION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</si>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</sst>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@*.\:"/>
    <numFmt numFmtId="165" formatCode="h:mm:ss;@"/>
    <numFmt numFmtId="166" formatCode="#,###.00\ &quot;KG&quot;"/>
    <numFmt numFmtId="167" formatCode="h:mm;@"/>
    <numFmt numFmtId="168" formatCode="[$-F400]h:mm:ss\ AM/PM"/>
    <numFmt numFmtId="169" formatCode="0.000\ &quot;T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sz val="10"/>
      <color theme="0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Calibri"/>
      <family val="2"/>
      <scheme val="minor"/>
    </font>
    <font>
      <sz val="48"/>
      <color theme="1"/>
      <name val="Arial"/>
      <family val="2"/>
    </font>
    <font>
      <sz val="1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36"/>
      <color theme="1"/>
      <name val="Wingdings 2"/>
      <family val="1"/>
      <charset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Trebuchet MS"/>
      <family val="2"/>
    </font>
    <font>
      <sz val="8"/>
      <color theme="1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/>
      <bottom style="double">
        <color rgb="FFC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/>
    <xf numFmtId="166" fontId="1" fillId="0" borderId="1" xfId="0" applyNumberFormat="1" applyFont="1" applyBorder="1"/>
    <xf numFmtId="0" fontId="2" fillId="0" borderId="0" xfId="0" applyFont="1" applyAlignment="1">
      <alignment horizontal="right"/>
    </xf>
    <xf numFmtId="0" fontId="1" fillId="2" borderId="0" xfId="0" applyFont="1" applyFill="1"/>
    <xf numFmtId="0" fontId="5" fillId="0" borderId="0" xfId="0" applyFont="1"/>
    <xf numFmtId="14" fontId="5" fillId="0" borderId="0" xfId="0" applyNumberFormat="1" applyFont="1"/>
    <xf numFmtId="167" fontId="5" fillId="0" borderId="0" xfId="0" applyNumberFormat="1" applyFont="1"/>
    <xf numFmtId="0" fontId="1" fillId="0" borderId="0" xfId="0" applyNumberFormat="1" applyFont="1" applyBorder="1" applyAlignment="1"/>
    <xf numFmtId="0" fontId="1" fillId="0" borderId="0" xfId="0" applyFont="1" applyFill="1"/>
    <xf numFmtId="0" fontId="2" fillId="0" borderId="0" xfId="0" applyNumberFormat="1" applyFont="1"/>
    <xf numFmtId="0" fontId="4" fillId="3" borderId="3" xfId="0" applyFont="1" applyFill="1" applyBorder="1" applyAlignment="1">
      <alignment horizontal="center" vertical="center"/>
    </xf>
    <xf numFmtId="168" fontId="4" fillId="3" borderId="3" xfId="0" applyNumberFormat="1" applyFont="1" applyFill="1" applyBorder="1" applyAlignment="1">
      <alignment horizontal="center" vertical="center"/>
    </xf>
    <xf numFmtId="2" fontId="4" fillId="3" borderId="3" xfId="0" applyNumberFormat="1" applyFont="1" applyFill="1" applyBorder="1" applyAlignment="1">
      <alignment horizontal="center" vertical="center"/>
    </xf>
    <xf numFmtId="0" fontId="1" fillId="0" borderId="0" xfId="0" applyFont="1" applyBorder="1"/>
    <xf numFmtId="166" fontId="1" fillId="0" borderId="0" xfId="0" applyNumberFormat="1" applyFont="1" applyProtection="1">
      <protection locked="0"/>
    </xf>
    <xf numFmtId="0" fontId="3" fillId="0" borderId="0" xfId="0" applyFont="1"/>
    <xf numFmtId="0" fontId="3" fillId="0" borderId="0" xfId="0" applyFont="1" applyAlignment="1" applyProtection="1">
      <alignment horizontal="left"/>
      <protection locked="0" hidden="1"/>
    </xf>
    <xf numFmtId="1" fontId="4" fillId="3" borderId="3" xfId="0" applyNumberFormat="1" applyFont="1" applyFill="1" applyBorder="1" applyAlignment="1">
      <alignment horizontal="center" vertical="center"/>
    </xf>
    <xf numFmtId="14" fontId="1" fillId="0" borderId="0" xfId="0" applyNumberFormat="1" applyFont="1" applyProtection="1">
      <protection locked="0"/>
    </xf>
    <xf numFmtId="168" fontId="1" fillId="0" borderId="0" xfId="0" applyNumberFormat="1" applyFont="1" applyProtection="1">
      <protection locked="0"/>
    </xf>
    <xf numFmtId="0" fontId="8" fillId="0" borderId="0" xfId="0" applyFont="1" applyBorder="1" applyAlignment="1">
      <alignment horizontal="center" vertical="top"/>
    </xf>
    <xf numFmtId="0" fontId="1" fillId="3" borderId="0" xfId="0" applyFont="1" applyFill="1"/>
    <xf numFmtId="0" fontId="0" fillId="0" borderId="0" xfId="0" applyFont="1" applyBorder="1"/>
    <xf numFmtId="0" fontId="8" fillId="0" borderId="11" xfId="0" applyFont="1" applyBorder="1" applyAlignment="1">
      <alignment horizontal="center" vertical="top"/>
    </xf>
    <xf numFmtId="0" fontId="0" fillId="0" borderId="11" xfId="0" applyFont="1" applyBorder="1"/>
    <xf numFmtId="0" fontId="0" fillId="0" borderId="13" xfId="0" applyFont="1" applyBorder="1"/>
    <xf numFmtId="0" fontId="0" fillId="0" borderId="14" xfId="0" applyFont="1" applyBorder="1"/>
    <xf numFmtId="0" fontId="1" fillId="0" borderId="10" xfId="0" applyFont="1" applyFill="1" applyBorder="1"/>
    <xf numFmtId="0" fontId="1" fillId="0" borderId="12" xfId="0" applyFont="1" applyFill="1" applyBorder="1"/>
    <xf numFmtId="0" fontId="9" fillId="0" borderId="11" xfId="0" applyFont="1" applyBorder="1" applyAlignment="1"/>
    <xf numFmtId="0" fontId="0" fillId="3" borderId="0" xfId="0" applyFont="1" applyFill="1" applyBorder="1"/>
    <xf numFmtId="0" fontId="12" fillId="0" borderId="0" xfId="0" applyFont="1" applyBorder="1"/>
    <xf numFmtId="0" fontId="13" fillId="0" borderId="0" xfId="0" applyFont="1" applyBorder="1" applyAlignment="1">
      <alignment horizontal="left" vertical="center"/>
    </xf>
    <xf numFmtId="0" fontId="13" fillId="0" borderId="11" xfId="0" applyFont="1" applyBorder="1" applyAlignment="1">
      <alignment vertical="center" wrapText="1"/>
    </xf>
    <xf numFmtId="0" fontId="16" fillId="0" borderId="0" xfId="0" applyFont="1" applyBorder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2" fillId="3" borderId="3" xfId="0" applyFont="1" applyFill="1" applyBorder="1" applyAlignment="1">
      <alignment horizontal="center" vertical="center"/>
    </xf>
    <xf numFmtId="168" fontId="22" fillId="3" borderId="3" xfId="0" applyNumberFormat="1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0" applyFont="1" applyFill="1" applyAlignment="1">
      <alignment horizontal="center" vertical="center"/>
    </xf>
    <xf numFmtId="14" fontId="21" fillId="0" borderId="0" xfId="0" applyNumberFormat="1" applyFont="1" applyFill="1" applyAlignment="1">
      <alignment horizontal="center" vertical="center"/>
    </xf>
    <xf numFmtId="168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14" fontId="21" fillId="0" borderId="0" xfId="0" applyNumberFormat="1" applyFont="1" applyFill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4" fontId="21" fillId="0" borderId="0" xfId="0" applyNumberFormat="1" applyFont="1" applyFill="1" applyBorder="1" applyAlignment="1">
      <alignment horizontal="center" vertical="center"/>
    </xf>
    <xf numFmtId="168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14" fontId="21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/>
    </xf>
    <xf numFmtId="14" fontId="23" fillId="0" borderId="0" xfId="0" applyNumberFormat="1" applyFont="1" applyFill="1" applyAlignment="1"/>
    <xf numFmtId="168" fontId="23" fillId="0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/>
    </xf>
    <xf numFmtId="14" fontId="23" fillId="0" borderId="0" xfId="0" applyNumberFormat="1" applyFont="1" applyFill="1"/>
    <xf numFmtId="0" fontId="23" fillId="0" borderId="0" xfId="0" applyFont="1" applyFill="1" applyAlignment="1">
      <alignment horizontal="center" vertical="center"/>
    </xf>
    <xf numFmtId="14" fontId="23" fillId="0" borderId="0" xfId="0" applyNumberFormat="1" applyFont="1" applyFill="1" applyAlignment="1">
      <alignment horizontal="right"/>
    </xf>
    <xf numFmtId="0" fontId="23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/>
    </xf>
    <xf numFmtId="14" fontId="21" fillId="0" borderId="0" xfId="0" applyNumberFormat="1" applyFont="1" applyFill="1" applyAlignment="1"/>
    <xf numFmtId="168" fontId="21" fillId="0" borderId="0" xfId="0" applyNumberFormat="1" applyFont="1" applyFill="1" applyAlignment="1">
      <alignment horizontal="center"/>
    </xf>
    <xf numFmtId="14" fontId="21" fillId="0" borderId="0" xfId="0" applyNumberFormat="1" applyFont="1" applyFill="1"/>
    <xf numFmtId="14" fontId="23" fillId="0" borderId="0" xfId="0" applyNumberFormat="1" applyFont="1" applyFill="1" applyAlignment="1">
      <alignment horizontal="right" vertical="center"/>
    </xf>
    <xf numFmtId="0" fontId="23" fillId="0" borderId="0" xfId="0" applyFont="1" applyFill="1" applyBorder="1" applyAlignment="1">
      <alignment horizontal="center"/>
    </xf>
    <xf numFmtId="14" fontId="23" fillId="0" borderId="0" xfId="0" applyNumberFormat="1" applyFont="1" applyFill="1" applyBorder="1" applyAlignment="1"/>
    <xf numFmtId="168" fontId="23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14" fontId="23" fillId="0" borderId="0" xfId="0" applyNumberFormat="1" applyFont="1" applyFill="1" applyBorder="1"/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/>
    <xf numFmtId="14" fontId="23" fillId="0" borderId="0" xfId="0" applyNumberFormat="1" applyFont="1" applyFill="1" applyAlignment="1">
      <alignment horizontal="center"/>
    </xf>
    <xf numFmtId="0" fontId="23" fillId="0" borderId="0" xfId="0" applyFont="1" applyFill="1" applyAlignment="1"/>
    <xf numFmtId="0" fontId="15" fillId="4" borderId="15" xfId="0" applyFont="1" applyFill="1" applyBorder="1" applyAlignment="1">
      <alignment vertical="center" wrapText="1"/>
    </xf>
    <xf numFmtId="166" fontId="22" fillId="3" borderId="3" xfId="0" applyNumberFormat="1" applyFont="1" applyFill="1" applyBorder="1" applyAlignment="1">
      <alignment horizontal="center" vertical="center"/>
    </xf>
    <xf numFmtId="166" fontId="23" fillId="0" borderId="0" xfId="0" applyNumberFormat="1" applyFont="1" applyFill="1"/>
    <xf numFmtId="166" fontId="23" fillId="0" borderId="0" xfId="0" applyNumberFormat="1" applyFont="1" applyFill="1" applyBorder="1"/>
    <xf numFmtId="169" fontId="22" fillId="3" borderId="3" xfId="0" applyNumberFormat="1" applyFont="1" applyFill="1" applyBorder="1" applyAlignment="1">
      <alignment vertical="center"/>
    </xf>
    <xf numFmtId="169" fontId="23" fillId="0" borderId="0" xfId="0" applyNumberFormat="1" applyFont="1" applyFill="1" applyAlignment="1">
      <alignment vertical="center"/>
    </xf>
    <xf numFmtId="169" fontId="23" fillId="0" borderId="0" xfId="0" applyNumberFormat="1" applyFont="1" applyFill="1" applyBorder="1" applyAlignment="1">
      <alignment vertical="center"/>
    </xf>
    <xf numFmtId="166" fontId="21" fillId="0" borderId="0" xfId="0" applyNumberFormat="1" applyFont="1" applyFill="1" applyAlignment="1">
      <alignment horizontal="center" vertical="center"/>
    </xf>
    <xf numFmtId="166" fontId="21" fillId="0" borderId="0" xfId="0" applyNumberFormat="1" applyFont="1" applyFill="1" applyAlignment="1">
      <alignment horizontal="right"/>
    </xf>
    <xf numFmtId="166" fontId="21" fillId="0" borderId="0" xfId="0" applyNumberFormat="1" applyFont="1" applyFill="1" applyBorder="1" applyAlignment="1">
      <alignment horizontal="right"/>
    </xf>
    <xf numFmtId="166" fontId="21" fillId="0" borderId="0" xfId="0" applyNumberFormat="1" applyFont="1" applyFill="1"/>
    <xf numFmtId="166" fontId="21" fillId="0" borderId="0" xfId="0" applyNumberFormat="1" applyFont="1" applyFill="1" applyAlignment="1">
      <alignment horizontal="right" vertical="center"/>
    </xf>
    <xf numFmtId="166" fontId="21" fillId="0" borderId="0" xfId="0" applyNumberFormat="1" applyFont="1" applyFill="1" applyAlignment="1">
      <alignment vertical="center"/>
    </xf>
    <xf numFmtId="166" fontId="21" fillId="0" borderId="0" xfId="0" applyNumberFormat="1" applyFont="1" applyFill="1" applyBorder="1" applyAlignment="1">
      <alignment horizontal="center" vertical="center"/>
    </xf>
    <xf numFmtId="166" fontId="21" fillId="0" borderId="0" xfId="0" applyNumberFormat="1" applyFont="1" applyFill="1" applyAlignment="1">
      <alignment horizontal="center"/>
    </xf>
    <xf numFmtId="0" fontId="7" fillId="0" borderId="0" xfId="0" applyFont="1" applyFill="1" applyBorder="1" applyAlignment="1"/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horizontal="center" vertical="top"/>
    </xf>
    <xf numFmtId="0" fontId="0" fillId="0" borderId="0" xfId="0" applyFill="1"/>
    <xf numFmtId="0" fontId="6" fillId="0" borderId="0" xfId="0" applyFont="1" applyFill="1"/>
    <xf numFmtId="0" fontId="0" fillId="0" borderId="0" xfId="0" applyFill="1" applyBorder="1"/>
    <xf numFmtId="0" fontId="0" fillId="0" borderId="0" xfId="0" applyFont="1" applyFill="1" applyBorder="1"/>
    <xf numFmtId="14" fontId="1" fillId="0" borderId="0" xfId="0" applyNumberFormat="1" applyFont="1" applyFill="1"/>
    <xf numFmtId="165" fontId="1" fillId="0" borderId="0" xfId="0" applyNumberFormat="1" applyFont="1" applyFill="1"/>
    <xf numFmtId="0" fontId="1" fillId="0" borderId="0" xfId="0" applyFont="1" applyFill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/>
    <xf numFmtId="0" fontId="1" fillId="0" borderId="0" xfId="0" applyFont="1" applyFill="1" applyAlignment="1" applyProtection="1">
      <alignment horizontal="center"/>
      <protection locked="0"/>
    </xf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Fill="1" applyAlignment="1"/>
    <xf numFmtId="0" fontId="18" fillId="3" borderId="21" xfId="0" applyNumberFormat="1" applyFont="1" applyFill="1" applyBorder="1" applyAlignment="1" applyProtection="1">
      <alignment horizontal="center"/>
    </xf>
    <xf numFmtId="0" fontId="14" fillId="0" borderId="16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/>
    </xf>
    <xf numFmtId="0" fontId="1" fillId="0" borderId="0" xfId="0" applyFont="1" applyFill="1" applyAlignment="1" applyProtection="1">
      <alignment horizontal="center"/>
      <protection locked="0"/>
    </xf>
    <xf numFmtId="164" fontId="1" fillId="0" borderId="0" xfId="0" applyNumberFormat="1" applyFont="1" applyFill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" fillId="0" borderId="0" xfId="0" applyFont="1" applyFill="1" applyBorder="1" applyAlignment="1" applyProtection="1">
      <alignment horizontal="left"/>
      <protection locked="0"/>
    </xf>
    <xf numFmtId="165" fontId="17" fillId="0" borderId="21" xfId="0" applyNumberFormat="1" applyFont="1" applyBorder="1" applyAlignment="1" applyProtection="1">
      <alignment horizontal="center"/>
    </xf>
    <xf numFmtId="165" fontId="18" fillId="3" borderId="21" xfId="0" applyNumberFormat="1" applyFont="1" applyFill="1" applyBorder="1" applyAlignment="1" applyProtection="1">
      <alignment horizontal="center"/>
    </xf>
    <xf numFmtId="169" fontId="9" fillId="0" borderId="6" xfId="0" applyNumberFormat="1" applyFont="1" applyBorder="1" applyAlignment="1">
      <alignment horizontal="center"/>
    </xf>
    <xf numFmtId="169" fontId="9" fillId="0" borderId="20" xfId="0" applyNumberFormat="1" applyFont="1" applyBorder="1" applyAlignment="1">
      <alignment horizontal="center"/>
    </xf>
    <xf numFmtId="169" fontId="9" fillId="0" borderId="7" xfId="0" applyNumberFormat="1" applyFont="1" applyBorder="1" applyAlignment="1">
      <alignment horizontal="center"/>
    </xf>
    <xf numFmtId="14" fontId="9" fillId="0" borderId="6" xfId="0" applyNumberFormat="1" applyFont="1" applyBorder="1" applyAlignment="1">
      <alignment horizontal="center"/>
    </xf>
    <xf numFmtId="14" fontId="9" fillId="0" borderId="20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4" borderId="17" xfId="0" applyFont="1" applyFill="1" applyBorder="1" applyAlignment="1">
      <alignment horizontal="left" vertical="center" wrapText="1"/>
    </xf>
    <xf numFmtId="0" fontId="10" fillId="4" borderId="18" xfId="0" applyFont="1" applyFill="1" applyBorder="1" applyAlignment="1">
      <alignment horizontal="left" vertical="center" wrapText="1"/>
    </xf>
    <xf numFmtId="0" fontId="15" fillId="4" borderId="17" xfId="0" applyFont="1" applyFill="1" applyBorder="1" applyAlignment="1">
      <alignment horizontal="left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0" fillId="4" borderId="17" xfId="0" applyFont="1" applyFill="1" applyBorder="1" applyAlignment="1">
      <alignment horizontal="left" vertical="top" wrapText="1"/>
    </xf>
    <xf numFmtId="0" fontId="10" fillId="4" borderId="18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166" fontId="19" fillId="0" borderId="22" xfId="0" applyNumberFormat="1" applyFont="1" applyBorder="1" applyAlignment="1">
      <alignment vertical="center"/>
    </xf>
    <xf numFmtId="166" fontId="19" fillId="0" borderId="23" xfId="0" applyNumberFormat="1" applyFont="1" applyBorder="1" applyAlignment="1">
      <alignment vertical="center"/>
    </xf>
    <xf numFmtId="166" fontId="19" fillId="0" borderId="24" xfId="0" applyNumberFormat="1" applyFont="1" applyBorder="1" applyAlignment="1">
      <alignment vertical="center"/>
    </xf>
    <xf numFmtId="166" fontId="19" fillId="0" borderId="25" xfId="0" applyNumberFormat="1" applyFont="1" applyBorder="1" applyAlignment="1">
      <alignment vertical="center"/>
    </xf>
    <xf numFmtId="166" fontId="19" fillId="0" borderId="26" xfId="0" applyNumberFormat="1" applyFont="1" applyBorder="1" applyAlignment="1">
      <alignment vertical="center"/>
    </xf>
    <xf numFmtId="166" fontId="19" fillId="0" borderId="27" xfId="0" applyNumberFormat="1" applyFont="1" applyBorder="1" applyAlignment="1">
      <alignment vertical="center"/>
    </xf>
    <xf numFmtId="0" fontId="10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166" fontId="19" fillId="0" borderId="22" xfId="0" applyNumberFormat="1" applyFont="1" applyBorder="1" applyAlignment="1">
      <alignment horizontal="left" vertical="center"/>
    </xf>
    <xf numFmtId="166" fontId="19" fillId="0" borderId="23" xfId="0" applyNumberFormat="1" applyFont="1" applyBorder="1" applyAlignment="1">
      <alignment horizontal="left" vertical="center"/>
    </xf>
    <xf numFmtId="166" fontId="19" fillId="0" borderId="24" xfId="0" applyNumberFormat="1" applyFont="1" applyBorder="1" applyAlignment="1">
      <alignment horizontal="left" vertical="center"/>
    </xf>
    <xf numFmtId="164" fontId="1" fillId="0" borderId="0" xfId="0" applyNumberFormat="1" applyFont="1" applyAlignment="1">
      <alignment horizontal="left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$F$18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checked="Checked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7409</xdr:colOff>
      <xdr:row>0</xdr:row>
      <xdr:rowOff>727074</xdr:rowOff>
    </xdr:from>
    <xdr:to>
      <xdr:col>15</xdr:col>
      <xdr:colOff>220135</xdr:colOff>
      <xdr:row>2</xdr:row>
      <xdr:rowOff>158750</xdr:rowOff>
    </xdr:to>
    <xdr:sp macro="[0]!Macro3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706659" y="727074"/>
          <a:ext cx="1895476" cy="99800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ENREGISTREMENT</a:t>
          </a:r>
        </a:p>
        <a:p>
          <a:pPr algn="ctr"/>
          <a:r>
            <a:rPr lang="fr-FR" sz="1100" b="1"/>
            <a:t>&amp;</a:t>
          </a:r>
        </a:p>
        <a:p>
          <a:pPr algn="ctr"/>
          <a:r>
            <a:rPr lang="fr-FR" sz="1100" b="1"/>
            <a:t>IMPRESSION</a:t>
          </a:r>
        </a:p>
        <a:p>
          <a:pPr algn="ctr"/>
          <a:r>
            <a:rPr lang="fr-FR" sz="1100" b="1"/>
            <a:t>(2 exemplaires)</a:t>
          </a:r>
        </a:p>
      </xdr:txBody>
    </xdr:sp>
    <xdr:clientData fPrintsWithSheet="0"/>
  </xdr:twoCellAnchor>
  <xdr:twoCellAnchor>
    <xdr:from>
      <xdr:col>13</xdr:col>
      <xdr:colOff>1087969</xdr:colOff>
      <xdr:row>0</xdr:row>
      <xdr:rowOff>30692</xdr:rowOff>
    </xdr:from>
    <xdr:to>
      <xdr:col>15</xdr:col>
      <xdr:colOff>192617</xdr:colOff>
      <xdr:row>0</xdr:row>
      <xdr:rowOff>599652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51802" y="30692"/>
          <a:ext cx="1898648" cy="5689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0" bIns="0" rtlCol="0" anchor="ctr"/>
        <a:lstStyle/>
        <a:p>
          <a:pPr algn="ctr"/>
          <a:r>
            <a:rPr lang="fr-FR" sz="3600" b="1"/>
            <a:t>BIG-BAG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7</xdr:row>
          <xdr:rowOff>152400</xdr:rowOff>
        </xdr:from>
        <xdr:to>
          <xdr:col>2</xdr:col>
          <xdr:colOff>504825</xdr:colOff>
          <xdr:row>7</xdr:row>
          <xdr:rowOff>476250</xdr:rowOff>
        </xdr:to>
        <xdr:sp macro="" textlink="">
          <xdr:nvSpPr>
            <xdr:cNvPr id="1026" name="Case d'opti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7</xdr:row>
          <xdr:rowOff>171450</xdr:rowOff>
        </xdr:from>
        <xdr:to>
          <xdr:col>8</xdr:col>
          <xdr:colOff>38100</xdr:colOff>
          <xdr:row>7</xdr:row>
          <xdr:rowOff>495300</xdr:rowOff>
        </xdr:to>
        <xdr:sp macro="" textlink="">
          <xdr:nvSpPr>
            <xdr:cNvPr id="1028" name="Case d'option 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7</xdr:row>
          <xdr:rowOff>152400</xdr:rowOff>
        </xdr:from>
        <xdr:to>
          <xdr:col>13</xdr:col>
          <xdr:colOff>0</xdr:colOff>
          <xdr:row>7</xdr:row>
          <xdr:rowOff>476250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9</xdr:row>
          <xdr:rowOff>57150</xdr:rowOff>
        </xdr:from>
        <xdr:to>
          <xdr:col>3</xdr:col>
          <xdr:colOff>0</xdr:colOff>
          <xdr:row>9</xdr:row>
          <xdr:rowOff>381000</xdr:rowOff>
        </xdr:to>
        <xdr:sp macro="" textlink="">
          <xdr:nvSpPr>
            <xdr:cNvPr id="1030" name="Case d'option 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9</xdr:row>
          <xdr:rowOff>114300</xdr:rowOff>
        </xdr:from>
        <xdr:to>
          <xdr:col>8</xdr:col>
          <xdr:colOff>57150</xdr:colOff>
          <xdr:row>9</xdr:row>
          <xdr:rowOff>438150</xdr:rowOff>
        </xdr:to>
        <xdr:sp macro="" textlink="">
          <xdr:nvSpPr>
            <xdr:cNvPr id="1031" name="Case d'option 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9</xdr:row>
          <xdr:rowOff>38100</xdr:rowOff>
        </xdr:from>
        <xdr:to>
          <xdr:col>12</xdr:col>
          <xdr:colOff>581025</xdr:colOff>
          <xdr:row>9</xdr:row>
          <xdr:rowOff>361950</xdr:rowOff>
        </xdr:to>
        <xdr:sp macro="" textlink="">
          <xdr:nvSpPr>
            <xdr:cNvPr id="1032" name="Case d'option 6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1</xdr:row>
      <xdr:rowOff>19050</xdr:rowOff>
    </xdr:from>
    <xdr:to>
      <xdr:col>6</xdr:col>
      <xdr:colOff>581026</xdr:colOff>
      <xdr:row>3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2" b="20312"/>
        <a:stretch/>
      </xdr:blipFill>
      <xdr:spPr>
        <a:xfrm>
          <a:off x="2867025" y="209550"/>
          <a:ext cx="2028826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autoPageBreaks="0"/>
  </sheetPr>
  <dimension ref="A1:V69"/>
  <sheetViews>
    <sheetView showGridLines="0" zoomScale="90" zoomScaleNormal="90" zoomScalePageLayoutView="98" workbookViewId="0">
      <selection activeCell="J23" sqref="J23"/>
    </sheetView>
  </sheetViews>
  <sheetFormatPr baseColWidth="10" defaultColWidth="11.42578125" defaultRowHeight="16.5" x14ac:dyDescent="0.3"/>
  <cols>
    <col min="1" max="1" width="1.7109375" style="10" customWidth="1"/>
    <col min="2" max="2" width="4.42578125" style="10" customWidth="1"/>
    <col min="3" max="3" width="8.85546875" style="10" customWidth="1"/>
    <col min="4" max="4" width="1.7109375" style="10" customWidth="1"/>
    <col min="5" max="5" width="16.7109375" style="10" customWidth="1"/>
    <col min="6" max="6" width="8.7109375" style="10" customWidth="1"/>
    <col min="7" max="7" width="1.7109375" style="10" customWidth="1"/>
    <col min="8" max="8" width="9" style="10" customWidth="1"/>
    <col min="9" max="9" width="1.7109375" style="10" customWidth="1"/>
    <col min="10" max="11" width="16.7109375" style="10" customWidth="1"/>
    <col min="12" max="12" width="1.7109375" style="10" customWidth="1"/>
    <col min="13" max="13" width="8.85546875" style="10" customWidth="1"/>
    <col min="14" max="14" width="1.7109375" style="10" customWidth="1"/>
    <col min="15" max="15" width="25.28515625" style="10" customWidth="1"/>
    <col min="16" max="16" width="4.5703125" style="10" customWidth="1"/>
    <col min="17" max="17" width="16.7109375" style="10" customWidth="1"/>
    <col min="18" max="16384" width="11.42578125" style="10"/>
  </cols>
  <sheetData>
    <row r="1" spans="1:22" ht="61.5" x14ac:dyDescent="0.9">
      <c r="A1" s="5"/>
      <c r="B1" s="113" t="s">
        <v>32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5"/>
      <c r="Q1" s="97"/>
      <c r="R1" s="97"/>
      <c r="S1" s="97"/>
      <c r="T1" s="97"/>
      <c r="U1" s="97"/>
      <c r="V1" s="97"/>
    </row>
    <row r="2" spans="1:22" ht="61.5" x14ac:dyDescent="0.3">
      <c r="A2" s="5"/>
      <c r="B2" s="116" t="s">
        <v>33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8"/>
      <c r="Q2" s="98"/>
      <c r="R2" s="98"/>
      <c r="S2" s="98"/>
      <c r="T2" s="98"/>
      <c r="U2" s="98"/>
      <c r="V2" s="98"/>
    </row>
    <row r="3" spans="1:22" ht="17.100000000000001" customHeight="1" x14ac:dyDescent="0.35">
      <c r="A3" s="5"/>
      <c r="B3" s="29"/>
      <c r="C3" s="147" t="s">
        <v>43</v>
      </c>
      <c r="D3" s="147"/>
      <c r="E3" s="147"/>
      <c r="F3" s="140">
        <v>5</v>
      </c>
      <c r="G3" s="140"/>
      <c r="H3" s="140"/>
      <c r="I3" s="41"/>
      <c r="J3" s="22"/>
      <c r="K3" s="22"/>
      <c r="L3" s="22"/>
      <c r="M3" s="22"/>
      <c r="N3" s="22"/>
      <c r="O3" s="22"/>
      <c r="P3" s="25"/>
      <c r="Q3" s="99"/>
      <c r="R3" s="99"/>
      <c r="S3" s="99"/>
      <c r="T3" s="99"/>
      <c r="U3" s="99"/>
      <c r="V3" s="99"/>
    </row>
    <row r="4" spans="1:22" ht="17.100000000000001" customHeight="1" x14ac:dyDescent="0.35">
      <c r="A4" s="5"/>
      <c r="B4" s="29"/>
      <c r="C4" s="148" t="s">
        <v>44</v>
      </c>
      <c r="D4" s="148"/>
      <c r="E4" s="148"/>
      <c r="F4" s="141">
        <v>1265</v>
      </c>
      <c r="G4" s="142"/>
      <c r="H4" s="142"/>
      <c r="I4" s="143"/>
      <c r="J4" s="22"/>
      <c r="K4" s="22"/>
      <c r="L4" s="22"/>
      <c r="M4" s="22"/>
      <c r="N4" s="22"/>
      <c r="O4" s="22"/>
      <c r="P4" s="25"/>
      <c r="Q4" s="99"/>
      <c r="R4" s="99"/>
      <c r="S4" s="99"/>
      <c r="T4" s="99"/>
      <c r="U4" s="99"/>
      <c r="V4" s="99"/>
    </row>
    <row r="5" spans="1:22" ht="17.100000000000001" customHeight="1" x14ac:dyDescent="0.35">
      <c r="A5" s="5"/>
      <c r="B5" s="29"/>
      <c r="C5" s="148" t="s">
        <v>45</v>
      </c>
      <c r="D5" s="148"/>
      <c r="E5" s="148"/>
      <c r="F5" s="144">
        <v>2</v>
      </c>
      <c r="G5" s="145"/>
      <c r="H5" s="145"/>
      <c r="I5" s="146"/>
      <c r="J5" s="24"/>
      <c r="K5" s="24"/>
      <c r="L5" s="24"/>
      <c r="M5" s="24"/>
      <c r="N5" s="24"/>
      <c r="O5" s="24"/>
      <c r="P5" s="26"/>
      <c r="Q5" s="100"/>
      <c r="R5" s="100"/>
      <c r="S5" s="100"/>
      <c r="T5" s="100"/>
      <c r="U5" s="100"/>
      <c r="V5" s="100"/>
    </row>
    <row r="6" spans="1:22" ht="17.100000000000001" customHeight="1" x14ac:dyDescent="0.35">
      <c r="A6" s="5"/>
      <c r="B6" s="29"/>
      <c r="C6" s="148" t="s">
        <v>47</v>
      </c>
      <c r="D6" s="148"/>
      <c r="E6" s="148"/>
      <c r="F6" s="149" t="s">
        <v>80</v>
      </c>
      <c r="G6" s="150"/>
      <c r="H6" s="150"/>
      <c r="I6" s="150"/>
      <c r="J6" s="150"/>
      <c r="K6" s="151"/>
      <c r="L6" s="24"/>
      <c r="M6" s="24"/>
      <c r="N6" s="24"/>
      <c r="O6" s="24"/>
      <c r="P6" s="26"/>
      <c r="Q6" s="100"/>
      <c r="R6" s="100"/>
      <c r="S6" s="100"/>
      <c r="T6" s="100"/>
      <c r="U6" s="100"/>
      <c r="V6" s="100"/>
    </row>
    <row r="7" spans="1:22" ht="17.100000000000001" customHeight="1" x14ac:dyDescent="0.3">
      <c r="A7" s="5"/>
      <c r="B7" s="29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6"/>
      <c r="Q7" s="100"/>
      <c r="R7" s="100"/>
      <c r="S7" s="100"/>
      <c r="T7" s="100"/>
      <c r="U7" s="100"/>
      <c r="V7" s="100"/>
    </row>
    <row r="8" spans="1:22" ht="46.5" customHeight="1" x14ac:dyDescent="0.55000000000000004">
      <c r="A8" s="5"/>
      <c r="B8" s="29"/>
      <c r="D8" s="36"/>
      <c r="E8" s="134" t="s">
        <v>36</v>
      </c>
      <c r="F8" s="135"/>
      <c r="G8" s="37"/>
      <c r="I8" s="24"/>
      <c r="J8" s="136" t="s">
        <v>37</v>
      </c>
      <c r="K8" s="137"/>
      <c r="L8" s="39"/>
      <c r="N8" s="24"/>
      <c r="O8" s="82" t="s">
        <v>38</v>
      </c>
      <c r="P8" s="35"/>
      <c r="Q8" s="100"/>
      <c r="R8" s="100"/>
      <c r="S8" s="101"/>
      <c r="T8" s="100"/>
      <c r="U8" s="100"/>
      <c r="V8" s="100"/>
    </row>
    <row r="9" spans="1:22" ht="17.100000000000001" customHeight="1" x14ac:dyDescent="0.35">
      <c r="A9" s="5"/>
      <c r="B9" s="29"/>
      <c r="C9" s="24"/>
      <c r="D9" s="24"/>
      <c r="E9" s="33"/>
      <c r="F9" s="24"/>
      <c r="G9" s="24"/>
      <c r="H9" s="24"/>
      <c r="I9" s="24"/>
      <c r="J9" s="34"/>
      <c r="K9" s="24"/>
      <c r="L9" s="24"/>
      <c r="M9" s="24"/>
      <c r="N9" s="24"/>
      <c r="O9" s="24"/>
      <c r="P9" s="26"/>
      <c r="Q9" s="100"/>
      <c r="R9" s="100"/>
      <c r="S9" s="100"/>
      <c r="T9" s="100"/>
      <c r="U9" s="100"/>
      <c r="V9" s="100"/>
    </row>
    <row r="10" spans="1:22" ht="42" x14ac:dyDescent="0.35">
      <c r="A10" s="5"/>
      <c r="B10" s="29"/>
      <c r="D10" s="24"/>
      <c r="E10" s="138" t="s">
        <v>39</v>
      </c>
      <c r="F10" s="139"/>
      <c r="G10" s="38"/>
      <c r="I10" s="24"/>
      <c r="J10" s="138" t="s">
        <v>41</v>
      </c>
      <c r="K10" s="139"/>
      <c r="L10" s="40"/>
      <c r="N10" s="24"/>
      <c r="O10" s="82" t="s">
        <v>40</v>
      </c>
      <c r="P10" s="26"/>
      <c r="Q10" s="100"/>
      <c r="R10" s="100"/>
      <c r="S10" s="100"/>
      <c r="T10" s="100"/>
      <c r="U10" s="100"/>
      <c r="V10" s="100"/>
    </row>
    <row r="11" spans="1:22" ht="17.100000000000001" customHeight="1" x14ac:dyDescent="0.3">
      <c r="A11" s="5"/>
      <c r="B11" s="29"/>
      <c r="C11" s="24"/>
      <c r="D11" s="24"/>
      <c r="E11"/>
      <c r="F11"/>
      <c r="G11"/>
      <c r="H11" s="24"/>
      <c r="I11" s="24"/>
      <c r="J11" s="24"/>
      <c r="K11" s="24"/>
      <c r="L11" s="24"/>
      <c r="M11" s="24"/>
      <c r="N11" s="24"/>
      <c r="O11" s="24"/>
      <c r="P11" s="26"/>
      <c r="Q11" s="100"/>
      <c r="R11" s="100"/>
      <c r="S11" s="100"/>
      <c r="T11" s="100"/>
      <c r="U11" s="100"/>
      <c r="V11" s="100"/>
    </row>
    <row r="12" spans="1:22" ht="17.100000000000001" customHeight="1" x14ac:dyDescent="0.3">
      <c r="A12" s="5"/>
      <c r="B12" s="29"/>
      <c r="C12" s="24"/>
      <c r="D12" s="24"/>
      <c r="E12"/>
      <c r="F12"/>
      <c r="G12"/>
      <c r="H12" s="24"/>
      <c r="I12" s="24"/>
      <c r="J12" s="24"/>
      <c r="K12" s="24"/>
      <c r="L12" s="24"/>
      <c r="M12" s="24"/>
      <c r="N12" s="24"/>
      <c r="O12" s="24"/>
      <c r="P12" s="26"/>
      <c r="Q12" s="100"/>
      <c r="R12" s="100"/>
      <c r="S12" s="100"/>
      <c r="T12" s="100"/>
      <c r="U12" s="100"/>
      <c r="V12" s="100"/>
    </row>
    <row r="13" spans="1:22" ht="17.100000000000001" customHeight="1" x14ac:dyDescent="0.3">
      <c r="A13" s="5"/>
      <c r="B13" s="29"/>
      <c r="C13" s="24"/>
      <c r="D13" s="24"/>
      <c r="E13"/>
      <c r="F13"/>
      <c r="G13"/>
      <c r="H13" s="24"/>
      <c r="I13" s="24"/>
      <c r="J13" s="24"/>
      <c r="K13" s="24"/>
      <c r="L13" s="24"/>
      <c r="M13" s="24"/>
      <c r="N13" s="24"/>
      <c r="O13" s="24"/>
      <c r="P13" s="26"/>
      <c r="Q13" s="100"/>
      <c r="R13" s="100"/>
      <c r="S13" s="101"/>
      <c r="T13" s="100"/>
      <c r="U13" s="100"/>
      <c r="V13" s="100"/>
    </row>
    <row r="14" spans="1:22" x14ac:dyDescent="0.3">
      <c r="A14" s="5"/>
      <c r="B14" s="29"/>
      <c r="C14" s="24"/>
      <c r="D14" s="24"/>
      <c r="E14"/>
      <c r="F14"/>
      <c r="G14"/>
      <c r="H14" s="24"/>
      <c r="I14" s="24"/>
      <c r="J14" s="24"/>
      <c r="K14" s="24"/>
      <c r="L14" s="24"/>
      <c r="M14" s="24"/>
      <c r="N14" s="24"/>
      <c r="O14" s="24"/>
      <c r="P14" s="26"/>
      <c r="Q14" s="100"/>
      <c r="R14" s="100"/>
      <c r="S14" s="100"/>
      <c r="T14" s="100"/>
      <c r="U14" s="100"/>
      <c r="V14" s="100"/>
    </row>
    <row r="15" spans="1:22" ht="31.5" x14ac:dyDescent="0.5">
      <c r="A15" s="5"/>
      <c r="B15" s="29"/>
      <c r="C15" s="121" t="s">
        <v>34</v>
      </c>
      <c r="D15" s="122"/>
      <c r="E15" s="123"/>
      <c r="F15" s="24"/>
      <c r="G15" s="24"/>
      <c r="H15" s="121" t="s">
        <v>46</v>
      </c>
      <c r="I15" s="122"/>
      <c r="J15" s="122"/>
      <c r="K15" s="123"/>
      <c r="L15" s="24"/>
      <c r="M15" s="24"/>
      <c r="N15" s="121" t="s">
        <v>35</v>
      </c>
      <c r="O15" s="123"/>
      <c r="P15" s="31"/>
      <c r="Q15" s="100"/>
      <c r="R15" s="100"/>
      <c r="S15" s="100"/>
      <c r="T15" s="100"/>
      <c r="U15" s="100"/>
      <c r="V15" s="100"/>
    </row>
    <row r="16" spans="1:22" ht="31.5" x14ac:dyDescent="0.5">
      <c r="A16" s="5"/>
      <c r="B16" s="29"/>
      <c r="C16" s="130">
        <f ca="1">TODAY()</f>
        <v>43891</v>
      </c>
      <c r="D16" s="131"/>
      <c r="E16" s="132"/>
      <c r="F16" s="24"/>
      <c r="G16" s="24"/>
      <c r="H16" s="127">
        <f>(F4-F5)/1000</f>
        <v>1.2629999999999999</v>
      </c>
      <c r="I16" s="128"/>
      <c r="J16" s="128"/>
      <c r="K16" s="129"/>
      <c r="L16" s="24"/>
      <c r="M16" s="24"/>
      <c r="N16" s="133" t="s">
        <v>7</v>
      </c>
      <c r="O16" s="132"/>
      <c r="P16" s="31"/>
      <c r="Q16" s="100"/>
      <c r="R16" s="100"/>
      <c r="S16" s="100"/>
      <c r="T16" s="100"/>
      <c r="U16" s="100"/>
      <c r="V16" s="100"/>
    </row>
    <row r="17" spans="1:22" ht="17.25" thickBot="1" x14ac:dyDescent="0.35">
      <c r="A17" s="5"/>
      <c r="B17" s="30"/>
      <c r="C17" s="125"/>
      <c r="D17" s="125"/>
      <c r="E17" s="125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8"/>
      <c r="Q17" s="100"/>
      <c r="R17" s="100"/>
      <c r="S17" s="101"/>
      <c r="T17" s="100"/>
      <c r="U17" s="100"/>
      <c r="V17" s="100"/>
    </row>
    <row r="18" spans="1:22" ht="17.25" thickBot="1" x14ac:dyDescent="0.35">
      <c r="A18" s="23"/>
      <c r="B18" s="23"/>
      <c r="C18" s="126">
        <f ca="1">NOW()</f>
        <v>43891.637957523148</v>
      </c>
      <c r="D18" s="126"/>
      <c r="E18" s="126"/>
      <c r="F18" s="112">
        <v>6</v>
      </c>
      <c r="G18" s="112"/>
      <c r="H18" s="112"/>
      <c r="I18" s="32"/>
      <c r="J18" s="32"/>
      <c r="K18" s="32"/>
      <c r="L18" s="32"/>
      <c r="M18" s="32"/>
      <c r="N18" s="32"/>
      <c r="O18" s="32"/>
      <c r="P18" s="32"/>
      <c r="Q18" s="100"/>
      <c r="R18" s="100"/>
      <c r="S18" s="100"/>
      <c r="T18" s="100"/>
      <c r="U18" s="100"/>
      <c r="V18" s="100"/>
    </row>
    <row r="19" spans="1:22" x14ac:dyDescent="0.3"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0"/>
      <c r="R19" s="100"/>
      <c r="S19" s="100"/>
      <c r="T19" s="100"/>
      <c r="U19" s="100"/>
      <c r="V19" s="100"/>
    </row>
    <row r="20" spans="1:22" x14ac:dyDescent="0.3">
      <c r="C20" s="102"/>
      <c r="D20" s="102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</row>
    <row r="21" spans="1:22" x14ac:dyDescent="0.3">
      <c r="C21" s="102"/>
      <c r="D21" s="102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</row>
    <row r="22" spans="1:22" x14ac:dyDescent="0.3"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</row>
    <row r="23" spans="1:22" x14ac:dyDescent="0.3"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</row>
    <row r="24" spans="1:22" x14ac:dyDescent="0.3">
      <c r="D24" s="111"/>
      <c r="E24" s="110"/>
      <c r="F24" s="104"/>
      <c r="G24" s="104"/>
    </row>
    <row r="26" spans="1:22" x14ac:dyDescent="0.3">
      <c r="C26" s="120"/>
      <c r="D26" s="120"/>
      <c r="E26" s="120"/>
      <c r="F26" s="105"/>
      <c r="G26" s="105"/>
    </row>
    <row r="28" spans="1:22" x14ac:dyDescent="0.3">
      <c r="C28" s="120"/>
      <c r="D28" s="120"/>
      <c r="E28" s="120"/>
    </row>
    <row r="30" spans="1:22" x14ac:dyDescent="0.3">
      <c r="C30" s="120"/>
      <c r="D30" s="120"/>
      <c r="E30" s="120"/>
      <c r="F30" s="106"/>
      <c r="G30" s="106"/>
    </row>
    <row r="32" spans="1:22" x14ac:dyDescent="0.3">
      <c r="C32" s="120"/>
      <c r="D32" s="120"/>
      <c r="E32" s="120"/>
      <c r="F32" s="124"/>
      <c r="G32" s="124"/>
      <c r="H32" s="124"/>
      <c r="I32" s="124"/>
      <c r="J32" s="124"/>
      <c r="K32" s="107"/>
      <c r="L32" s="107"/>
      <c r="M32" s="107"/>
      <c r="N32" s="107"/>
      <c r="O32" s="107"/>
    </row>
    <row r="34" spans="6:15" x14ac:dyDescent="0.3">
      <c r="H34" s="108"/>
      <c r="I34" s="108"/>
      <c r="J34" s="108"/>
      <c r="K34" s="108"/>
      <c r="L34" s="108"/>
      <c r="M34" s="108"/>
      <c r="N34" s="108"/>
      <c r="O34" s="108"/>
    </row>
    <row r="35" spans="6:15" x14ac:dyDescent="0.3">
      <c r="F35" s="119"/>
      <c r="G35" s="119"/>
      <c r="H35" s="119"/>
      <c r="I35" s="109"/>
    </row>
    <row r="69" spans="6:6" x14ac:dyDescent="0.3">
      <c r="F69" s="10">
        <v>3</v>
      </c>
    </row>
  </sheetData>
  <sheetProtection selectLockedCells="1"/>
  <customSheetViews>
    <customSheetView guid="{AC57A341-684E-4ABA-8A79-23E3781525E3}" showPageBreaks="1" showGridLines="0" showRowCol="0" printArea="1" hiddenColumns="1">
      <selection activeCell="D15" sqref="D15"/>
      <pageMargins left="0.87" right="0.41" top="0.75" bottom="0.75" header="0.3" footer="0.3"/>
      <pageSetup paperSize="9" orientation="portrait" r:id="rId1"/>
    </customSheetView>
    <customSheetView guid="{819CB18E-4CE2-4755-9377-4094EFA6418A}" showPageBreaks="1" showGridLines="0" showRowCol="0" printArea="1" hiddenColumns="1" topLeftCell="A4">
      <selection activeCell="D15" sqref="D15"/>
      <pageMargins left="0.87" right="0.41" top="0.75" bottom="0.75" header="0.3" footer="0.3"/>
      <pageSetup paperSize="9" orientation="portrait" r:id="rId2"/>
    </customSheetView>
    <customSheetView guid="{7E9B06C4-D610-4135-812A-031B1C4C310C}" showPageBreaks="1" showGridLines="0" showRowCol="0" printArea="1" hiddenColumns="1">
      <selection activeCell="D5" sqref="D5"/>
      <pageMargins left="0.87" right="0.41" top="0.75" bottom="0.75" header="0.3" footer="0.3"/>
      <pageSetup paperSize="9" orientation="portrait" r:id="rId3"/>
    </customSheetView>
    <customSheetView guid="{D94472E7-C95F-459F-B05A-999A8A9DD25E}" showGridLines="0" showRowCol="0" hiddenColumns="1">
      <selection activeCell="D15" sqref="D15"/>
      <pageMargins left="0.87" right="0.41" top="0.75" bottom="0.75" header="0.3" footer="0.3"/>
      <pageSetup paperSize="9" orientation="portrait" r:id="rId4"/>
    </customSheetView>
  </customSheetViews>
  <mergeCells count="29">
    <mergeCell ref="N16:O16"/>
    <mergeCell ref="E8:F8"/>
    <mergeCell ref="J8:K8"/>
    <mergeCell ref="J10:K10"/>
    <mergeCell ref="F3:H3"/>
    <mergeCell ref="F4:I4"/>
    <mergeCell ref="F5:I5"/>
    <mergeCell ref="C3:E3"/>
    <mergeCell ref="C4:E4"/>
    <mergeCell ref="C5:E5"/>
    <mergeCell ref="C6:E6"/>
    <mergeCell ref="F6:K6"/>
    <mergeCell ref="E10:F10"/>
    <mergeCell ref="F18:H18"/>
    <mergeCell ref="B1:P1"/>
    <mergeCell ref="B2:P2"/>
    <mergeCell ref="F35:H35"/>
    <mergeCell ref="C28:E28"/>
    <mergeCell ref="C26:E26"/>
    <mergeCell ref="C15:E15"/>
    <mergeCell ref="C30:E30"/>
    <mergeCell ref="C32:E32"/>
    <mergeCell ref="F32:J32"/>
    <mergeCell ref="C17:E17"/>
    <mergeCell ref="C18:E18"/>
    <mergeCell ref="H15:K15"/>
    <mergeCell ref="H16:K16"/>
    <mergeCell ref="C16:E16"/>
    <mergeCell ref="N15:O15"/>
  </mergeCells>
  <printOptions horizontalCentered="1" verticalCentered="1"/>
  <pageMargins left="0.23622047244094491" right="0.23622047244094491" top="0.31496062992125984" bottom="0.31496062992125984" header="0.31496062992125984" footer="0.31496062992125984"/>
  <pageSetup paperSize="9" scale="105" orientation="landscape" r:id="rId5"/>
  <headerFooter>
    <oddFooter xml:space="preserve">&amp;R&amp;"-,Gras"F-SUC-067 - version 1
</oddFooter>
  </headerFooter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Case d'option 1">
              <controlPr defaultSize="0" autoFill="0" autoLine="0" autoPict="0">
                <anchor moveWithCells="1">
                  <from>
                    <xdr:col>2</xdr:col>
                    <xdr:colOff>152400</xdr:colOff>
                    <xdr:row>7</xdr:row>
                    <xdr:rowOff>152400</xdr:rowOff>
                  </from>
                  <to>
                    <xdr:col>2</xdr:col>
                    <xdr:colOff>504825</xdr:colOff>
                    <xdr:row>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ase d'option 2">
              <controlPr defaultSize="0" autoFill="0" autoLine="0" autoPict="0">
                <anchor moveWithCells="1">
                  <from>
                    <xdr:col>7</xdr:col>
                    <xdr:colOff>228600</xdr:colOff>
                    <xdr:row>7</xdr:row>
                    <xdr:rowOff>171450</xdr:rowOff>
                  </from>
                  <to>
                    <xdr:col>8</xdr:col>
                    <xdr:colOff>38100</xdr:colOff>
                    <xdr:row>7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Option Button 5">
              <controlPr defaultSize="0" autoFill="0" autoLine="0" autoPict="0">
                <anchor moveWithCells="1">
                  <from>
                    <xdr:col>12</xdr:col>
                    <xdr:colOff>171450</xdr:colOff>
                    <xdr:row>7</xdr:row>
                    <xdr:rowOff>152400</xdr:rowOff>
                  </from>
                  <to>
                    <xdr:col>13</xdr:col>
                    <xdr:colOff>0</xdr:colOff>
                    <xdr:row>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ase d'option 4">
              <controlPr defaultSize="0" autoFill="0" autoLine="0" autoPict="0">
                <anchor moveWithCells="1">
                  <from>
                    <xdr:col>2</xdr:col>
                    <xdr:colOff>152400</xdr:colOff>
                    <xdr:row>9</xdr:row>
                    <xdr:rowOff>57150</xdr:rowOff>
                  </from>
                  <to>
                    <xdr:col>3</xdr:col>
                    <xdr:colOff>0</xdr:colOff>
                    <xdr:row>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ase d'option 5">
              <controlPr defaultSize="0" autoFill="0" autoLine="0" autoPict="0">
                <anchor moveWithCells="1">
                  <from>
                    <xdr:col>7</xdr:col>
                    <xdr:colOff>238125</xdr:colOff>
                    <xdr:row>9</xdr:row>
                    <xdr:rowOff>114300</xdr:rowOff>
                  </from>
                  <to>
                    <xdr:col>8</xdr:col>
                    <xdr:colOff>57150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ase d'option 6">
              <controlPr defaultSize="0" autoFill="0" autoLine="0" autoPict="0">
                <anchor moveWithCells="1">
                  <from>
                    <xdr:col>12</xdr:col>
                    <xdr:colOff>171450</xdr:colOff>
                    <xdr:row>9</xdr:row>
                    <xdr:rowOff>38100</xdr:rowOff>
                  </from>
                  <to>
                    <xdr:col>12</xdr:col>
                    <xdr:colOff>581025</xdr:colOff>
                    <xdr:row>9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3EB8F0-8621-4957-9803-4A437E66949B}">
          <x14:formula1>
            <xm:f>DATA!$B$1:$B$44</xm:f>
          </x14:formula1>
          <xm:sqref>F6:K6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44"/>
  <sheetViews>
    <sheetView showGridLines="0" workbookViewId="0">
      <selection activeCell="B7" sqref="B7"/>
    </sheetView>
  </sheetViews>
  <sheetFormatPr baseColWidth="10" defaultRowHeight="15" x14ac:dyDescent="0.25"/>
  <cols>
    <col min="1" max="1" width="2.140625" bestFit="1" customWidth="1"/>
    <col min="2" max="2" width="32" bestFit="1" customWidth="1"/>
  </cols>
  <sheetData>
    <row r="1" spans="1:2" x14ac:dyDescent="0.25">
      <c r="A1" t="s">
        <v>42</v>
      </c>
      <c r="B1" t="s">
        <v>51</v>
      </c>
    </row>
    <row r="2" spans="1:2" x14ac:dyDescent="0.25">
      <c r="B2" t="s">
        <v>66</v>
      </c>
    </row>
    <row r="3" spans="1:2" x14ac:dyDescent="0.25">
      <c r="B3" t="s">
        <v>52</v>
      </c>
    </row>
    <row r="4" spans="1:2" x14ac:dyDescent="0.25">
      <c r="B4" t="s">
        <v>67</v>
      </c>
    </row>
    <row r="5" spans="1:2" x14ac:dyDescent="0.25">
      <c r="B5" t="s">
        <v>53</v>
      </c>
    </row>
    <row r="6" spans="1:2" x14ac:dyDescent="0.25">
      <c r="B6" t="s">
        <v>68</v>
      </c>
    </row>
    <row r="7" spans="1:2" x14ac:dyDescent="0.25">
      <c r="B7" t="s">
        <v>55</v>
      </c>
    </row>
    <row r="8" spans="1:2" x14ac:dyDescent="0.25">
      <c r="B8" t="s">
        <v>82</v>
      </c>
    </row>
    <row r="9" spans="1:2" x14ac:dyDescent="0.25">
      <c r="B9" t="s">
        <v>56</v>
      </c>
    </row>
    <row r="10" spans="1:2" x14ac:dyDescent="0.25">
      <c r="B10" t="s">
        <v>83</v>
      </c>
    </row>
    <row r="11" spans="1:2" x14ac:dyDescent="0.25">
      <c r="B11" t="s">
        <v>54</v>
      </c>
    </row>
    <row r="12" spans="1:2" x14ac:dyDescent="0.25">
      <c r="B12" t="s">
        <v>84</v>
      </c>
    </row>
    <row r="13" spans="1:2" x14ac:dyDescent="0.25">
      <c r="B13" t="s">
        <v>60</v>
      </c>
    </row>
    <row r="14" spans="1:2" x14ac:dyDescent="0.25">
      <c r="B14" t="s">
        <v>81</v>
      </c>
    </row>
    <row r="15" spans="1:2" x14ac:dyDescent="0.25">
      <c r="B15" t="s">
        <v>61</v>
      </c>
    </row>
    <row r="16" spans="1:2" x14ac:dyDescent="0.25">
      <c r="B16" t="s">
        <v>80</v>
      </c>
    </row>
    <row r="17" spans="2:2" x14ac:dyDescent="0.25">
      <c r="B17" t="s">
        <v>62</v>
      </c>
    </row>
    <row r="18" spans="2:2" x14ac:dyDescent="0.25">
      <c r="B18" t="s">
        <v>79</v>
      </c>
    </row>
    <row r="19" spans="2:2" x14ac:dyDescent="0.25">
      <c r="B19" t="s">
        <v>57</v>
      </c>
    </row>
    <row r="20" spans="2:2" x14ac:dyDescent="0.25">
      <c r="B20" t="s">
        <v>78</v>
      </c>
    </row>
    <row r="21" spans="2:2" x14ac:dyDescent="0.25">
      <c r="B21" t="s">
        <v>58</v>
      </c>
    </row>
    <row r="22" spans="2:2" x14ac:dyDescent="0.25">
      <c r="B22" t="s">
        <v>77</v>
      </c>
    </row>
    <row r="23" spans="2:2" x14ac:dyDescent="0.25">
      <c r="B23" t="s">
        <v>59</v>
      </c>
    </row>
    <row r="24" spans="2:2" x14ac:dyDescent="0.25">
      <c r="B24" t="s">
        <v>76</v>
      </c>
    </row>
    <row r="25" spans="2:2" x14ac:dyDescent="0.25">
      <c r="B25" t="s">
        <v>63</v>
      </c>
    </row>
    <row r="26" spans="2:2" x14ac:dyDescent="0.25">
      <c r="B26" t="s">
        <v>75</v>
      </c>
    </row>
    <row r="27" spans="2:2" x14ac:dyDescent="0.25">
      <c r="B27" t="s">
        <v>64</v>
      </c>
    </row>
    <row r="28" spans="2:2" x14ac:dyDescent="0.25">
      <c r="B28" t="s">
        <v>74</v>
      </c>
    </row>
    <row r="29" spans="2:2" x14ac:dyDescent="0.25">
      <c r="B29" t="s">
        <v>65</v>
      </c>
    </row>
    <row r="30" spans="2:2" x14ac:dyDescent="0.25">
      <c r="B30" t="s">
        <v>73</v>
      </c>
    </row>
    <row r="31" spans="2:2" x14ac:dyDescent="0.25">
      <c r="B31" t="s">
        <v>50</v>
      </c>
    </row>
    <row r="32" spans="2:2" x14ac:dyDescent="0.25">
      <c r="B32" t="s">
        <v>72</v>
      </c>
    </row>
    <row r="33" spans="2:2" x14ac:dyDescent="0.25">
      <c r="B33" t="s">
        <v>49</v>
      </c>
    </row>
    <row r="34" spans="2:2" x14ac:dyDescent="0.25">
      <c r="B34" t="s">
        <v>70</v>
      </c>
    </row>
    <row r="35" spans="2:2" x14ac:dyDescent="0.25">
      <c r="B35" t="s">
        <v>48</v>
      </c>
    </row>
    <row r="36" spans="2:2" x14ac:dyDescent="0.25">
      <c r="B36" t="s">
        <v>71</v>
      </c>
    </row>
    <row r="37" spans="2:2" x14ac:dyDescent="0.25">
      <c r="B37" t="s">
        <v>90</v>
      </c>
    </row>
    <row r="38" spans="2:2" x14ac:dyDescent="0.25">
      <c r="B38" t="s">
        <v>93</v>
      </c>
    </row>
    <row r="39" spans="2:2" x14ac:dyDescent="0.25">
      <c r="B39" t="s">
        <v>91</v>
      </c>
    </row>
    <row r="40" spans="2:2" x14ac:dyDescent="0.25">
      <c r="B40" t="s">
        <v>94</v>
      </c>
    </row>
    <row r="41" spans="2:2" x14ac:dyDescent="0.25">
      <c r="B41" t="s">
        <v>92</v>
      </c>
    </row>
    <row r="42" spans="2:2" x14ac:dyDescent="0.25">
      <c r="B42" t="s">
        <v>95</v>
      </c>
    </row>
    <row r="43" spans="2:2" x14ac:dyDescent="0.25">
      <c r="B43" t="s">
        <v>31</v>
      </c>
    </row>
    <row r="44" spans="2:2" x14ac:dyDescent="0.25">
      <c r="B44" t="s">
        <v>69</v>
      </c>
    </row>
  </sheetData>
  <customSheetViews>
    <customSheetView guid="{AC57A341-684E-4ABA-8A79-23E3781525E3}" state="hidden">
      <pageMargins left="0.7" right="0.7" top="0.75" bottom="0.75" header="0.3" footer="0.3"/>
      <pageSetup paperSize="9" orientation="portrait" r:id="rId1"/>
    </customSheetView>
    <customSheetView guid="{819CB18E-4CE2-4755-9377-4094EFA6418A}" state="hidden">
      <pageMargins left="0.7" right="0.7" top="0.75" bottom="0.75" header="0.3" footer="0.3"/>
      <pageSetup paperSize="9" orientation="portrait" r:id="rId2"/>
    </customSheetView>
    <customSheetView guid="{7E9B06C4-D610-4135-812A-031B1C4C310C}" state="hidden">
      <pageMargins left="0.7" right="0.7" top="0.75" bottom="0.75" header="0.3" footer="0.3"/>
      <pageSetup paperSize="9" orientation="portrait" r:id="rId3"/>
    </customSheetView>
    <customSheetView guid="{D94472E7-C95F-459F-B05A-999A8A9DD25E}" state="hidden"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2"/>
  <sheetViews>
    <sheetView showGridLines="0" workbookViewId="0">
      <selection activeCell="E11" sqref="E11"/>
    </sheetView>
  </sheetViews>
  <sheetFormatPr baseColWidth="10" defaultColWidth="11" defaultRowHeight="15" x14ac:dyDescent="0.3"/>
  <cols>
    <col min="1" max="1" width="12.28515625" style="6" bestFit="1" customWidth="1"/>
    <col min="2" max="2" width="13" style="6" bestFit="1" customWidth="1"/>
    <col min="3" max="3" width="5.42578125" style="6" bestFit="1" customWidth="1"/>
    <col min="4" max="4" width="12.85546875" style="6" bestFit="1" customWidth="1"/>
    <col min="5" max="5" width="11" style="6" bestFit="1" customWidth="1"/>
    <col min="6" max="6" width="6.7109375" style="6" bestFit="1" customWidth="1"/>
    <col min="7" max="7" width="17.140625" style="6" bestFit="1" customWidth="1"/>
    <col min="8" max="8" width="22.42578125" style="6" bestFit="1" customWidth="1"/>
    <col min="9" max="9" width="7.85546875" style="6" bestFit="1" customWidth="1"/>
    <col min="10" max="10" width="8.7109375" style="6" bestFit="1" customWidth="1"/>
    <col min="11" max="11" width="16.85546875" style="6" bestFit="1" customWidth="1"/>
    <col min="12" max="12" width="13.140625" style="6" bestFit="1" customWidth="1"/>
    <col min="13" max="13" width="34.28515625" style="6" customWidth="1"/>
    <col min="14" max="16384" width="11" style="6"/>
  </cols>
  <sheetData>
    <row r="1" spans="1:13" ht="30.75" thickBot="1" x14ac:dyDescent="0.35">
      <c r="A1" s="12" t="s">
        <v>21</v>
      </c>
      <c r="B1" s="14" t="s">
        <v>22</v>
      </c>
      <c r="C1" s="14" t="s">
        <v>23</v>
      </c>
      <c r="D1" s="19" t="s">
        <v>24</v>
      </c>
      <c r="E1" s="12" t="s">
        <v>25</v>
      </c>
      <c r="F1" s="13" t="s">
        <v>26</v>
      </c>
      <c r="G1" s="42" t="s">
        <v>85</v>
      </c>
      <c r="H1" s="42" t="s">
        <v>86</v>
      </c>
      <c r="I1" s="42" t="s">
        <v>87</v>
      </c>
      <c r="J1" s="42" t="s">
        <v>88</v>
      </c>
      <c r="K1" s="42" t="s">
        <v>89</v>
      </c>
      <c r="L1" s="42" t="s">
        <v>96</v>
      </c>
      <c r="M1" s="12" t="s">
        <v>27</v>
      </c>
    </row>
    <row r="2" spans="1:13" ht="15.75" thickTop="1" x14ac:dyDescent="0.3">
      <c r="A2" s="6">
        <f>Formulaire!F3</f>
        <v>5</v>
      </c>
      <c r="B2" s="6">
        <f>Formulaire!F4</f>
        <v>1265</v>
      </c>
      <c r="C2" s="6">
        <f>Formulaire!F5</f>
        <v>2</v>
      </c>
      <c r="D2" s="6">
        <f>Formulaire!H16</f>
        <v>1.2629999999999999</v>
      </c>
      <c r="E2" s="7">
        <f ca="1">Formulaire!C16</f>
        <v>43891</v>
      </c>
      <c r="F2" s="8">
        <f ca="1">Formulaire!C18</f>
        <v>43891.637957523148</v>
      </c>
      <c r="G2" s="43" t="str">
        <f>IF(Formulaire!F18=1, "OUI",  "NON")</f>
        <v>NON</v>
      </c>
      <c r="H2" s="43" t="str">
        <f>IF(Formulaire!F18=2, "OUI",  "NON")</f>
        <v>NON</v>
      </c>
      <c r="I2" s="43" t="str">
        <f>IF(Formulaire!F18=3, "OUI",  "NON")</f>
        <v>NON</v>
      </c>
      <c r="J2" s="43" t="str">
        <f>IF(Formulaire!F18=4, "OUI",  "NON")</f>
        <v>NON</v>
      </c>
      <c r="K2" s="43" t="str">
        <f>IF(Formulaire!F18=5, "OUI",  "NON")</f>
        <v>NON</v>
      </c>
      <c r="L2" s="43" t="str">
        <f>IF(Formulaire!F18=6, "OUI",  "NON")</f>
        <v>OUI</v>
      </c>
      <c r="M2" s="6" t="str">
        <f>Formulaire!F6</f>
        <v>NETTOYAGE TREMIE 17T SU22 (BIO)</v>
      </c>
    </row>
  </sheetData>
  <customSheetViews>
    <customSheetView guid="{AC57A341-684E-4ABA-8A79-23E3781525E3}" state="hidden">
      <selection activeCell="A2" sqref="A2"/>
      <pageMargins left="0.7" right="0.7" top="0.75" bottom="0.75" header="0.3" footer="0.3"/>
    </customSheetView>
    <customSheetView guid="{819CB18E-4CE2-4755-9377-4094EFA6418A}" state="hidden">
      <selection activeCell="A2" sqref="A2"/>
      <pageMargins left="0.7" right="0.7" top="0.75" bottom="0.75" header="0.3" footer="0.3"/>
    </customSheetView>
    <customSheetView guid="{7E9B06C4-D610-4135-812A-031B1C4C310C}" state="hidden">
      <selection activeCell="A2" sqref="A2"/>
      <pageMargins left="0.7" right="0.7" top="0.75" bottom="0.75" header="0.3" footer="0.3"/>
    </customSheetView>
    <customSheetView guid="{D94472E7-C95F-459F-B05A-999A8A9DD25E}" state="hidden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Q874"/>
  <sheetViews>
    <sheetView showGridLines="0" workbookViewId="0">
      <pane ySplit="1" topLeftCell="A2" activePane="bottomLeft" state="frozen"/>
      <selection activeCell="D32" sqref="D32:E32"/>
      <selection pane="bottomLeft" activeCell="G16" sqref="G16"/>
    </sheetView>
  </sheetViews>
  <sheetFormatPr baseColWidth="10" defaultColWidth="11" defaultRowHeight="11.25" x14ac:dyDescent="0.2"/>
  <cols>
    <col min="1" max="1" width="10.28515625" style="60" bestFit="1" customWidth="1"/>
    <col min="2" max="2" width="11" style="84" bestFit="1" customWidth="1"/>
    <col min="3" max="3" width="5" style="84" bestFit="1" customWidth="1"/>
    <col min="4" max="4" width="10.85546875" style="87" bestFit="1" customWidth="1"/>
    <col min="5" max="5" width="11" style="81" bestFit="1" customWidth="1"/>
    <col min="6" max="6" width="5.85546875" style="62" bestFit="1" customWidth="1"/>
    <col min="7" max="7" width="14.42578125" style="60" bestFit="1" customWidth="1"/>
    <col min="8" max="8" width="19.140625" style="60" bestFit="1" customWidth="1"/>
    <col min="9" max="9" width="6.140625" style="60" bestFit="1" customWidth="1"/>
    <col min="10" max="10" width="7.7109375" style="60" bestFit="1" customWidth="1"/>
    <col min="11" max="11" width="14.42578125" style="60" bestFit="1" customWidth="1"/>
    <col min="12" max="12" width="11.28515625" style="60" bestFit="1" customWidth="1"/>
    <col min="13" max="13" width="31.85546875" style="63" bestFit="1" customWidth="1"/>
    <col min="14" max="14" width="14.42578125" style="48" bestFit="1" customWidth="1"/>
    <col min="15" max="15" width="8.28515625" style="65" bestFit="1" customWidth="1"/>
    <col min="16" max="16" width="13.42578125" style="65" bestFit="1" customWidth="1"/>
    <col min="17" max="16384" width="11" style="48"/>
  </cols>
  <sheetData>
    <row r="1" spans="1:16" ht="27.75" thickBot="1" x14ac:dyDescent="0.25">
      <c r="A1" s="44" t="s">
        <v>21</v>
      </c>
      <c r="B1" s="83" t="s">
        <v>22</v>
      </c>
      <c r="C1" s="83" t="s">
        <v>23</v>
      </c>
      <c r="D1" s="86" t="s">
        <v>24</v>
      </c>
      <c r="E1" s="44" t="s">
        <v>25</v>
      </c>
      <c r="F1" s="45" t="s">
        <v>26</v>
      </c>
      <c r="G1" s="46" t="s">
        <v>85</v>
      </c>
      <c r="H1" s="46" t="s">
        <v>86</v>
      </c>
      <c r="I1" s="46" t="s">
        <v>87</v>
      </c>
      <c r="J1" s="46" t="s">
        <v>88</v>
      </c>
      <c r="K1" s="46" t="s">
        <v>89</v>
      </c>
      <c r="L1" s="46" t="s">
        <v>96</v>
      </c>
      <c r="M1" s="44" t="s">
        <v>27</v>
      </c>
      <c r="N1" s="44" t="s">
        <v>28</v>
      </c>
      <c r="O1" s="44" t="s">
        <v>29</v>
      </c>
      <c r="P1" s="47" t="s">
        <v>30</v>
      </c>
    </row>
    <row r="2" spans="1:16" ht="15.75" thickTop="1" x14ac:dyDescent="0.3">
      <c r="A2" s="6">
        <v>4</v>
      </c>
      <c r="B2" s="6">
        <v>1265</v>
      </c>
      <c r="C2" s="6">
        <v>2</v>
      </c>
      <c r="D2" s="6">
        <v>1.2629999999999999</v>
      </c>
      <c r="E2" s="7">
        <v>43891</v>
      </c>
      <c r="F2" s="8">
        <v>43891.637956828701</v>
      </c>
      <c r="G2" s="43" t="s">
        <v>97</v>
      </c>
      <c r="H2" s="43" t="s">
        <v>97</v>
      </c>
      <c r="I2" s="43" t="s">
        <v>97</v>
      </c>
      <c r="J2" s="43" t="s">
        <v>97</v>
      </c>
      <c r="K2" s="43" t="s">
        <v>97</v>
      </c>
      <c r="L2" s="43" t="s">
        <v>98</v>
      </c>
      <c r="M2" s="6" t="s">
        <v>80</v>
      </c>
      <c r="N2" s="47"/>
      <c r="O2" s="47"/>
      <c r="P2" s="47"/>
    </row>
    <row r="3" spans="1:16" ht="15" x14ac:dyDescent="0.3">
      <c r="A3" s="6">
        <v>3</v>
      </c>
      <c r="B3" s="6">
        <v>125</v>
      </c>
      <c r="C3" s="6">
        <v>1</v>
      </c>
      <c r="D3" s="6">
        <v>0.124</v>
      </c>
      <c r="E3" s="7">
        <v>43891</v>
      </c>
      <c r="F3" s="8">
        <v>43891.625654629628</v>
      </c>
      <c r="G3" s="43" t="s">
        <v>97</v>
      </c>
      <c r="H3" s="43" t="s">
        <v>97</v>
      </c>
      <c r="I3" s="43" t="s">
        <v>97</v>
      </c>
      <c r="J3" s="43" t="s">
        <v>98</v>
      </c>
      <c r="K3" s="43" t="s">
        <v>97</v>
      </c>
      <c r="L3" s="43" t="s">
        <v>97</v>
      </c>
      <c r="M3" s="6" t="s">
        <v>80</v>
      </c>
      <c r="N3" s="47"/>
      <c r="O3" s="47"/>
      <c r="P3" s="47"/>
    </row>
    <row r="4" spans="1:16" ht="15" x14ac:dyDescent="0.3">
      <c r="A4" s="6">
        <v>2</v>
      </c>
      <c r="B4" s="6">
        <v>12</v>
      </c>
      <c r="C4" s="6">
        <v>1</v>
      </c>
      <c r="D4" s="6">
        <v>1.0999999999999999E-2</v>
      </c>
      <c r="E4" s="7">
        <v>43891</v>
      </c>
      <c r="F4" s="8">
        <v>43891.625475231478</v>
      </c>
      <c r="G4" s="43" t="s">
        <v>97</v>
      </c>
      <c r="H4" s="43" t="s">
        <v>97</v>
      </c>
      <c r="I4" s="43" t="s">
        <v>97</v>
      </c>
      <c r="J4" s="43" t="s">
        <v>97</v>
      </c>
      <c r="K4" s="43" t="s">
        <v>97</v>
      </c>
      <c r="L4" s="43" t="s">
        <v>98</v>
      </c>
      <c r="M4" s="6" t="s">
        <v>83</v>
      </c>
      <c r="N4" s="47"/>
      <c r="O4" s="47"/>
      <c r="P4" s="47"/>
    </row>
    <row r="5" spans="1:16" ht="15" x14ac:dyDescent="0.3">
      <c r="A5" s="6">
        <v>1</v>
      </c>
      <c r="B5" s="6">
        <v>150</v>
      </c>
      <c r="C5" s="6">
        <v>20</v>
      </c>
      <c r="D5" s="6">
        <v>0.13</v>
      </c>
      <c r="E5" s="7">
        <v>43891</v>
      </c>
      <c r="F5" s="8">
        <v>43891.622930555553</v>
      </c>
      <c r="G5" s="43" t="s">
        <v>97</v>
      </c>
      <c r="H5" s="43" t="s">
        <v>98</v>
      </c>
      <c r="I5" s="43" t="s">
        <v>97</v>
      </c>
      <c r="J5" s="43" t="s">
        <v>97</v>
      </c>
      <c r="K5" s="43" t="s">
        <v>97</v>
      </c>
      <c r="L5" s="43" t="s">
        <v>97</v>
      </c>
      <c r="M5" s="6" t="s">
        <v>55</v>
      </c>
      <c r="N5" s="47"/>
      <c r="O5" s="47"/>
      <c r="P5" s="47"/>
    </row>
    <row r="6" spans="1:16" ht="15" x14ac:dyDescent="0.3">
      <c r="A6" s="6"/>
      <c r="B6" s="6"/>
      <c r="C6" s="6"/>
      <c r="D6" s="6"/>
      <c r="E6" s="7"/>
      <c r="F6" s="8"/>
      <c r="G6" s="43"/>
      <c r="H6" s="43"/>
      <c r="I6" s="43"/>
      <c r="J6" s="43"/>
      <c r="K6" s="43"/>
      <c r="L6" s="43"/>
      <c r="M6" s="6"/>
      <c r="N6" s="53"/>
      <c r="O6" s="54"/>
      <c r="P6" s="54"/>
    </row>
    <row r="7" spans="1:16" ht="15" x14ac:dyDescent="0.3">
      <c r="A7" s="6"/>
      <c r="B7" s="6"/>
      <c r="C7" s="6"/>
      <c r="D7" s="6"/>
      <c r="E7" s="7"/>
      <c r="F7" s="8"/>
      <c r="G7" s="43"/>
      <c r="H7" s="43"/>
      <c r="I7" s="43"/>
      <c r="J7" s="43"/>
      <c r="K7" s="43"/>
      <c r="L7" s="43"/>
      <c r="M7" s="6"/>
      <c r="N7" s="53"/>
      <c r="O7" s="54"/>
      <c r="P7" s="54"/>
    </row>
    <row r="8" spans="1:16" ht="15" x14ac:dyDescent="0.3">
      <c r="A8" s="6"/>
      <c r="B8" s="6"/>
      <c r="C8" s="6"/>
      <c r="D8" s="6"/>
      <c r="E8" s="7"/>
      <c r="F8" s="8"/>
      <c r="G8" s="43"/>
      <c r="H8" s="43"/>
      <c r="I8" s="43"/>
      <c r="J8" s="43"/>
      <c r="K8" s="43"/>
      <c r="L8" s="43"/>
      <c r="M8" s="6"/>
      <c r="N8" s="53"/>
      <c r="O8" s="54"/>
      <c r="P8" s="54"/>
    </row>
    <row r="9" spans="1:16" ht="13.5" x14ac:dyDescent="0.2">
      <c r="A9" s="49"/>
      <c r="B9" s="93"/>
      <c r="C9" s="94"/>
      <c r="E9" s="50"/>
      <c r="F9" s="51"/>
      <c r="G9" s="49"/>
      <c r="H9" s="49"/>
      <c r="I9" s="49"/>
      <c r="J9" s="49"/>
      <c r="K9" s="49"/>
      <c r="L9" s="49"/>
      <c r="M9" s="52"/>
      <c r="N9" s="53"/>
      <c r="O9" s="54"/>
      <c r="P9" s="54"/>
    </row>
    <row r="10" spans="1:16" ht="13.5" x14ac:dyDescent="0.2">
      <c r="A10" s="49"/>
      <c r="B10" s="90"/>
      <c r="C10" s="89"/>
      <c r="E10" s="50"/>
      <c r="F10" s="51"/>
      <c r="G10" s="49"/>
      <c r="H10" s="49"/>
      <c r="I10" s="49"/>
      <c r="J10" s="49"/>
      <c r="K10" s="49"/>
      <c r="L10" s="49"/>
      <c r="M10" s="52"/>
      <c r="N10" s="53"/>
      <c r="O10" s="54"/>
      <c r="P10" s="54"/>
    </row>
    <row r="11" spans="1:16" x14ac:dyDescent="0.2">
      <c r="A11" s="49"/>
      <c r="B11" s="90"/>
      <c r="C11" s="89"/>
      <c r="E11" s="50"/>
      <c r="F11" s="51"/>
      <c r="G11" s="49"/>
      <c r="H11" s="49"/>
      <c r="I11" s="49"/>
      <c r="J11" s="49"/>
      <c r="K11" s="49"/>
      <c r="L11" s="49"/>
      <c r="M11" s="52"/>
      <c r="N11" s="59"/>
      <c r="O11" s="55"/>
      <c r="P11" s="55"/>
    </row>
    <row r="12" spans="1:16" x14ac:dyDescent="0.2">
      <c r="A12" s="49"/>
      <c r="B12" s="90"/>
      <c r="C12" s="96"/>
      <c r="E12" s="50"/>
      <c r="F12" s="51"/>
      <c r="G12" s="49"/>
      <c r="H12" s="49"/>
      <c r="I12" s="49"/>
      <c r="J12" s="49"/>
      <c r="K12" s="49"/>
      <c r="L12" s="49"/>
      <c r="M12" s="52"/>
      <c r="N12" s="64"/>
    </row>
    <row r="13" spans="1:16" x14ac:dyDescent="0.2">
      <c r="A13" s="49"/>
      <c r="B13" s="90"/>
      <c r="C13" s="89"/>
      <c r="E13" s="50"/>
      <c r="F13" s="51"/>
      <c r="G13" s="49"/>
      <c r="H13" s="49"/>
      <c r="I13" s="49"/>
      <c r="J13" s="49"/>
      <c r="K13" s="49"/>
      <c r="L13" s="49"/>
      <c r="M13" s="52"/>
      <c r="N13" s="64"/>
    </row>
    <row r="14" spans="1:16" x14ac:dyDescent="0.2">
      <c r="A14" s="55"/>
      <c r="B14" s="91"/>
      <c r="C14" s="95"/>
      <c r="D14" s="88"/>
      <c r="E14" s="56"/>
      <c r="F14" s="57"/>
      <c r="G14" s="55"/>
      <c r="H14" s="55"/>
      <c r="I14" s="55"/>
      <c r="J14" s="55"/>
      <c r="K14" s="55"/>
      <c r="L14" s="55"/>
      <c r="M14" s="58"/>
      <c r="N14" s="64"/>
    </row>
    <row r="15" spans="1:16" x14ac:dyDescent="0.2">
      <c r="E15" s="61"/>
      <c r="N15" s="64"/>
    </row>
    <row r="16" spans="1:16" x14ac:dyDescent="0.2">
      <c r="E16" s="61"/>
      <c r="N16" s="64"/>
    </row>
    <row r="17" spans="5:14" x14ac:dyDescent="0.2">
      <c r="E17" s="61"/>
      <c r="N17" s="64"/>
    </row>
    <row r="18" spans="5:14" x14ac:dyDescent="0.2">
      <c r="E18" s="61"/>
      <c r="N18" s="64"/>
    </row>
    <row r="19" spans="5:14" x14ac:dyDescent="0.2">
      <c r="E19" s="61"/>
      <c r="N19" s="64"/>
    </row>
    <row r="20" spans="5:14" x14ac:dyDescent="0.2">
      <c r="E20" s="61"/>
      <c r="N20" s="64"/>
    </row>
    <row r="21" spans="5:14" x14ac:dyDescent="0.2">
      <c r="E21" s="61"/>
      <c r="N21" s="64"/>
    </row>
    <row r="22" spans="5:14" x14ac:dyDescent="0.2">
      <c r="E22" s="61"/>
      <c r="N22" s="66"/>
    </row>
    <row r="23" spans="5:14" x14ac:dyDescent="0.2">
      <c r="E23" s="61"/>
      <c r="N23" s="64"/>
    </row>
    <row r="24" spans="5:14" x14ac:dyDescent="0.2">
      <c r="E24" s="61"/>
      <c r="N24" s="64"/>
    </row>
    <row r="25" spans="5:14" x14ac:dyDescent="0.2">
      <c r="E25" s="61"/>
      <c r="N25" s="64"/>
    </row>
    <row r="26" spans="5:14" x14ac:dyDescent="0.2">
      <c r="E26" s="61"/>
      <c r="N26" s="64"/>
    </row>
    <row r="27" spans="5:14" x14ac:dyDescent="0.2">
      <c r="E27" s="61"/>
      <c r="N27" s="64"/>
    </row>
    <row r="28" spans="5:14" x14ac:dyDescent="0.2">
      <c r="E28" s="61"/>
      <c r="N28" s="64"/>
    </row>
    <row r="29" spans="5:14" x14ac:dyDescent="0.2">
      <c r="E29" s="61"/>
      <c r="N29" s="64"/>
    </row>
    <row r="30" spans="5:14" x14ac:dyDescent="0.2">
      <c r="E30" s="61"/>
      <c r="N30" s="61"/>
    </row>
    <row r="31" spans="5:14" x14ac:dyDescent="0.2">
      <c r="E31" s="61"/>
      <c r="N31" s="64"/>
    </row>
    <row r="32" spans="5:14" x14ac:dyDescent="0.2">
      <c r="E32" s="61"/>
      <c r="N32" s="61"/>
    </row>
    <row r="33" spans="5:14" x14ac:dyDescent="0.2">
      <c r="E33" s="61"/>
      <c r="N33" s="64"/>
    </row>
    <row r="34" spans="5:14" x14ac:dyDescent="0.2">
      <c r="E34" s="61"/>
      <c r="N34" s="64"/>
    </row>
    <row r="35" spans="5:14" x14ac:dyDescent="0.2">
      <c r="E35" s="61"/>
      <c r="N35" s="64"/>
    </row>
    <row r="36" spans="5:14" x14ac:dyDescent="0.2">
      <c r="E36" s="61"/>
      <c r="N36" s="61"/>
    </row>
    <row r="37" spans="5:14" x14ac:dyDescent="0.2">
      <c r="E37" s="61"/>
      <c r="N37" s="61"/>
    </row>
    <row r="38" spans="5:14" x14ac:dyDescent="0.2">
      <c r="E38" s="61"/>
      <c r="N38" s="61"/>
    </row>
    <row r="39" spans="5:14" x14ac:dyDescent="0.2">
      <c r="E39" s="61"/>
      <c r="N39" s="64"/>
    </row>
    <row r="40" spans="5:14" x14ac:dyDescent="0.2">
      <c r="E40" s="61"/>
      <c r="N40" s="61"/>
    </row>
    <row r="41" spans="5:14" x14ac:dyDescent="0.2">
      <c r="E41" s="61"/>
      <c r="N41" s="64"/>
    </row>
    <row r="42" spans="5:14" x14ac:dyDescent="0.2">
      <c r="E42" s="61"/>
      <c r="N42" s="64"/>
    </row>
    <row r="43" spans="5:14" x14ac:dyDescent="0.2">
      <c r="E43" s="61"/>
      <c r="N43" s="64"/>
    </row>
    <row r="44" spans="5:14" x14ac:dyDescent="0.2">
      <c r="E44" s="61"/>
      <c r="N44" s="64"/>
    </row>
    <row r="45" spans="5:14" x14ac:dyDescent="0.2">
      <c r="E45" s="61"/>
      <c r="N45" s="64"/>
    </row>
    <row r="46" spans="5:14" x14ac:dyDescent="0.2">
      <c r="E46" s="61"/>
      <c r="N46" s="61"/>
    </row>
    <row r="47" spans="5:14" x14ac:dyDescent="0.2">
      <c r="E47" s="61"/>
      <c r="N47" s="64"/>
    </row>
    <row r="48" spans="5:14" x14ac:dyDescent="0.2">
      <c r="E48" s="61"/>
      <c r="N48" s="64"/>
    </row>
    <row r="49" spans="5:14" x14ac:dyDescent="0.2">
      <c r="E49" s="61"/>
      <c r="N49" s="64"/>
    </row>
    <row r="50" spans="5:14" x14ac:dyDescent="0.2">
      <c r="E50" s="61"/>
      <c r="N50" s="64"/>
    </row>
    <row r="51" spans="5:14" x14ac:dyDescent="0.2">
      <c r="E51" s="61"/>
      <c r="N51" s="61"/>
    </row>
    <row r="52" spans="5:14" x14ac:dyDescent="0.2">
      <c r="E52" s="61"/>
      <c r="N52" s="61"/>
    </row>
    <row r="53" spans="5:14" x14ac:dyDescent="0.2">
      <c r="E53" s="61"/>
      <c r="N53" s="64"/>
    </row>
    <row r="54" spans="5:14" x14ac:dyDescent="0.2">
      <c r="E54" s="61"/>
      <c r="N54" s="64"/>
    </row>
    <row r="55" spans="5:14" x14ac:dyDescent="0.2">
      <c r="E55" s="61"/>
      <c r="N55" s="64"/>
    </row>
    <row r="56" spans="5:14" x14ac:dyDescent="0.2">
      <c r="E56" s="61"/>
      <c r="N56" s="64"/>
    </row>
    <row r="57" spans="5:14" x14ac:dyDescent="0.2">
      <c r="E57" s="61"/>
      <c r="N57" s="64"/>
    </row>
    <row r="58" spans="5:14" x14ac:dyDescent="0.2">
      <c r="E58" s="61"/>
      <c r="N58" s="64"/>
    </row>
    <row r="59" spans="5:14" x14ac:dyDescent="0.2">
      <c r="E59" s="61"/>
      <c r="N59" s="64"/>
    </row>
    <row r="60" spans="5:14" x14ac:dyDescent="0.2">
      <c r="E60" s="61"/>
      <c r="N60" s="64"/>
    </row>
    <row r="61" spans="5:14" x14ac:dyDescent="0.2">
      <c r="E61" s="61"/>
      <c r="N61" s="64"/>
    </row>
    <row r="62" spans="5:14" x14ac:dyDescent="0.2">
      <c r="E62" s="61"/>
      <c r="N62" s="64"/>
    </row>
    <row r="63" spans="5:14" x14ac:dyDescent="0.2">
      <c r="E63" s="61"/>
      <c r="N63" s="64"/>
    </row>
    <row r="64" spans="5:14" x14ac:dyDescent="0.2">
      <c r="E64" s="61"/>
      <c r="N64" s="64"/>
    </row>
    <row r="65" spans="5:14" x14ac:dyDescent="0.2">
      <c r="E65" s="61"/>
      <c r="N65" s="64"/>
    </row>
    <row r="66" spans="5:14" x14ac:dyDescent="0.2">
      <c r="E66" s="61"/>
      <c r="N66" s="64"/>
    </row>
    <row r="67" spans="5:14" x14ac:dyDescent="0.2">
      <c r="E67" s="61"/>
      <c r="N67" s="64"/>
    </row>
    <row r="68" spans="5:14" x14ac:dyDescent="0.2">
      <c r="E68" s="61"/>
      <c r="N68" s="64"/>
    </row>
    <row r="69" spans="5:14" x14ac:dyDescent="0.2">
      <c r="E69" s="61"/>
      <c r="N69" s="64"/>
    </row>
    <row r="70" spans="5:14" x14ac:dyDescent="0.2">
      <c r="E70" s="61"/>
      <c r="N70" s="64"/>
    </row>
    <row r="71" spans="5:14" x14ac:dyDescent="0.2">
      <c r="E71" s="61"/>
      <c r="N71" s="64"/>
    </row>
    <row r="72" spans="5:14" x14ac:dyDescent="0.2">
      <c r="E72" s="61"/>
      <c r="N72" s="64"/>
    </row>
    <row r="73" spans="5:14" x14ac:dyDescent="0.2">
      <c r="E73" s="61"/>
      <c r="N73" s="64"/>
    </row>
    <row r="74" spans="5:14" x14ac:dyDescent="0.2">
      <c r="E74" s="61"/>
      <c r="N74" s="64"/>
    </row>
    <row r="75" spans="5:14" x14ac:dyDescent="0.2">
      <c r="E75" s="61"/>
      <c r="N75" s="64"/>
    </row>
    <row r="76" spans="5:14" x14ac:dyDescent="0.2">
      <c r="E76" s="61"/>
      <c r="N76" s="64"/>
    </row>
    <row r="77" spans="5:14" x14ac:dyDescent="0.2">
      <c r="E77" s="61"/>
      <c r="N77" s="64"/>
    </row>
    <row r="78" spans="5:14" x14ac:dyDescent="0.2">
      <c r="E78" s="61"/>
      <c r="N78" s="64"/>
    </row>
    <row r="79" spans="5:14" x14ac:dyDescent="0.2">
      <c r="E79" s="61"/>
      <c r="N79" s="64"/>
    </row>
    <row r="80" spans="5:14" x14ac:dyDescent="0.2">
      <c r="E80" s="61"/>
      <c r="N80" s="64"/>
    </row>
    <row r="81" spans="5:14" x14ac:dyDescent="0.2">
      <c r="E81" s="61"/>
      <c r="N81" s="64"/>
    </row>
    <row r="82" spans="5:14" x14ac:dyDescent="0.2">
      <c r="E82" s="61"/>
      <c r="N82" s="64"/>
    </row>
    <row r="83" spans="5:14" x14ac:dyDescent="0.2">
      <c r="E83" s="61"/>
      <c r="N83" s="64"/>
    </row>
    <row r="84" spans="5:14" x14ac:dyDescent="0.2">
      <c r="E84" s="61"/>
      <c r="N84" s="66"/>
    </row>
    <row r="85" spans="5:14" x14ac:dyDescent="0.2">
      <c r="E85" s="61"/>
      <c r="N85" s="64"/>
    </row>
    <row r="86" spans="5:14" x14ac:dyDescent="0.2">
      <c r="E86" s="61"/>
      <c r="N86" s="64"/>
    </row>
    <row r="87" spans="5:14" x14ac:dyDescent="0.2">
      <c r="E87" s="61"/>
      <c r="N87" s="64"/>
    </row>
    <row r="88" spans="5:14" x14ac:dyDescent="0.2">
      <c r="E88" s="61"/>
      <c r="N88" s="64"/>
    </row>
    <row r="89" spans="5:14" x14ac:dyDescent="0.2">
      <c r="E89" s="61"/>
      <c r="N89" s="64"/>
    </row>
    <row r="90" spans="5:14" x14ac:dyDescent="0.2">
      <c r="E90" s="61"/>
      <c r="N90" s="64"/>
    </row>
    <row r="91" spans="5:14" x14ac:dyDescent="0.2">
      <c r="E91" s="61"/>
      <c r="N91" s="64"/>
    </row>
    <row r="92" spans="5:14" x14ac:dyDescent="0.2">
      <c r="E92" s="61"/>
      <c r="N92" s="64"/>
    </row>
    <row r="93" spans="5:14" x14ac:dyDescent="0.2">
      <c r="E93" s="61"/>
      <c r="N93" s="64"/>
    </row>
    <row r="94" spans="5:14" x14ac:dyDescent="0.2">
      <c r="E94" s="61"/>
      <c r="N94" s="64"/>
    </row>
    <row r="95" spans="5:14" x14ac:dyDescent="0.2">
      <c r="E95" s="61"/>
      <c r="N95" s="64"/>
    </row>
    <row r="96" spans="5:14" x14ac:dyDescent="0.2">
      <c r="E96" s="61"/>
      <c r="N96" s="64"/>
    </row>
    <row r="97" spans="5:15" x14ac:dyDescent="0.2">
      <c r="E97" s="61"/>
      <c r="N97" s="64"/>
    </row>
    <row r="98" spans="5:15" x14ac:dyDescent="0.2">
      <c r="E98" s="61"/>
      <c r="N98" s="64"/>
    </row>
    <row r="99" spans="5:15" x14ac:dyDescent="0.2">
      <c r="E99" s="61"/>
      <c r="N99" s="64"/>
    </row>
    <row r="100" spans="5:15" x14ac:dyDescent="0.2">
      <c r="E100" s="61"/>
      <c r="N100" s="64"/>
    </row>
    <row r="101" spans="5:15" x14ac:dyDescent="0.2">
      <c r="E101" s="61"/>
      <c r="N101" s="64"/>
    </row>
    <row r="102" spans="5:15" x14ac:dyDescent="0.2">
      <c r="E102" s="61"/>
      <c r="N102" s="64"/>
    </row>
    <row r="103" spans="5:15" x14ac:dyDescent="0.2">
      <c r="E103" s="61"/>
      <c r="N103" s="64"/>
    </row>
    <row r="104" spans="5:15" x14ac:dyDescent="0.2">
      <c r="E104" s="61"/>
      <c r="N104" s="64"/>
      <c r="O104" s="67"/>
    </row>
    <row r="105" spans="5:15" x14ac:dyDescent="0.2">
      <c r="E105" s="61"/>
      <c r="N105" s="64"/>
    </row>
    <row r="106" spans="5:15" x14ac:dyDescent="0.2">
      <c r="E106" s="61"/>
      <c r="N106" s="64"/>
    </row>
    <row r="107" spans="5:15" x14ac:dyDescent="0.2">
      <c r="E107" s="61"/>
      <c r="N107" s="64"/>
    </row>
    <row r="108" spans="5:15" x14ac:dyDescent="0.2">
      <c r="E108" s="61"/>
      <c r="N108" s="64"/>
    </row>
    <row r="109" spans="5:15" x14ac:dyDescent="0.2">
      <c r="E109" s="61"/>
      <c r="N109" s="64"/>
    </row>
    <row r="110" spans="5:15" x14ac:dyDescent="0.2">
      <c r="E110" s="61"/>
      <c r="N110" s="64"/>
    </row>
    <row r="111" spans="5:15" x14ac:dyDescent="0.2">
      <c r="E111" s="61"/>
      <c r="N111" s="64"/>
    </row>
    <row r="112" spans="5:15" x14ac:dyDescent="0.2">
      <c r="E112" s="61"/>
      <c r="N112" s="64"/>
    </row>
    <row r="113" spans="1:16" x14ac:dyDescent="0.2">
      <c r="E113" s="61"/>
      <c r="N113" s="64"/>
    </row>
    <row r="114" spans="1:16" x14ac:dyDescent="0.2">
      <c r="E114" s="61"/>
      <c r="N114" s="64"/>
    </row>
    <row r="115" spans="1:16" x14ac:dyDescent="0.2">
      <c r="E115" s="61"/>
      <c r="N115" s="71"/>
      <c r="O115" s="49"/>
      <c r="P115" s="49"/>
    </row>
    <row r="116" spans="1:16" x14ac:dyDescent="0.2">
      <c r="E116" s="61"/>
      <c r="N116" s="71"/>
    </row>
    <row r="117" spans="1:16" x14ac:dyDescent="0.2">
      <c r="E117" s="61"/>
      <c r="N117" s="66"/>
    </row>
    <row r="118" spans="1:16" x14ac:dyDescent="0.2">
      <c r="A118" s="68"/>
      <c r="B118" s="92"/>
      <c r="C118" s="92"/>
      <c r="E118" s="69"/>
      <c r="F118" s="70"/>
      <c r="G118" s="68"/>
      <c r="H118" s="68"/>
      <c r="I118" s="68"/>
      <c r="J118" s="68"/>
      <c r="K118" s="68"/>
      <c r="L118" s="68"/>
      <c r="N118" s="66"/>
    </row>
    <row r="119" spans="1:16" x14ac:dyDescent="0.2">
      <c r="E119" s="61"/>
      <c r="N119" s="64"/>
    </row>
    <row r="120" spans="1:16" x14ac:dyDescent="0.2">
      <c r="E120" s="61"/>
      <c r="N120" s="64"/>
    </row>
    <row r="121" spans="1:16" x14ac:dyDescent="0.2">
      <c r="E121" s="61"/>
      <c r="N121" s="72"/>
    </row>
    <row r="122" spans="1:16" x14ac:dyDescent="0.2">
      <c r="E122" s="61"/>
      <c r="N122" s="64"/>
    </row>
    <row r="123" spans="1:16" x14ac:dyDescent="0.2">
      <c r="E123" s="61"/>
      <c r="N123" s="66"/>
    </row>
    <row r="124" spans="1:16" x14ac:dyDescent="0.2">
      <c r="E124" s="61"/>
      <c r="N124" s="64"/>
    </row>
    <row r="125" spans="1:16" x14ac:dyDescent="0.2">
      <c r="E125" s="61"/>
      <c r="N125" s="64"/>
    </row>
    <row r="126" spans="1:16" x14ac:dyDescent="0.2">
      <c r="E126" s="61"/>
      <c r="N126" s="64"/>
    </row>
    <row r="127" spans="1:16" x14ac:dyDescent="0.2">
      <c r="E127" s="61"/>
      <c r="N127" s="64"/>
    </row>
    <row r="128" spans="1:16" x14ac:dyDescent="0.2">
      <c r="E128" s="61"/>
      <c r="N128" s="64"/>
    </row>
    <row r="129" spans="5:16" x14ac:dyDescent="0.2">
      <c r="E129" s="61"/>
      <c r="N129" s="64"/>
    </row>
    <row r="130" spans="5:16" x14ac:dyDescent="0.2">
      <c r="E130" s="61"/>
      <c r="N130" s="64"/>
    </row>
    <row r="131" spans="5:16" x14ac:dyDescent="0.2">
      <c r="E131" s="61"/>
      <c r="N131" s="64"/>
    </row>
    <row r="132" spans="5:16" x14ac:dyDescent="0.2">
      <c r="E132" s="61"/>
      <c r="N132" s="64"/>
    </row>
    <row r="133" spans="5:16" x14ac:dyDescent="0.2">
      <c r="E133" s="61"/>
      <c r="N133" s="64"/>
    </row>
    <row r="134" spans="5:16" x14ac:dyDescent="0.2">
      <c r="E134" s="61"/>
      <c r="N134" s="66"/>
    </row>
    <row r="135" spans="5:16" x14ac:dyDescent="0.2">
      <c r="E135" s="61"/>
      <c r="N135" s="66"/>
    </row>
    <row r="136" spans="5:16" x14ac:dyDescent="0.2">
      <c r="E136" s="61"/>
      <c r="N136" s="66"/>
    </row>
    <row r="137" spans="5:16" x14ac:dyDescent="0.2">
      <c r="E137" s="61"/>
      <c r="N137" s="64"/>
    </row>
    <row r="138" spans="5:16" x14ac:dyDescent="0.2">
      <c r="E138" s="61"/>
      <c r="N138" s="66"/>
    </row>
    <row r="139" spans="5:16" x14ac:dyDescent="0.2">
      <c r="E139" s="61"/>
      <c r="N139" s="64"/>
    </row>
    <row r="140" spans="5:16" x14ac:dyDescent="0.2">
      <c r="E140" s="61"/>
      <c r="N140" s="64"/>
      <c r="P140" s="67"/>
    </row>
    <row r="141" spans="5:16" x14ac:dyDescent="0.2">
      <c r="E141" s="61"/>
      <c r="N141" s="61"/>
    </row>
    <row r="142" spans="5:16" x14ac:dyDescent="0.2">
      <c r="E142" s="61"/>
      <c r="N142" s="64"/>
    </row>
    <row r="143" spans="5:16" x14ac:dyDescent="0.2">
      <c r="E143" s="61"/>
      <c r="M143" s="48"/>
      <c r="N143" s="64"/>
    </row>
    <row r="144" spans="5:16" x14ac:dyDescent="0.2">
      <c r="E144" s="61"/>
      <c r="N144" s="64"/>
    </row>
    <row r="145" spans="5:14" x14ac:dyDescent="0.2">
      <c r="E145" s="61"/>
      <c r="N145" s="64"/>
    </row>
    <row r="146" spans="5:14" x14ac:dyDescent="0.2">
      <c r="E146" s="61"/>
      <c r="N146" s="64"/>
    </row>
    <row r="147" spans="5:14" x14ac:dyDescent="0.2">
      <c r="E147" s="61"/>
      <c r="N147" s="66"/>
    </row>
    <row r="148" spans="5:14" x14ac:dyDescent="0.2">
      <c r="E148" s="61"/>
      <c r="N148" s="64"/>
    </row>
    <row r="149" spans="5:14" x14ac:dyDescent="0.2">
      <c r="E149" s="61"/>
      <c r="N149" s="64"/>
    </row>
    <row r="150" spans="5:14" x14ac:dyDescent="0.2">
      <c r="E150" s="61"/>
      <c r="N150" s="64"/>
    </row>
    <row r="151" spans="5:14" x14ac:dyDescent="0.2">
      <c r="E151" s="61"/>
      <c r="N151" s="64"/>
    </row>
    <row r="152" spans="5:14" x14ac:dyDescent="0.2">
      <c r="E152" s="61"/>
      <c r="N152" s="66"/>
    </row>
    <row r="153" spans="5:14" x14ac:dyDescent="0.2">
      <c r="E153" s="61"/>
      <c r="N153" s="66"/>
    </row>
    <row r="154" spans="5:14" x14ac:dyDescent="0.2">
      <c r="E154" s="61"/>
      <c r="N154" s="66"/>
    </row>
    <row r="155" spans="5:14" x14ac:dyDescent="0.2">
      <c r="E155" s="61"/>
      <c r="N155" s="64"/>
    </row>
    <row r="156" spans="5:14" x14ac:dyDescent="0.2">
      <c r="E156" s="61"/>
      <c r="N156" s="64"/>
    </row>
    <row r="157" spans="5:14" x14ac:dyDescent="0.2">
      <c r="E157" s="61"/>
      <c r="N157" s="66"/>
    </row>
    <row r="158" spans="5:14" x14ac:dyDescent="0.2">
      <c r="E158" s="61"/>
      <c r="N158" s="66"/>
    </row>
    <row r="159" spans="5:14" x14ac:dyDescent="0.2">
      <c r="E159" s="61"/>
      <c r="N159" s="66"/>
    </row>
    <row r="160" spans="5:14" x14ac:dyDescent="0.2">
      <c r="E160" s="61"/>
      <c r="N160" s="66"/>
    </row>
    <row r="161" spans="5:14" x14ac:dyDescent="0.2">
      <c r="E161" s="61"/>
      <c r="N161" s="66"/>
    </row>
    <row r="162" spans="5:14" x14ac:dyDescent="0.2">
      <c r="E162" s="61"/>
      <c r="N162" s="66"/>
    </row>
    <row r="163" spans="5:14" x14ac:dyDescent="0.2">
      <c r="E163" s="61"/>
      <c r="N163" s="64"/>
    </row>
    <row r="164" spans="5:14" x14ac:dyDescent="0.2">
      <c r="E164" s="61"/>
      <c r="N164" s="64"/>
    </row>
    <row r="165" spans="5:14" x14ac:dyDescent="0.2">
      <c r="E165" s="61"/>
      <c r="N165" s="66"/>
    </row>
    <row r="166" spans="5:14" x14ac:dyDescent="0.2">
      <c r="E166" s="61"/>
      <c r="N166" s="66"/>
    </row>
    <row r="167" spans="5:14" x14ac:dyDescent="0.2">
      <c r="E167" s="61"/>
      <c r="N167" s="66"/>
    </row>
    <row r="168" spans="5:14" x14ac:dyDescent="0.2">
      <c r="E168" s="61"/>
      <c r="N168" s="72"/>
    </row>
    <row r="169" spans="5:14" x14ac:dyDescent="0.2">
      <c r="E169" s="61"/>
      <c r="N169" s="66"/>
    </row>
    <row r="170" spans="5:14" x14ac:dyDescent="0.2">
      <c r="E170" s="61"/>
      <c r="N170" s="66"/>
    </row>
    <row r="171" spans="5:14" x14ac:dyDescent="0.2">
      <c r="E171" s="61"/>
      <c r="N171" s="64"/>
    </row>
    <row r="172" spans="5:14" x14ac:dyDescent="0.2">
      <c r="E172" s="61"/>
      <c r="N172" s="64"/>
    </row>
    <row r="173" spans="5:14" x14ac:dyDescent="0.2">
      <c r="E173" s="61"/>
      <c r="N173" s="64"/>
    </row>
    <row r="174" spans="5:14" x14ac:dyDescent="0.2">
      <c r="E174" s="61"/>
      <c r="N174" s="66"/>
    </row>
    <row r="175" spans="5:14" x14ac:dyDescent="0.2">
      <c r="E175" s="61"/>
      <c r="N175" s="66"/>
    </row>
    <row r="176" spans="5:14" x14ac:dyDescent="0.2">
      <c r="E176" s="61"/>
      <c r="N176" s="66"/>
    </row>
    <row r="177" spans="5:14" x14ac:dyDescent="0.2">
      <c r="E177" s="61"/>
      <c r="N177" s="64"/>
    </row>
    <row r="178" spans="5:14" x14ac:dyDescent="0.2">
      <c r="E178" s="61"/>
      <c r="N178" s="66"/>
    </row>
    <row r="179" spans="5:14" x14ac:dyDescent="0.2">
      <c r="E179" s="61"/>
      <c r="N179" s="66"/>
    </row>
    <row r="180" spans="5:14" x14ac:dyDescent="0.2">
      <c r="E180" s="61"/>
      <c r="N180" s="66"/>
    </row>
    <row r="181" spans="5:14" x14ac:dyDescent="0.2">
      <c r="E181" s="61"/>
      <c r="N181" s="64"/>
    </row>
    <row r="182" spans="5:14" x14ac:dyDescent="0.2">
      <c r="E182" s="61"/>
      <c r="N182" s="66"/>
    </row>
    <row r="183" spans="5:14" x14ac:dyDescent="0.2">
      <c r="E183" s="61"/>
      <c r="N183" s="64"/>
    </row>
    <row r="184" spans="5:14" x14ac:dyDescent="0.2">
      <c r="E184" s="61"/>
      <c r="N184" s="64"/>
    </row>
    <row r="185" spans="5:14" x14ac:dyDescent="0.2">
      <c r="E185" s="61"/>
      <c r="N185" s="64"/>
    </row>
    <row r="186" spans="5:14" x14ac:dyDescent="0.2">
      <c r="E186" s="61"/>
      <c r="N186" s="64"/>
    </row>
    <row r="187" spans="5:14" x14ac:dyDescent="0.2">
      <c r="E187" s="61"/>
      <c r="N187" s="66"/>
    </row>
    <row r="188" spans="5:14" x14ac:dyDescent="0.2">
      <c r="E188" s="61"/>
      <c r="N188" s="64"/>
    </row>
    <row r="189" spans="5:14" x14ac:dyDescent="0.2">
      <c r="E189" s="61"/>
      <c r="N189" s="64"/>
    </row>
    <row r="190" spans="5:14" x14ac:dyDescent="0.2">
      <c r="E190" s="61"/>
      <c r="N190" s="64"/>
    </row>
    <row r="191" spans="5:14" x14ac:dyDescent="0.2">
      <c r="E191" s="61"/>
      <c r="N191" s="64"/>
    </row>
    <row r="192" spans="5:14" x14ac:dyDescent="0.2">
      <c r="E192" s="61"/>
      <c r="N192" s="64"/>
    </row>
    <row r="193" spans="5:14" x14ac:dyDescent="0.2">
      <c r="E193" s="61"/>
      <c r="N193" s="64"/>
    </row>
    <row r="194" spans="5:14" x14ac:dyDescent="0.2">
      <c r="E194" s="61"/>
      <c r="N194" s="64"/>
    </row>
    <row r="195" spans="5:14" x14ac:dyDescent="0.2">
      <c r="E195" s="61"/>
      <c r="N195" s="64"/>
    </row>
    <row r="196" spans="5:14" x14ac:dyDescent="0.2">
      <c r="E196" s="61"/>
      <c r="N196" s="64"/>
    </row>
    <row r="197" spans="5:14" x14ac:dyDescent="0.2">
      <c r="E197" s="61"/>
      <c r="N197" s="66"/>
    </row>
    <row r="198" spans="5:14" x14ac:dyDescent="0.2">
      <c r="E198" s="61"/>
      <c r="N198" s="64"/>
    </row>
    <row r="199" spans="5:14" x14ac:dyDescent="0.2">
      <c r="E199" s="61"/>
      <c r="N199" s="64"/>
    </row>
    <row r="200" spans="5:14" x14ac:dyDescent="0.2">
      <c r="E200" s="61"/>
      <c r="N200" s="64"/>
    </row>
    <row r="201" spans="5:14" x14ac:dyDescent="0.2">
      <c r="E201" s="61"/>
      <c r="N201" s="64"/>
    </row>
    <row r="202" spans="5:14" x14ac:dyDescent="0.2">
      <c r="E202" s="61"/>
      <c r="N202" s="64"/>
    </row>
    <row r="203" spans="5:14" x14ac:dyDescent="0.2">
      <c r="E203" s="61"/>
      <c r="N203" s="64"/>
    </row>
    <row r="204" spans="5:14" x14ac:dyDescent="0.2">
      <c r="E204" s="61"/>
      <c r="N204" s="64"/>
    </row>
    <row r="205" spans="5:14" x14ac:dyDescent="0.2">
      <c r="E205" s="61"/>
      <c r="N205" s="64"/>
    </row>
    <row r="206" spans="5:14" x14ac:dyDescent="0.2">
      <c r="E206" s="61"/>
      <c r="N206" s="66"/>
    </row>
    <row r="207" spans="5:14" x14ac:dyDescent="0.2">
      <c r="E207" s="61"/>
      <c r="N207" s="64"/>
    </row>
    <row r="208" spans="5:14" x14ac:dyDescent="0.2">
      <c r="E208" s="61"/>
      <c r="N208" s="64"/>
    </row>
    <row r="209" spans="5:15" x14ac:dyDescent="0.2">
      <c r="E209" s="61"/>
      <c r="N209" s="64"/>
    </row>
    <row r="210" spans="5:15" x14ac:dyDescent="0.2">
      <c r="E210" s="61"/>
      <c r="N210" s="64"/>
    </row>
    <row r="211" spans="5:15" x14ac:dyDescent="0.2">
      <c r="E211" s="61"/>
      <c r="N211" s="64"/>
    </row>
    <row r="212" spans="5:15" x14ac:dyDescent="0.2">
      <c r="E212" s="61"/>
      <c r="N212" s="64"/>
    </row>
    <row r="213" spans="5:15" x14ac:dyDescent="0.2">
      <c r="E213" s="61"/>
      <c r="N213" s="64"/>
    </row>
    <row r="214" spans="5:15" x14ac:dyDescent="0.2">
      <c r="E214" s="61"/>
      <c r="N214" s="64"/>
    </row>
    <row r="215" spans="5:15" x14ac:dyDescent="0.2">
      <c r="E215" s="61"/>
      <c r="N215" s="64"/>
    </row>
    <row r="216" spans="5:15" x14ac:dyDescent="0.2">
      <c r="E216" s="61"/>
      <c r="N216" s="64"/>
    </row>
    <row r="217" spans="5:15" x14ac:dyDescent="0.2">
      <c r="E217" s="61"/>
      <c r="N217" s="64"/>
    </row>
    <row r="218" spans="5:15" x14ac:dyDescent="0.2">
      <c r="E218" s="61"/>
      <c r="N218" s="64"/>
    </row>
    <row r="219" spans="5:15" x14ac:dyDescent="0.2">
      <c r="E219" s="61"/>
      <c r="N219" s="64"/>
    </row>
    <row r="220" spans="5:15" x14ac:dyDescent="0.2">
      <c r="E220" s="61"/>
      <c r="N220" s="64"/>
    </row>
    <row r="221" spans="5:15" x14ac:dyDescent="0.2">
      <c r="E221" s="61"/>
      <c r="N221" s="64"/>
    </row>
    <row r="222" spans="5:15" x14ac:dyDescent="0.2">
      <c r="E222" s="61"/>
      <c r="N222" s="64"/>
    </row>
    <row r="223" spans="5:15" x14ac:dyDescent="0.2">
      <c r="E223" s="61"/>
      <c r="N223" s="64"/>
    </row>
    <row r="224" spans="5:15" x14ac:dyDescent="0.2">
      <c r="E224" s="61"/>
      <c r="N224" s="64"/>
      <c r="O224" s="67"/>
    </row>
    <row r="225" spans="5:14" x14ac:dyDescent="0.2">
      <c r="E225" s="61"/>
      <c r="N225" s="64"/>
    </row>
    <row r="226" spans="5:14" x14ac:dyDescent="0.2">
      <c r="E226" s="61"/>
      <c r="N226" s="64"/>
    </row>
    <row r="227" spans="5:14" x14ac:dyDescent="0.2">
      <c r="E227" s="61"/>
      <c r="N227" s="64"/>
    </row>
    <row r="228" spans="5:14" x14ac:dyDescent="0.2">
      <c r="E228" s="61"/>
      <c r="N228" s="64"/>
    </row>
    <row r="229" spans="5:14" x14ac:dyDescent="0.2">
      <c r="E229" s="61"/>
      <c r="N229" s="64"/>
    </row>
    <row r="230" spans="5:14" x14ac:dyDescent="0.2">
      <c r="E230" s="61"/>
      <c r="N230" s="64"/>
    </row>
    <row r="231" spans="5:14" x14ac:dyDescent="0.2">
      <c r="E231" s="61"/>
      <c r="N231" s="64"/>
    </row>
    <row r="232" spans="5:14" x14ac:dyDescent="0.2">
      <c r="E232" s="61"/>
      <c r="N232" s="64"/>
    </row>
    <row r="233" spans="5:14" x14ac:dyDescent="0.2">
      <c r="E233" s="61"/>
      <c r="N233" s="64"/>
    </row>
    <row r="234" spans="5:14" x14ac:dyDescent="0.2">
      <c r="E234" s="61"/>
      <c r="N234" s="64"/>
    </row>
    <row r="235" spans="5:14" x14ac:dyDescent="0.2">
      <c r="E235" s="61"/>
      <c r="N235" s="64"/>
    </row>
    <row r="236" spans="5:14" x14ac:dyDescent="0.2">
      <c r="E236" s="61"/>
      <c r="N236" s="64"/>
    </row>
    <row r="237" spans="5:14" x14ac:dyDescent="0.2">
      <c r="E237" s="61"/>
      <c r="N237" s="64"/>
    </row>
    <row r="238" spans="5:14" x14ac:dyDescent="0.2">
      <c r="E238" s="61"/>
      <c r="N238" s="64"/>
    </row>
    <row r="239" spans="5:14" x14ac:dyDescent="0.2">
      <c r="E239" s="61"/>
      <c r="N239" s="64"/>
    </row>
    <row r="240" spans="5:14" x14ac:dyDescent="0.2">
      <c r="E240" s="61"/>
      <c r="N240" s="64"/>
    </row>
    <row r="241" spans="5:14" x14ac:dyDescent="0.2">
      <c r="E241" s="61"/>
      <c r="N241" s="64"/>
    </row>
    <row r="242" spans="5:14" x14ac:dyDescent="0.2">
      <c r="E242" s="61"/>
      <c r="N242" s="64"/>
    </row>
    <row r="243" spans="5:14" x14ac:dyDescent="0.2">
      <c r="E243" s="61"/>
      <c r="N243" s="64"/>
    </row>
    <row r="244" spans="5:14" x14ac:dyDescent="0.2">
      <c r="E244" s="61"/>
      <c r="N244" s="64"/>
    </row>
    <row r="245" spans="5:14" x14ac:dyDescent="0.2">
      <c r="E245" s="61"/>
      <c r="N245" s="64"/>
    </row>
    <row r="246" spans="5:14" x14ac:dyDescent="0.2">
      <c r="E246" s="61"/>
      <c r="N246" s="64"/>
    </row>
    <row r="247" spans="5:14" x14ac:dyDescent="0.2">
      <c r="E247" s="61"/>
      <c r="N247" s="64"/>
    </row>
    <row r="248" spans="5:14" x14ac:dyDescent="0.2">
      <c r="E248" s="61"/>
      <c r="N248" s="64"/>
    </row>
    <row r="249" spans="5:14" x14ac:dyDescent="0.2">
      <c r="E249" s="61"/>
      <c r="N249" s="64"/>
    </row>
    <row r="250" spans="5:14" x14ac:dyDescent="0.2">
      <c r="E250" s="61"/>
      <c r="N250" s="64"/>
    </row>
    <row r="251" spans="5:14" x14ac:dyDescent="0.2">
      <c r="E251" s="61"/>
      <c r="N251" s="64"/>
    </row>
    <row r="252" spans="5:14" x14ac:dyDescent="0.2">
      <c r="E252" s="61"/>
      <c r="N252" s="64"/>
    </row>
    <row r="253" spans="5:14" x14ac:dyDescent="0.2">
      <c r="E253" s="61"/>
      <c r="N253" s="64"/>
    </row>
    <row r="254" spans="5:14" x14ac:dyDescent="0.2">
      <c r="E254" s="61"/>
      <c r="N254" s="64"/>
    </row>
    <row r="255" spans="5:14" x14ac:dyDescent="0.2">
      <c r="E255" s="61"/>
      <c r="N255" s="64"/>
    </row>
    <row r="256" spans="5:14" x14ac:dyDescent="0.2">
      <c r="E256" s="61"/>
      <c r="N256" s="64"/>
    </row>
    <row r="257" spans="1:17" x14ac:dyDescent="0.2">
      <c r="E257" s="61"/>
      <c r="N257" s="64"/>
    </row>
    <row r="258" spans="1:17" x14ac:dyDescent="0.2">
      <c r="E258" s="61"/>
      <c r="N258" s="64"/>
    </row>
    <row r="259" spans="1:17" x14ac:dyDescent="0.2">
      <c r="E259" s="61"/>
      <c r="N259" s="64"/>
    </row>
    <row r="260" spans="1:17" x14ac:dyDescent="0.2">
      <c r="E260" s="61"/>
      <c r="N260" s="66"/>
    </row>
    <row r="261" spans="1:17" x14ac:dyDescent="0.2">
      <c r="E261" s="61"/>
      <c r="N261" s="64"/>
    </row>
    <row r="262" spans="1:17" x14ac:dyDescent="0.2">
      <c r="E262" s="61"/>
      <c r="N262" s="64"/>
    </row>
    <row r="263" spans="1:17" x14ac:dyDescent="0.2">
      <c r="E263" s="61"/>
      <c r="N263" s="64"/>
    </row>
    <row r="264" spans="1:17" x14ac:dyDescent="0.2">
      <c r="E264" s="61"/>
      <c r="N264" s="64"/>
    </row>
    <row r="265" spans="1:17" x14ac:dyDescent="0.2">
      <c r="E265" s="61"/>
      <c r="N265" s="77"/>
      <c r="O265" s="78"/>
      <c r="P265" s="78"/>
      <c r="Q265" s="79"/>
    </row>
    <row r="266" spans="1:17" x14ac:dyDescent="0.2">
      <c r="E266" s="61"/>
      <c r="N266" s="64"/>
    </row>
    <row r="267" spans="1:17" x14ac:dyDescent="0.2">
      <c r="E267" s="61"/>
      <c r="N267" s="64"/>
    </row>
    <row r="268" spans="1:17" x14ac:dyDescent="0.2">
      <c r="A268" s="73"/>
      <c r="B268" s="85"/>
      <c r="C268" s="85"/>
      <c r="D268" s="88"/>
      <c r="E268" s="74"/>
      <c r="F268" s="75"/>
      <c r="G268" s="73"/>
      <c r="H268" s="73"/>
      <c r="I268" s="73"/>
      <c r="J268" s="73"/>
      <c r="K268" s="73"/>
      <c r="L268" s="73"/>
      <c r="M268" s="76"/>
      <c r="N268" s="64"/>
    </row>
    <row r="269" spans="1:17" x14ac:dyDescent="0.2">
      <c r="E269" s="61"/>
      <c r="N269" s="64"/>
    </row>
    <row r="270" spans="1:17" x14ac:dyDescent="0.2">
      <c r="E270" s="61"/>
      <c r="N270" s="64"/>
    </row>
    <row r="271" spans="1:17" x14ac:dyDescent="0.2">
      <c r="E271" s="61"/>
      <c r="N271" s="64"/>
    </row>
    <row r="272" spans="1:17" x14ac:dyDescent="0.2">
      <c r="E272" s="61"/>
      <c r="N272" s="64"/>
    </row>
    <row r="273" spans="5:14" x14ac:dyDescent="0.2">
      <c r="E273" s="61"/>
      <c r="N273" s="80"/>
    </row>
    <row r="274" spans="5:14" x14ac:dyDescent="0.2">
      <c r="E274" s="61"/>
      <c r="N274" s="64"/>
    </row>
    <row r="275" spans="5:14" x14ac:dyDescent="0.2">
      <c r="E275" s="61"/>
      <c r="N275" s="64"/>
    </row>
    <row r="276" spans="5:14" x14ac:dyDescent="0.2">
      <c r="E276" s="61"/>
      <c r="N276" s="64"/>
    </row>
    <row r="277" spans="5:14" x14ac:dyDescent="0.2">
      <c r="E277" s="61"/>
      <c r="N277" s="64"/>
    </row>
    <row r="278" spans="5:14" x14ac:dyDescent="0.2">
      <c r="E278" s="61"/>
      <c r="N278" s="64"/>
    </row>
    <row r="279" spans="5:14" x14ac:dyDescent="0.2">
      <c r="E279" s="61"/>
      <c r="N279" s="64"/>
    </row>
    <row r="280" spans="5:14" x14ac:dyDescent="0.2">
      <c r="E280" s="61"/>
      <c r="N280" s="64"/>
    </row>
    <row r="281" spans="5:14" x14ac:dyDescent="0.2">
      <c r="E281" s="61"/>
      <c r="N281" s="64"/>
    </row>
    <row r="282" spans="5:14" x14ac:dyDescent="0.2">
      <c r="E282" s="61"/>
      <c r="N282" s="64"/>
    </row>
    <row r="283" spans="5:14" x14ac:dyDescent="0.2">
      <c r="E283" s="61"/>
      <c r="N283" s="64"/>
    </row>
    <row r="284" spans="5:14" x14ac:dyDescent="0.2">
      <c r="E284" s="61"/>
      <c r="N284" s="64"/>
    </row>
    <row r="285" spans="5:14" x14ac:dyDescent="0.2">
      <c r="E285" s="61"/>
      <c r="N285" s="64"/>
    </row>
    <row r="286" spans="5:14" x14ac:dyDescent="0.2">
      <c r="E286" s="61"/>
      <c r="N286" s="64"/>
    </row>
    <row r="287" spans="5:14" x14ac:dyDescent="0.2">
      <c r="E287" s="61"/>
      <c r="N287" s="64"/>
    </row>
    <row r="288" spans="5:14" x14ac:dyDescent="0.2">
      <c r="E288" s="61"/>
      <c r="N288" s="64"/>
    </row>
    <row r="289" spans="5:14" x14ac:dyDescent="0.2">
      <c r="E289" s="61"/>
      <c r="N289" s="64"/>
    </row>
    <row r="290" spans="5:14" x14ac:dyDescent="0.2">
      <c r="E290" s="61"/>
      <c r="N290" s="64"/>
    </row>
    <row r="291" spans="5:14" x14ac:dyDescent="0.2">
      <c r="E291" s="61"/>
      <c r="N291" s="64"/>
    </row>
    <row r="292" spans="5:14" x14ac:dyDescent="0.2">
      <c r="E292" s="61"/>
      <c r="N292" s="64"/>
    </row>
    <row r="293" spans="5:14" x14ac:dyDescent="0.2">
      <c r="E293" s="61"/>
      <c r="N293" s="64"/>
    </row>
    <row r="294" spans="5:14" x14ac:dyDescent="0.2">
      <c r="E294" s="61"/>
      <c r="N294" s="64"/>
    </row>
    <row r="295" spans="5:14" x14ac:dyDescent="0.2">
      <c r="E295" s="61"/>
      <c r="N295" s="64"/>
    </row>
    <row r="296" spans="5:14" x14ac:dyDescent="0.2">
      <c r="E296" s="61"/>
      <c r="N296" s="64"/>
    </row>
    <row r="297" spans="5:14" x14ac:dyDescent="0.2">
      <c r="E297" s="61"/>
      <c r="N297" s="64"/>
    </row>
    <row r="298" spans="5:14" x14ac:dyDescent="0.2">
      <c r="E298" s="61"/>
      <c r="N298" s="64"/>
    </row>
    <row r="299" spans="5:14" x14ac:dyDescent="0.2">
      <c r="E299" s="61"/>
      <c r="N299" s="64"/>
    </row>
    <row r="300" spans="5:14" x14ac:dyDescent="0.2">
      <c r="E300" s="61"/>
      <c r="N300" s="64"/>
    </row>
    <row r="301" spans="5:14" x14ac:dyDescent="0.2">
      <c r="E301" s="61"/>
      <c r="N301" s="64"/>
    </row>
    <row r="302" spans="5:14" x14ac:dyDescent="0.2">
      <c r="E302" s="61"/>
      <c r="N302" s="64"/>
    </row>
    <row r="303" spans="5:14" x14ac:dyDescent="0.2">
      <c r="E303" s="61"/>
      <c r="N303" s="64"/>
    </row>
    <row r="304" spans="5:14" x14ac:dyDescent="0.2">
      <c r="E304" s="61"/>
      <c r="N304" s="64"/>
    </row>
    <row r="305" spans="5:14" x14ac:dyDescent="0.2">
      <c r="E305" s="61"/>
      <c r="N305" s="64"/>
    </row>
    <row r="306" spans="5:14" x14ac:dyDescent="0.2">
      <c r="E306" s="61"/>
      <c r="N306" s="64"/>
    </row>
    <row r="307" spans="5:14" x14ac:dyDescent="0.2">
      <c r="E307" s="61"/>
      <c r="N307" s="64"/>
    </row>
    <row r="308" spans="5:14" x14ac:dyDescent="0.2">
      <c r="E308" s="61"/>
      <c r="N308" s="64"/>
    </row>
    <row r="309" spans="5:14" x14ac:dyDescent="0.2">
      <c r="E309" s="61"/>
      <c r="N309" s="64"/>
    </row>
    <row r="310" spans="5:14" x14ac:dyDescent="0.2">
      <c r="E310" s="61"/>
      <c r="N310" s="64"/>
    </row>
    <row r="311" spans="5:14" x14ac:dyDescent="0.2">
      <c r="E311" s="61"/>
      <c r="N311" s="64"/>
    </row>
    <row r="312" spans="5:14" x14ac:dyDescent="0.2">
      <c r="E312" s="61"/>
      <c r="N312" s="64"/>
    </row>
    <row r="313" spans="5:14" x14ac:dyDescent="0.2">
      <c r="E313" s="61"/>
      <c r="N313" s="64"/>
    </row>
    <row r="314" spans="5:14" x14ac:dyDescent="0.2">
      <c r="E314" s="61"/>
      <c r="N314" s="64"/>
    </row>
    <row r="315" spans="5:14" x14ac:dyDescent="0.2">
      <c r="E315" s="61"/>
      <c r="N315" s="64"/>
    </row>
    <row r="316" spans="5:14" x14ac:dyDescent="0.2">
      <c r="E316" s="61"/>
      <c r="N316" s="64"/>
    </row>
    <row r="317" spans="5:14" x14ac:dyDescent="0.2">
      <c r="E317" s="61"/>
      <c r="N317" s="64"/>
    </row>
    <row r="318" spans="5:14" x14ac:dyDescent="0.2">
      <c r="E318" s="61"/>
      <c r="N318" s="64"/>
    </row>
    <row r="319" spans="5:14" x14ac:dyDescent="0.2">
      <c r="E319" s="61"/>
      <c r="N319" s="64"/>
    </row>
    <row r="320" spans="5:14" x14ac:dyDescent="0.2">
      <c r="E320" s="61"/>
      <c r="N320" s="64"/>
    </row>
    <row r="321" spans="5:14" x14ac:dyDescent="0.2">
      <c r="E321" s="61"/>
      <c r="N321" s="64"/>
    </row>
    <row r="322" spans="5:14" x14ac:dyDescent="0.2">
      <c r="E322" s="61"/>
      <c r="N322" s="64"/>
    </row>
    <row r="323" spans="5:14" x14ac:dyDescent="0.2">
      <c r="E323" s="61"/>
      <c r="N323" s="64"/>
    </row>
    <row r="324" spans="5:14" x14ac:dyDescent="0.2">
      <c r="E324" s="61"/>
      <c r="N324" s="64"/>
    </row>
    <row r="325" spans="5:14" x14ac:dyDescent="0.2">
      <c r="E325" s="61"/>
      <c r="N325" s="64"/>
    </row>
    <row r="326" spans="5:14" x14ac:dyDescent="0.2">
      <c r="E326" s="61"/>
      <c r="N326" s="64"/>
    </row>
    <row r="327" spans="5:14" x14ac:dyDescent="0.2">
      <c r="E327" s="61"/>
      <c r="N327" s="64"/>
    </row>
    <row r="328" spans="5:14" x14ac:dyDescent="0.2">
      <c r="E328" s="61"/>
      <c r="N328" s="64"/>
    </row>
    <row r="329" spans="5:14" x14ac:dyDescent="0.2">
      <c r="E329" s="61"/>
      <c r="N329" s="64"/>
    </row>
    <row r="330" spans="5:14" x14ac:dyDescent="0.2">
      <c r="E330" s="61"/>
      <c r="N330" s="64"/>
    </row>
    <row r="331" spans="5:14" x14ac:dyDescent="0.2">
      <c r="E331" s="61"/>
      <c r="N331" s="80"/>
    </row>
    <row r="332" spans="5:14" x14ac:dyDescent="0.2">
      <c r="E332" s="61"/>
      <c r="N332" s="64"/>
    </row>
    <row r="333" spans="5:14" x14ac:dyDescent="0.2">
      <c r="E333" s="61"/>
      <c r="N333" s="64"/>
    </row>
    <row r="334" spans="5:14" x14ac:dyDescent="0.2">
      <c r="E334" s="61"/>
      <c r="N334" s="64"/>
    </row>
    <row r="335" spans="5:14" x14ac:dyDescent="0.2">
      <c r="E335" s="61"/>
      <c r="N335" s="64"/>
    </row>
    <row r="336" spans="5:14" x14ac:dyDescent="0.2">
      <c r="E336" s="61"/>
      <c r="N336" s="64"/>
    </row>
    <row r="337" spans="5:14" x14ac:dyDescent="0.2">
      <c r="E337" s="61"/>
      <c r="N337" s="64"/>
    </row>
    <row r="338" spans="5:14" x14ac:dyDescent="0.2">
      <c r="E338" s="61"/>
      <c r="N338" s="64"/>
    </row>
    <row r="339" spans="5:14" x14ac:dyDescent="0.2">
      <c r="E339" s="61"/>
      <c r="N339" s="64"/>
    </row>
    <row r="340" spans="5:14" x14ac:dyDescent="0.2">
      <c r="E340" s="61"/>
      <c r="N340" s="64"/>
    </row>
    <row r="341" spans="5:14" x14ac:dyDescent="0.2">
      <c r="E341" s="61"/>
      <c r="N341" s="64"/>
    </row>
    <row r="342" spans="5:14" x14ac:dyDescent="0.2">
      <c r="E342" s="61"/>
      <c r="N342" s="64"/>
    </row>
    <row r="343" spans="5:14" x14ac:dyDescent="0.2">
      <c r="E343" s="61"/>
      <c r="N343" s="64"/>
    </row>
    <row r="344" spans="5:14" x14ac:dyDescent="0.2">
      <c r="E344" s="61"/>
      <c r="N344" s="64"/>
    </row>
    <row r="345" spans="5:14" x14ac:dyDescent="0.2">
      <c r="E345" s="61"/>
      <c r="N345" s="64"/>
    </row>
    <row r="346" spans="5:14" x14ac:dyDescent="0.2">
      <c r="E346" s="61"/>
      <c r="N346" s="64"/>
    </row>
    <row r="347" spans="5:14" x14ac:dyDescent="0.2">
      <c r="E347" s="61"/>
      <c r="N347" s="64"/>
    </row>
    <row r="348" spans="5:14" x14ac:dyDescent="0.2">
      <c r="E348" s="61"/>
      <c r="N348" s="64"/>
    </row>
    <row r="349" spans="5:14" x14ac:dyDescent="0.2">
      <c r="E349" s="61"/>
      <c r="N349" s="64"/>
    </row>
    <row r="350" spans="5:14" x14ac:dyDescent="0.2">
      <c r="E350" s="61"/>
      <c r="N350" s="64"/>
    </row>
    <row r="351" spans="5:14" x14ac:dyDescent="0.2">
      <c r="E351" s="61"/>
      <c r="N351" s="64"/>
    </row>
    <row r="352" spans="5:14" x14ac:dyDescent="0.2">
      <c r="E352" s="61"/>
      <c r="N352" s="64"/>
    </row>
    <row r="353" spans="5:14" x14ac:dyDescent="0.2">
      <c r="E353" s="61"/>
      <c r="N353" s="64"/>
    </row>
    <row r="354" spans="5:14" x14ac:dyDescent="0.2">
      <c r="E354" s="61"/>
      <c r="N354" s="64"/>
    </row>
    <row r="355" spans="5:14" x14ac:dyDescent="0.2">
      <c r="E355" s="61"/>
      <c r="N355" s="64"/>
    </row>
    <row r="356" spans="5:14" x14ac:dyDescent="0.2">
      <c r="E356" s="61"/>
      <c r="N356" s="64"/>
    </row>
    <row r="357" spans="5:14" x14ac:dyDescent="0.2">
      <c r="E357" s="61"/>
      <c r="N357" s="64"/>
    </row>
    <row r="358" spans="5:14" x14ac:dyDescent="0.2">
      <c r="E358" s="61"/>
      <c r="N358" s="64"/>
    </row>
    <row r="359" spans="5:14" x14ac:dyDescent="0.2">
      <c r="E359" s="61"/>
      <c r="N359" s="64"/>
    </row>
    <row r="360" spans="5:14" x14ac:dyDescent="0.2">
      <c r="E360" s="61"/>
      <c r="N360" s="64"/>
    </row>
    <row r="361" spans="5:14" x14ac:dyDescent="0.2">
      <c r="E361" s="61"/>
      <c r="N361" s="80"/>
    </row>
    <row r="362" spans="5:14" x14ac:dyDescent="0.2">
      <c r="E362" s="61"/>
      <c r="N362" s="64"/>
    </row>
    <row r="363" spans="5:14" x14ac:dyDescent="0.2">
      <c r="E363" s="61"/>
      <c r="N363" s="64"/>
    </row>
    <row r="364" spans="5:14" x14ac:dyDescent="0.2">
      <c r="E364" s="61"/>
      <c r="N364" s="64"/>
    </row>
    <row r="365" spans="5:14" x14ac:dyDescent="0.2">
      <c r="E365" s="61"/>
      <c r="N365" s="64"/>
    </row>
    <row r="366" spans="5:14" x14ac:dyDescent="0.2">
      <c r="E366" s="61"/>
      <c r="N366" s="80"/>
    </row>
    <row r="367" spans="5:14" x14ac:dyDescent="0.2">
      <c r="E367" s="61"/>
      <c r="N367" s="64"/>
    </row>
    <row r="368" spans="5:14" x14ac:dyDescent="0.2">
      <c r="E368" s="61"/>
      <c r="N368" s="64"/>
    </row>
    <row r="369" spans="5:14" x14ac:dyDescent="0.2">
      <c r="E369" s="61"/>
      <c r="N369" s="64"/>
    </row>
    <row r="370" spans="5:14" x14ac:dyDescent="0.2">
      <c r="E370" s="61"/>
      <c r="N370" s="64"/>
    </row>
    <row r="371" spans="5:14" x14ac:dyDescent="0.2">
      <c r="E371" s="61"/>
      <c r="N371" s="64"/>
    </row>
    <row r="372" spans="5:14" x14ac:dyDescent="0.2">
      <c r="E372" s="61"/>
      <c r="N372" s="64"/>
    </row>
    <row r="373" spans="5:14" x14ac:dyDescent="0.2">
      <c r="E373" s="61"/>
      <c r="N373" s="64"/>
    </row>
    <row r="374" spans="5:14" x14ac:dyDescent="0.2">
      <c r="E374" s="61"/>
      <c r="N374" s="64"/>
    </row>
    <row r="375" spans="5:14" x14ac:dyDescent="0.2">
      <c r="E375" s="61"/>
      <c r="N375" s="64"/>
    </row>
    <row r="376" spans="5:14" x14ac:dyDescent="0.2">
      <c r="E376" s="61"/>
      <c r="N376" s="64"/>
    </row>
    <row r="377" spans="5:14" x14ac:dyDescent="0.2">
      <c r="E377" s="61"/>
      <c r="N377" s="64"/>
    </row>
    <row r="378" spans="5:14" x14ac:dyDescent="0.2">
      <c r="E378" s="61"/>
      <c r="N378" s="64"/>
    </row>
    <row r="379" spans="5:14" x14ac:dyDescent="0.2">
      <c r="E379" s="61"/>
      <c r="N379" s="64"/>
    </row>
    <row r="380" spans="5:14" x14ac:dyDescent="0.2">
      <c r="E380" s="61"/>
      <c r="N380" s="64"/>
    </row>
    <row r="381" spans="5:14" x14ac:dyDescent="0.2">
      <c r="E381" s="61"/>
      <c r="N381" s="64"/>
    </row>
    <row r="382" spans="5:14" x14ac:dyDescent="0.2">
      <c r="E382" s="61"/>
      <c r="N382" s="64"/>
    </row>
    <row r="383" spans="5:14" x14ac:dyDescent="0.2">
      <c r="E383" s="61"/>
      <c r="N383" s="64"/>
    </row>
    <row r="384" spans="5:14" x14ac:dyDescent="0.2">
      <c r="E384" s="61"/>
      <c r="N384" s="64"/>
    </row>
    <row r="385" spans="5:14" x14ac:dyDescent="0.2">
      <c r="E385" s="61"/>
      <c r="N385" s="64"/>
    </row>
    <row r="386" spans="5:14" x14ac:dyDescent="0.2">
      <c r="E386" s="61"/>
      <c r="N386" s="64"/>
    </row>
    <row r="387" spans="5:14" x14ac:dyDescent="0.2">
      <c r="E387" s="61"/>
      <c r="N387" s="64"/>
    </row>
    <row r="388" spans="5:14" x14ac:dyDescent="0.2">
      <c r="E388" s="61"/>
      <c r="N388" s="64"/>
    </row>
    <row r="389" spans="5:14" x14ac:dyDescent="0.2">
      <c r="E389" s="61"/>
      <c r="N389" s="64"/>
    </row>
    <row r="390" spans="5:14" x14ac:dyDescent="0.2">
      <c r="E390" s="61"/>
      <c r="N390" s="64"/>
    </row>
    <row r="391" spans="5:14" x14ac:dyDescent="0.2">
      <c r="E391" s="61"/>
      <c r="N391" s="64"/>
    </row>
    <row r="392" spans="5:14" x14ac:dyDescent="0.2">
      <c r="E392" s="61"/>
      <c r="N392" s="64"/>
    </row>
    <row r="393" spans="5:14" x14ac:dyDescent="0.2">
      <c r="E393" s="61"/>
      <c r="N393" s="64"/>
    </row>
    <row r="394" spans="5:14" x14ac:dyDescent="0.2">
      <c r="E394" s="61"/>
      <c r="N394" s="64"/>
    </row>
    <row r="395" spans="5:14" x14ac:dyDescent="0.2">
      <c r="E395" s="61"/>
      <c r="N395" s="64"/>
    </row>
    <row r="396" spans="5:14" x14ac:dyDescent="0.2">
      <c r="E396" s="61"/>
      <c r="N396" s="64"/>
    </row>
    <row r="397" spans="5:14" x14ac:dyDescent="0.2">
      <c r="E397" s="61"/>
      <c r="N397" s="64"/>
    </row>
    <row r="398" spans="5:14" x14ac:dyDescent="0.2">
      <c r="E398" s="61"/>
      <c r="N398" s="64"/>
    </row>
    <row r="399" spans="5:14" x14ac:dyDescent="0.2">
      <c r="E399" s="61"/>
      <c r="N399" s="64"/>
    </row>
    <row r="400" spans="5:14" x14ac:dyDescent="0.2">
      <c r="E400" s="61"/>
      <c r="N400" s="60"/>
    </row>
    <row r="401" spans="5:14" x14ac:dyDescent="0.2">
      <c r="E401" s="61"/>
      <c r="N401" s="64"/>
    </row>
    <row r="402" spans="5:14" x14ac:dyDescent="0.2">
      <c r="E402" s="61"/>
      <c r="N402" s="64"/>
    </row>
    <row r="403" spans="5:14" x14ac:dyDescent="0.2">
      <c r="E403" s="61"/>
      <c r="N403" s="64"/>
    </row>
    <row r="404" spans="5:14" x14ac:dyDescent="0.2">
      <c r="E404" s="61"/>
      <c r="N404" s="64"/>
    </row>
    <row r="405" spans="5:14" x14ac:dyDescent="0.2">
      <c r="E405" s="61"/>
      <c r="N405" s="64"/>
    </row>
    <row r="406" spans="5:14" x14ac:dyDescent="0.2">
      <c r="E406" s="61"/>
      <c r="N406" s="64"/>
    </row>
    <row r="407" spans="5:14" x14ac:dyDescent="0.2">
      <c r="E407" s="61"/>
      <c r="N407" s="64"/>
    </row>
    <row r="408" spans="5:14" x14ac:dyDescent="0.2">
      <c r="E408" s="61"/>
      <c r="N408" s="64"/>
    </row>
    <row r="409" spans="5:14" x14ac:dyDescent="0.2">
      <c r="E409" s="61"/>
      <c r="N409" s="64"/>
    </row>
    <row r="410" spans="5:14" x14ac:dyDescent="0.2">
      <c r="E410" s="61"/>
      <c r="N410" s="64"/>
    </row>
    <row r="411" spans="5:14" x14ac:dyDescent="0.2">
      <c r="E411" s="61"/>
      <c r="N411" s="64"/>
    </row>
    <row r="412" spans="5:14" x14ac:dyDescent="0.2">
      <c r="E412" s="61"/>
      <c r="N412" s="64"/>
    </row>
    <row r="413" spans="5:14" x14ac:dyDescent="0.2">
      <c r="E413" s="61"/>
      <c r="N413" s="64"/>
    </row>
    <row r="414" spans="5:14" x14ac:dyDescent="0.2">
      <c r="E414" s="61"/>
      <c r="N414" s="64"/>
    </row>
    <row r="415" spans="5:14" x14ac:dyDescent="0.2">
      <c r="E415" s="61"/>
      <c r="N415" s="64"/>
    </row>
    <row r="416" spans="5:14" x14ac:dyDescent="0.2">
      <c r="E416" s="61"/>
      <c r="N416" s="64"/>
    </row>
    <row r="417" spans="5:14" x14ac:dyDescent="0.2">
      <c r="E417" s="61"/>
      <c r="N417" s="64"/>
    </row>
    <row r="418" spans="5:14" x14ac:dyDescent="0.2">
      <c r="E418" s="61"/>
      <c r="N418" s="60"/>
    </row>
    <row r="419" spans="5:14" x14ac:dyDescent="0.2">
      <c r="E419" s="61"/>
      <c r="N419" s="64"/>
    </row>
    <row r="420" spans="5:14" x14ac:dyDescent="0.2">
      <c r="E420" s="61"/>
      <c r="N420" s="64"/>
    </row>
    <row r="421" spans="5:14" x14ac:dyDescent="0.2">
      <c r="E421" s="61"/>
      <c r="N421" s="64"/>
    </row>
    <row r="422" spans="5:14" x14ac:dyDescent="0.2">
      <c r="E422" s="61"/>
      <c r="N422" s="64"/>
    </row>
    <row r="423" spans="5:14" x14ac:dyDescent="0.2">
      <c r="E423" s="61"/>
      <c r="N423" s="64"/>
    </row>
    <row r="424" spans="5:14" x14ac:dyDescent="0.2">
      <c r="E424" s="61"/>
      <c r="N424" s="64"/>
    </row>
    <row r="425" spans="5:14" x14ac:dyDescent="0.2">
      <c r="E425" s="61"/>
      <c r="N425" s="64"/>
    </row>
    <row r="426" spans="5:14" x14ac:dyDescent="0.2">
      <c r="E426" s="61"/>
      <c r="N426" s="64"/>
    </row>
    <row r="427" spans="5:14" x14ac:dyDescent="0.2">
      <c r="E427" s="61"/>
      <c r="N427" s="64"/>
    </row>
    <row r="428" spans="5:14" x14ac:dyDescent="0.2">
      <c r="E428" s="61"/>
      <c r="N428" s="64"/>
    </row>
    <row r="429" spans="5:14" x14ac:dyDescent="0.2">
      <c r="E429" s="61"/>
      <c r="N429" s="64"/>
    </row>
    <row r="430" spans="5:14" x14ac:dyDescent="0.2">
      <c r="E430" s="61"/>
      <c r="N430" s="64"/>
    </row>
    <row r="431" spans="5:14" x14ac:dyDescent="0.2">
      <c r="E431" s="61"/>
      <c r="N431" s="64"/>
    </row>
    <row r="432" spans="5:14" x14ac:dyDescent="0.2">
      <c r="E432" s="61"/>
      <c r="N432" s="64"/>
    </row>
    <row r="433" spans="5:14" x14ac:dyDescent="0.2">
      <c r="E433" s="61"/>
      <c r="N433" s="64"/>
    </row>
    <row r="434" spans="5:14" x14ac:dyDescent="0.2">
      <c r="E434" s="61"/>
      <c r="N434" s="64"/>
    </row>
    <row r="435" spans="5:14" x14ac:dyDescent="0.2">
      <c r="E435" s="61"/>
      <c r="N435" s="64"/>
    </row>
    <row r="436" spans="5:14" x14ac:dyDescent="0.2">
      <c r="E436" s="61"/>
      <c r="N436" s="64"/>
    </row>
    <row r="437" spans="5:14" x14ac:dyDescent="0.2">
      <c r="E437" s="61"/>
      <c r="N437" s="64"/>
    </row>
    <row r="438" spans="5:14" x14ac:dyDescent="0.2">
      <c r="E438" s="61"/>
      <c r="N438" s="64"/>
    </row>
    <row r="439" spans="5:14" x14ac:dyDescent="0.2">
      <c r="E439" s="61"/>
      <c r="N439" s="64"/>
    </row>
    <row r="440" spans="5:14" x14ac:dyDescent="0.2">
      <c r="E440" s="61"/>
      <c r="N440" s="64"/>
    </row>
    <row r="441" spans="5:14" x14ac:dyDescent="0.2">
      <c r="E441" s="61"/>
      <c r="N441" s="64"/>
    </row>
    <row r="442" spans="5:14" x14ac:dyDescent="0.2">
      <c r="E442" s="61"/>
      <c r="N442" s="64"/>
    </row>
    <row r="443" spans="5:14" x14ac:dyDescent="0.2">
      <c r="E443" s="61"/>
      <c r="N443" s="64"/>
    </row>
    <row r="444" spans="5:14" x14ac:dyDescent="0.2">
      <c r="E444" s="61"/>
      <c r="N444" s="64"/>
    </row>
    <row r="445" spans="5:14" x14ac:dyDescent="0.2">
      <c r="E445" s="61"/>
      <c r="N445" s="64"/>
    </row>
    <row r="446" spans="5:14" x14ac:dyDescent="0.2">
      <c r="E446" s="61"/>
      <c r="N446" s="64"/>
    </row>
    <row r="447" spans="5:14" x14ac:dyDescent="0.2">
      <c r="E447" s="61"/>
      <c r="N447" s="64"/>
    </row>
    <row r="448" spans="5:14" x14ac:dyDescent="0.2">
      <c r="E448" s="61"/>
      <c r="N448" s="64"/>
    </row>
    <row r="449" spans="5:14" x14ac:dyDescent="0.2">
      <c r="E449" s="61"/>
      <c r="N449" s="64"/>
    </row>
    <row r="450" spans="5:14" x14ac:dyDescent="0.2">
      <c r="E450" s="61"/>
      <c r="N450" s="64"/>
    </row>
    <row r="451" spans="5:14" x14ac:dyDescent="0.2">
      <c r="E451" s="61"/>
      <c r="N451" s="64"/>
    </row>
    <row r="452" spans="5:14" x14ac:dyDescent="0.2">
      <c r="E452" s="61"/>
      <c r="N452" s="64"/>
    </row>
    <row r="453" spans="5:14" x14ac:dyDescent="0.2">
      <c r="E453" s="61"/>
      <c r="N453" s="64"/>
    </row>
    <row r="454" spans="5:14" x14ac:dyDescent="0.2">
      <c r="E454" s="61"/>
      <c r="N454" s="64"/>
    </row>
    <row r="455" spans="5:14" x14ac:dyDescent="0.2">
      <c r="E455" s="61"/>
      <c r="N455" s="64"/>
    </row>
    <row r="456" spans="5:14" x14ac:dyDescent="0.2">
      <c r="E456" s="61"/>
      <c r="N456" s="64"/>
    </row>
    <row r="457" spans="5:14" x14ac:dyDescent="0.2">
      <c r="E457" s="61"/>
      <c r="N457" s="64"/>
    </row>
    <row r="458" spans="5:14" x14ac:dyDescent="0.2">
      <c r="E458" s="61"/>
      <c r="N458" s="64"/>
    </row>
    <row r="459" spans="5:14" x14ac:dyDescent="0.2">
      <c r="E459" s="61"/>
      <c r="N459" s="64"/>
    </row>
    <row r="460" spans="5:14" x14ac:dyDescent="0.2">
      <c r="E460" s="61"/>
      <c r="N460" s="64"/>
    </row>
    <row r="461" spans="5:14" x14ac:dyDescent="0.2">
      <c r="E461" s="61"/>
      <c r="N461" s="64"/>
    </row>
    <row r="462" spans="5:14" x14ac:dyDescent="0.2">
      <c r="E462" s="61"/>
      <c r="N462" s="64"/>
    </row>
    <row r="463" spans="5:14" x14ac:dyDescent="0.2">
      <c r="E463" s="61"/>
      <c r="N463" s="64"/>
    </row>
    <row r="464" spans="5:14" x14ac:dyDescent="0.2">
      <c r="E464" s="61"/>
      <c r="N464" s="64"/>
    </row>
    <row r="465" spans="5:14" x14ac:dyDescent="0.2">
      <c r="E465" s="61"/>
      <c r="N465" s="64"/>
    </row>
    <row r="466" spans="5:14" x14ac:dyDescent="0.2">
      <c r="E466" s="61"/>
      <c r="N466" s="64"/>
    </row>
    <row r="467" spans="5:14" x14ac:dyDescent="0.2">
      <c r="E467" s="61"/>
      <c r="N467" s="64"/>
    </row>
    <row r="468" spans="5:14" x14ac:dyDescent="0.2">
      <c r="E468" s="61"/>
      <c r="N468" s="64"/>
    </row>
    <row r="469" spans="5:14" x14ac:dyDescent="0.2">
      <c r="E469" s="61"/>
      <c r="N469" s="60"/>
    </row>
    <row r="470" spans="5:14" x14ac:dyDescent="0.2">
      <c r="E470" s="61"/>
      <c r="N470" s="64"/>
    </row>
    <row r="471" spans="5:14" x14ac:dyDescent="0.2">
      <c r="E471" s="61"/>
      <c r="N471" s="64"/>
    </row>
    <row r="472" spans="5:14" x14ac:dyDescent="0.2">
      <c r="E472" s="61"/>
      <c r="N472" s="64"/>
    </row>
    <row r="473" spans="5:14" x14ac:dyDescent="0.2">
      <c r="E473" s="61"/>
      <c r="N473" s="64"/>
    </row>
    <row r="474" spans="5:14" x14ac:dyDescent="0.2">
      <c r="E474" s="61"/>
      <c r="N474" s="64"/>
    </row>
    <row r="475" spans="5:14" x14ac:dyDescent="0.2">
      <c r="E475" s="61"/>
      <c r="N475" s="64"/>
    </row>
    <row r="476" spans="5:14" x14ac:dyDescent="0.2">
      <c r="E476" s="61"/>
      <c r="N476" s="64"/>
    </row>
    <row r="477" spans="5:14" x14ac:dyDescent="0.2">
      <c r="E477" s="61"/>
      <c r="N477" s="64"/>
    </row>
    <row r="478" spans="5:14" x14ac:dyDescent="0.2">
      <c r="E478" s="61"/>
      <c r="N478" s="64"/>
    </row>
    <row r="479" spans="5:14" x14ac:dyDescent="0.2">
      <c r="E479" s="61"/>
      <c r="N479" s="64"/>
    </row>
    <row r="480" spans="5:14" x14ac:dyDescent="0.2">
      <c r="E480" s="61"/>
      <c r="N480" s="64"/>
    </row>
    <row r="481" spans="5:14" x14ac:dyDescent="0.2">
      <c r="E481" s="61"/>
      <c r="N481" s="71"/>
    </row>
    <row r="482" spans="5:14" x14ac:dyDescent="0.2">
      <c r="E482" s="61"/>
      <c r="N482" s="64"/>
    </row>
    <row r="483" spans="5:14" x14ac:dyDescent="0.2">
      <c r="E483" s="61"/>
    </row>
    <row r="484" spans="5:14" x14ac:dyDescent="0.2">
      <c r="E484" s="61"/>
    </row>
    <row r="485" spans="5:14" x14ac:dyDescent="0.2">
      <c r="E485" s="61"/>
      <c r="N485" s="64"/>
    </row>
    <row r="486" spans="5:14" x14ac:dyDescent="0.2">
      <c r="E486" s="61"/>
      <c r="N486" s="64"/>
    </row>
    <row r="487" spans="5:14" x14ac:dyDescent="0.2">
      <c r="E487" s="61"/>
      <c r="N487" s="64"/>
    </row>
    <row r="488" spans="5:14" x14ac:dyDescent="0.2">
      <c r="E488" s="61"/>
      <c r="N488" s="64"/>
    </row>
    <row r="489" spans="5:14" x14ac:dyDescent="0.2">
      <c r="E489" s="61"/>
      <c r="N489" s="64"/>
    </row>
    <row r="490" spans="5:14" x14ac:dyDescent="0.2">
      <c r="E490" s="61"/>
      <c r="N490" s="64"/>
    </row>
    <row r="491" spans="5:14" x14ac:dyDescent="0.2">
      <c r="E491" s="61"/>
    </row>
    <row r="492" spans="5:14" x14ac:dyDescent="0.2">
      <c r="E492" s="61"/>
    </row>
    <row r="493" spans="5:14" x14ac:dyDescent="0.2">
      <c r="E493" s="61"/>
    </row>
    <row r="494" spans="5:14" x14ac:dyDescent="0.2">
      <c r="E494" s="61"/>
    </row>
    <row r="495" spans="5:14" x14ac:dyDescent="0.2">
      <c r="E495" s="61"/>
    </row>
    <row r="496" spans="5:14" x14ac:dyDescent="0.2">
      <c r="E496" s="61"/>
    </row>
    <row r="497" spans="5:5" x14ac:dyDescent="0.2">
      <c r="E497" s="61"/>
    </row>
    <row r="498" spans="5:5" x14ac:dyDescent="0.2">
      <c r="E498" s="61"/>
    </row>
    <row r="499" spans="5:5" x14ac:dyDescent="0.2">
      <c r="E499" s="61"/>
    </row>
    <row r="500" spans="5:5" x14ac:dyDescent="0.2">
      <c r="E500" s="61"/>
    </row>
    <row r="501" spans="5:5" x14ac:dyDescent="0.2">
      <c r="E501" s="61"/>
    </row>
    <row r="502" spans="5:5" x14ac:dyDescent="0.2">
      <c r="E502" s="61"/>
    </row>
    <row r="503" spans="5:5" x14ac:dyDescent="0.2">
      <c r="E503" s="61"/>
    </row>
    <row r="504" spans="5:5" x14ac:dyDescent="0.2">
      <c r="E504" s="61"/>
    </row>
    <row r="505" spans="5:5" x14ac:dyDescent="0.2">
      <c r="E505" s="61"/>
    </row>
    <row r="506" spans="5:5" x14ac:dyDescent="0.2">
      <c r="E506" s="61"/>
    </row>
    <row r="507" spans="5:5" x14ac:dyDescent="0.2">
      <c r="E507" s="61"/>
    </row>
    <row r="508" spans="5:5" x14ac:dyDescent="0.2">
      <c r="E508" s="61"/>
    </row>
    <row r="509" spans="5:5" x14ac:dyDescent="0.2">
      <c r="E509" s="61"/>
    </row>
    <row r="510" spans="5:5" x14ac:dyDescent="0.2">
      <c r="E510" s="61"/>
    </row>
    <row r="511" spans="5:5" x14ac:dyDescent="0.2">
      <c r="E511" s="61"/>
    </row>
    <row r="512" spans="5:5" x14ac:dyDescent="0.2">
      <c r="E512" s="61"/>
    </row>
    <row r="513" spans="5:5" x14ac:dyDescent="0.2">
      <c r="E513" s="61"/>
    </row>
    <row r="514" spans="5:5" x14ac:dyDescent="0.2">
      <c r="E514" s="61"/>
    </row>
    <row r="515" spans="5:5" x14ac:dyDescent="0.2">
      <c r="E515" s="61"/>
    </row>
    <row r="516" spans="5:5" x14ac:dyDescent="0.2">
      <c r="E516" s="61"/>
    </row>
    <row r="517" spans="5:5" x14ac:dyDescent="0.2">
      <c r="E517" s="61"/>
    </row>
    <row r="518" spans="5:5" x14ac:dyDescent="0.2">
      <c r="E518" s="61"/>
    </row>
    <row r="519" spans="5:5" x14ac:dyDescent="0.2">
      <c r="E519" s="61"/>
    </row>
    <row r="520" spans="5:5" x14ac:dyDescent="0.2">
      <c r="E520" s="61"/>
    </row>
    <row r="521" spans="5:5" x14ac:dyDescent="0.2">
      <c r="E521" s="61"/>
    </row>
    <row r="522" spans="5:5" x14ac:dyDescent="0.2">
      <c r="E522" s="61"/>
    </row>
    <row r="523" spans="5:5" x14ac:dyDescent="0.2">
      <c r="E523" s="61"/>
    </row>
    <row r="524" spans="5:5" x14ac:dyDescent="0.2">
      <c r="E524" s="61"/>
    </row>
    <row r="525" spans="5:5" x14ac:dyDescent="0.2">
      <c r="E525" s="61"/>
    </row>
    <row r="526" spans="5:5" x14ac:dyDescent="0.2">
      <c r="E526" s="61"/>
    </row>
    <row r="527" spans="5:5" x14ac:dyDescent="0.2">
      <c r="E527" s="61"/>
    </row>
    <row r="528" spans="5:5" x14ac:dyDescent="0.2">
      <c r="E528" s="61"/>
    </row>
    <row r="529" spans="5:5" x14ac:dyDescent="0.2">
      <c r="E529" s="61"/>
    </row>
    <row r="530" spans="5:5" x14ac:dyDescent="0.2">
      <c r="E530" s="61"/>
    </row>
    <row r="531" spans="5:5" x14ac:dyDescent="0.2">
      <c r="E531" s="61"/>
    </row>
    <row r="532" spans="5:5" x14ac:dyDescent="0.2">
      <c r="E532" s="61"/>
    </row>
    <row r="533" spans="5:5" x14ac:dyDescent="0.2">
      <c r="E533" s="61"/>
    </row>
    <row r="534" spans="5:5" x14ac:dyDescent="0.2">
      <c r="E534" s="61"/>
    </row>
    <row r="535" spans="5:5" x14ac:dyDescent="0.2">
      <c r="E535" s="61"/>
    </row>
    <row r="536" spans="5:5" x14ac:dyDescent="0.2">
      <c r="E536" s="61"/>
    </row>
    <row r="537" spans="5:5" x14ac:dyDescent="0.2">
      <c r="E537" s="61"/>
    </row>
    <row r="538" spans="5:5" x14ac:dyDescent="0.2">
      <c r="E538" s="61"/>
    </row>
    <row r="539" spans="5:5" x14ac:dyDescent="0.2">
      <c r="E539" s="61"/>
    </row>
    <row r="540" spans="5:5" x14ac:dyDescent="0.2">
      <c r="E540" s="61"/>
    </row>
    <row r="541" spans="5:5" x14ac:dyDescent="0.2">
      <c r="E541" s="61"/>
    </row>
    <row r="542" spans="5:5" x14ac:dyDescent="0.2">
      <c r="E542" s="61"/>
    </row>
    <row r="543" spans="5:5" x14ac:dyDescent="0.2">
      <c r="E543" s="61"/>
    </row>
    <row r="544" spans="5:5" x14ac:dyDescent="0.2">
      <c r="E544" s="61"/>
    </row>
    <row r="545" spans="5:5" x14ac:dyDescent="0.2">
      <c r="E545" s="61"/>
    </row>
    <row r="546" spans="5:5" x14ac:dyDescent="0.2">
      <c r="E546" s="61"/>
    </row>
    <row r="547" spans="5:5" x14ac:dyDescent="0.2">
      <c r="E547" s="61"/>
    </row>
    <row r="548" spans="5:5" x14ac:dyDescent="0.2">
      <c r="E548" s="61"/>
    </row>
    <row r="549" spans="5:5" x14ac:dyDescent="0.2">
      <c r="E549" s="61"/>
    </row>
    <row r="550" spans="5:5" x14ac:dyDescent="0.2">
      <c r="E550" s="61"/>
    </row>
    <row r="551" spans="5:5" x14ac:dyDescent="0.2">
      <c r="E551" s="61"/>
    </row>
    <row r="552" spans="5:5" x14ac:dyDescent="0.2">
      <c r="E552" s="61"/>
    </row>
    <row r="553" spans="5:5" x14ac:dyDescent="0.2">
      <c r="E553" s="61"/>
    </row>
    <row r="554" spans="5:5" x14ac:dyDescent="0.2">
      <c r="E554" s="61"/>
    </row>
    <row r="555" spans="5:5" x14ac:dyDescent="0.2">
      <c r="E555" s="61"/>
    </row>
    <row r="556" spans="5:5" x14ac:dyDescent="0.2">
      <c r="E556" s="61"/>
    </row>
    <row r="557" spans="5:5" x14ac:dyDescent="0.2">
      <c r="E557" s="61"/>
    </row>
    <row r="558" spans="5:5" x14ac:dyDescent="0.2">
      <c r="E558" s="61"/>
    </row>
    <row r="559" spans="5:5" x14ac:dyDescent="0.2">
      <c r="E559" s="61"/>
    </row>
    <row r="560" spans="5:5" x14ac:dyDescent="0.2">
      <c r="E560" s="61"/>
    </row>
    <row r="561" spans="5:5" x14ac:dyDescent="0.2">
      <c r="E561" s="61"/>
    </row>
    <row r="562" spans="5:5" x14ac:dyDescent="0.2">
      <c r="E562" s="61"/>
    </row>
    <row r="563" spans="5:5" x14ac:dyDescent="0.2">
      <c r="E563" s="61"/>
    </row>
    <row r="564" spans="5:5" x14ac:dyDescent="0.2">
      <c r="E564" s="61"/>
    </row>
    <row r="565" spans="5:5" x14ac:dyDescent="0.2">
      <c r="E565" s="61"/>
    </row>
    <row r="566" spans="5:5" x14ac:dyDescent="0.2">
      <c r="E566" s="61"/>
    </row>
    <row r="567" spans="5:5" x14ac:dyDescent="0.2">
      <c r="E567" s="61"/>
    </row>
    <row r="568" spans="5:5" x14ac:dyDescent="0.2">
      <c r="E568" s="61"/>
    </row>
    <row r="569" spans="5:5" x14ac:dyDescent="0.2">
      <c r="E569" s="61"/>
    </row>
    <row r="570" spans="5:5" x14ac:dyDescent="0.2">
      <c r="E570" s="61"/>
    </row>
    <row r="571" spans="5:5" x14ac:dyDescent="0.2">
      <c r="E571" s="61"/>
    </row>
    <row r="572" spans="5:5" x14ac:dyDescent="0.2">
      <c r="E572" s="61"/>
    </row>
    <row r="573" spans="5:5" x14ac:dyDescent="0.2">
      <c r="E573" s="61"/>
    </row>
    <row r="574" spans="5:5" x14ac:dyDescent="0.2">
      <c r="E574" s="61"/>
    </row>
    <row r="575" spans="5:5" x14ac:dyDescent="0.2">
      <c r="E575" s="61"/>
    </row>
    <row r="576" spans="5:5" x14ac:dyDescent="0.2">
      <c r="E576" s="61"/>
    </row>
    <row r="577" spans="5:5" x14ac:dyDescent="0.2">
      <c r="E577" s="61"/>
    </row>
    <row r="578" spans="5:5" x14ac:dyDescent="0.2">
      <c r="E578" s="61"/>
    </row>
    <row r="579" spans="5:5" x14ac:dyDescent="0.2">
      <c r="E579" s="61"/>
    </row>
    <row r="580" spans="5:5" x14ac:dyDescent="0.2">
      <c r="E580" s="61"/>
    </row>
    <row r="581" spans="5:5" x14ac:dyDescent="0.2">
      <c r="E581" s="61"/>
    </row>
    <row r="582" spans="5:5" x14ac:dyDescent="0.2">
      <c r="E582" s="61"/>
    </row>
    <row r="583" spans="5:5" x14ac:dyDescent="0.2">
      <c r="E583" s="61"/>
    </row>
    <row r="584" spans="5:5" x14ac:dyDescent="0.2">
      <c r="E584" s="61"/>
    </row>
    <row r="585" spans="5:5" x14ac:dyDescent="0.2">
      <c r="E585" s="61"/>
    </row>
    <row r="586" spans="5:5" x14ac:dyDescent="0.2">
      <c r="E586" s="61"/>
    </row>
    <row r="587" spans="5:5" x14ac:dyDescent="0.2">
      <c r="E587" s="61"/>
    </row>
    <row r="588" spans="5:5" x14ac:dyDescent="0.2">
      <c r="E588" s="61"/>
    </row>
    <row r="589" spans="5:5" x14ac:dyDescent="0.2">
      <c r="E589" s="61"/>
    </row>
    <row r="590" spans="5:5" x14ac:dyDescent="0.2">
      <c r="E590" s="61"/>
    </row>
    <row r="591" spans="5:5" x14ac:dyDescent="0.2">
      <c r="E591" s="61"/>
    </row>
    <row r="592" spans="5:5" x14ac:dyDescent="0.2">
      <c r="E592" s="61"/>
    </row>
    <row r="593" spans="5:5" x14ac:dyDescent="0.2">
      <c r="E593" s="61"/>
    </row>
    <row r="594" spans="5:5" x14ac:dyDescent="0.2">
      <c r="E594" s="61"/>
    </row>
    <row r="595" spans="5:5" x14ac:dyDescent="0.2">
      <c r="E595" s="61"/>
    </row>
    <row r="596" spans="5:5" x14ac:dyDescent="0.2">
      <c r="E596" s="61"/>
    </row>
    <row r="597" spans="5:5" x14ac:dyDescent="0.2">
      <c r="E597" s="61"/>
    </row>
    <row r="598" spans="5:5" x14ac:dyDescent="0.2">
      <c r="E598" s="61"/>
    </row>
    <row r="599" spans="5:5" x14ac:dyDescent="0.2">
      <c r="E599" s="61"/>
    </row>
    <row r="600" spans="5:5" x14ac:dyDescent="0.2">
      <c r="E600" s="61"/>
    </row>
    <row r="601" spans="5:5" x14ac:dyDescent="0.2">
      <c r="E601" s="61"/>
    </row>
    <row r="602" spans="5:5" x14ac:dyDescent="0.2">
      <c r="E602" s="61"/>
    </row>
    <row r="603" spans="5:5" x14ac:dyDescent="0.2">
      <c r="E603" s="61"/>
    </row>
    <row r="604" spans="5:5" x14ac:dyDescent="0.2">
      <c r="E604" s="61"/>
    </row>
    <row r="605" spans="5:5" x14ac:dyDescent="0.2">
      <c r="E605" s="61"/>
    </row>
    <row r="606" spans="5:5" x14ac:dyDescent="0.2">
      <c r="E606" s="61"/>
    </row>
    <row r="607" spans="5:5" x14ac:dyDescent="0.2">
      <c r="E607" s="61"/>
    </row>
    <row r="608" spans="5:5" x14ac:dyDescent="0.2">
      <c r="E608" s="61"/>
    </row>
    <row r="609" spans="5:5" x14ac:dyDescent="0.2">
      <c r="E609" s="61"/>
    </row>
    <row r="610" spans="5:5" x14ac:dyDescent="0.2">
      <c r="E610" s="61"/>
    </row>
    <row r="611" spans="5:5" x14ac:dyDescent="0.2">
      <c r="E611" s="61"/>
    </row>
    <row r="612" spans="5:5" x14ac:dyDescent="0.2">
      <c r="E612" s="61"/>
    </row>
    <row r="613" spans="5:5" x14ac:dyDescent="0.2">
      <c r="E613" s="61"/>
    </row>
    <row r="614" spans="5:5" x14ac:dyDescent="0.2">
      <c r="E614" s="61"/>
    </row>
    <row r="615" spans="5:5" x14ac:dyDescent="0.2">
      <c r="E615" s="61"/>
    </row>
    <row r="616" spans="5:5" x14ac:dyDescent="0.2">
      <c r="E616" s="61"/>
    </row>
    <row r="617" spans="5:5" x14ac:dyDescent="0.2">
      <c r="E617" s="61"/>
    </row>
    <row r="618" spans="5:5" x14ac:dyDescent="0.2">
      <c r="E618" s="61"/>
    </row>
    <row r="619" spans="5:5" x14ac:dyDescent="0.2">
      <c r="E619" s="61"/>
    </row>
    <row r="620" spans="5:5" x14ac:dyDescent="0.2">
      <c r="E620" s="61"/>
    </row>
    <row r="621" spans="5:5" x14ac:dyDescent="0.2">
      <c r="E621" s="61"/>
    </row>
    <row r="622" spans="5:5" x14ac:dyDescent="0.2">
      <c r="E622" s="61"/>
    </row>
    <row r="623" spans="5:5" x14ac:dyDescent="0.2">
      <c r="E623" s="61"/>
    </row>
    <row r="624" spans="5:5" x14ac:dyDescent="0.2">
      <c r="E624" s="61"/>
    </row>
    <row r="625" spans="5:5" x14ac:dyDescent="0.2">
      <c r="E625" s="61"/>
    </row>
    <row r="626" spans="5:5" x14ac:dyDescent="0.2">
      <c r="E626" s="61"/>
    </row>
    <row r="627" spans="5:5" x14ac:dyDescent="0.2">
      <c r="E627" s="61"/>
    </row>
    <row r="628" spans="5:5" x14ac:dyDescent="0.2">
      <c r="E628" s="61"/>
    </row>
    <row r="629" spans="5:5" x14ac:dyDescent="0.2">
      <c r="E629" s="61"/>
    </row>
    <row r="630" spans="5:5" x14ac:dyDescent="0.2">
      <c r="E630" s="61"/>
    </row>
    <row r="631" spans="5:5" x14ac:dyDescent="0.2">
      <c r="E631" s="61"/>
    </row>
    <row r="632" spans="5:5" x14ac:dyDescent="0.2">
      <c r="E632" s="61"/>
    </row>
    <row r="633" spans="5:5" x14ac:dyDescent="0.2">
      <c r="E633" s="61"/>
    </row>
    <row r="634" spans="5:5" x14ac:dyDescent="0.2">
      <c r="E634" s="61"/>
    </row>
    <row r="635" spans="5:5" x14ac:dyDescent="0.2">
      <c r="E635" s="61"/>
    </row>
    <row r="636" spans="5:5" x14ac:dyDescent="0.2">
      <c r="E636" s="61"/>
    </row>
    <row r="637" spans="5:5" x14ac:dyDescent="0.2">
      <c r="E637" s="61"/>
    </row>
    <row r="638" spans="5:5" x14ac:dyDescent="0.2">
      <c r="E638" s="61"/>
    </row>
    <row r="639" spans="5:5" x14ac:dyDescent="0.2">
      <c r="E639" s="61"/>
    </row>
    <row r="640" spans="5:5" x14ac:dyDescent="0.2">
      <c r="E640" s="61"/>
    </row>
    <row r="641" spans="5:5" x14ac:dyDescent="0.2">
      <c r="E641" s="61"/>
    </row>
    <row r="642" spans="5:5" x14ac:dyDescent="0.2">
      <c r="E642" s="61"/>
    </row>
    <row r="643" spans="5:5" x14ac:dyDescent="0.2">
      <c r="E643" s="61"/>
    </row>
    <row r="644" spans="5:5" x14ac:dyDescent="0.2">
      <c r="E644" s="61"/>
    </row>
    <row r="645" spans="5:5" x14ac:dyDescent="0.2">
      <c r="E645" s="61"/>
    </row>
    <row r="646" spans="5:5" x14ac:dyDescent="0.2">
      <c r="E646" s="61"/>
    </row>
    <row r="647" spans="5:5" x14ac:dyDescent="0.2">
      <c r="E647" s="61"/>
    </row>
    <row r="648" spans="5:5" x14ac:dyDescent="0.2">
      <c r="E648" s="61"/>
    </row>
    <row r="649" spans="5:5" x14ac:dyDescent="0.2">
      <c r="E649" s="61"/>
    </row>
    <row r="650" spans="5:5" x14ac:dyDescent="0.2">
      <c r="E650" s="61"/>
    </row>
    <row r="651" spans="5:5" x14ac:dyDescent="0.2">
      <c r="E651" s="61"/>
    </row>
    <row r="652" spans="5:5" x14ac:dyDescent="0.2">
      <c r="E652" s="61"/>
    </row>
    <row r="653" spans="5:5" x14ac:dyDescent="0.2">
      <c r="E653" s="61"/>
    </row>
    <row r="654" spans="5:5" x14ac:dyDescent="0.2">
      <c r="E654" s="61"/>
    </row>
    <row r="655" spans="5:5" x14ac:dyDescent="0.2">
      <c r="E655" s="61"/>
    </row>
    <row r="656" spans="5:5" x14ac:dyDescent="0.2">
      <c r="E656" s="61"/>
    </row>
    <row r="657" spans="5:5" x14ac:dyDescent="0.2">
      <c r="E657" s="61"/>
    </row>
    <row r="658" spans="5:5" x14ac:dyDescent="0.2">
      <c r="E658" s="61"/>
    </row>
    <row r="659" spans="5:5" x14ac:dyDescent="0.2">
      <c r="E659" s="61"/>
    </row>
    <row r="660" spans="5:5" x14ac:dyDescent="0.2">
      <c r="E660" s="61"/>
    </row>
    <row r="661" spans="5:5" x14ac:dyDescent="0.2">
      <c r="E661" s="61"/>
    </row>
    <row r="662" spans="5:5" x14ac:dyDescent="0.2">
      <c r="E662" s="61"/>
    </row>
    <row r="663" spans="5:5" x14ac:dyDescent="0.2">
      <c r="E663" s="61"/>
    </row>
    <row r="664" spans="5:5" x14ac:dyDescent="0.2">
      <c r="E664" s="61"/>
    </row>
    <row r="665" spans="5:5" x14ac:dyDescent="0.2">
      <c r="E665" s="61"/>
    </row>
    <row r="666" spans="5:5" x14ac:dyDescent="0.2">
      <c r="E666" s="61"/>
    </row>
    <row r="667" spans="5:5" x14ac:dyDescent="0.2">
      <c r="E667" s="61"/>
    </row>
    <row r="668" spans="5:5" x14ac:dyDescent="0.2">
      <c r="E668" s="61"/>
    </row>
    <row r="669" spans="5:5" x14ac:dyDescent="0.2">
      <c r="E669" s="61"/>
    </row>
    <row r="670" spans="5:5" x14ac:dyDescent="0.2">
      <c r="E670" s="61"/>
    </row>
    <row r="671" spans="5:5" x14ac:dyDescent="0.2">
      <c r="E671" s="61"/>
    </row>
    <row r="672" spans="5:5" x14ac:dyDescent="0.2">
      <c r="E672" s="61"/>
    </row>
    <row r="673" spans="5:5" x14ac:dyDescent="0.2">
      <c r="E673" s="61"/>
    </row>
    <row r="674" spans="5:5" x14ac:dyDescent="0.2">
      <c r="E674" s="61"/>
    </row>
    <row r="675" spans="5:5" x14ac:dyDescent="0.2">
      <c r="E675" s="61"/>
    </row>
    <row r="676" spans="5:5" x14ac:dyDescent="0.2">
      <c r="E676" s="61"/>
    </row>
    <row r="677" spans="5:5" x14ac:dyDescent="0.2">
      <c r="E677" s="61"/>
    </row>
    <row r="678" spans="5:5" x14ac:dyDescent="0.2">
      <c r="E678" s="61"/>
    </row>
    <row r="679" spans="5:5" x14ac:dyDescent="0.2">
      <c r="E679" s="61"/>
    </row>
    <row r="680" spans="5:5" x14ac:dyDescent="0.2">
      <c r="E680" s="61"/>
    </row>
    <row r="681" spans="5:5" x14ac:dyDescent="0.2">
      <c r="E681" s="61"/>
    </row>
    <row r="682" spans="5:5" x14ac:dyDescent="0.2">
      <c r="E682" s="61"/>
    </row>
    <row r="683" spans="5:5" x14ac:dyDescent="0.2">
      <c r="E683" s="61"/>
    </row>
    <row r="684" spans="5:5" x14ac:dyDescent="0.2">
      <c r="E684" s="61"/>
    </row>
    <row r="685" spans="5:5" x14ac:dyDescent="0.2">
      <c r="E685" s="61"/>
    </row>
    <row r="686" spans="5:5" x14ac:dyDescent="0.2">
      <c r="E686" s="61"/>
    </row>
    <row r="687" spans="5:5" x14ac:dyDescent="0.2">
      <c r="E687" s="61"/>
    </row>
    <row r="688" spans="5:5" x14ac:dyDescent="0.2">
      <c r="E688" s="61"/>
    </row>
    <row r="689" spans="5:5" x14ac:dyDescent="0.2">
      <c r="E689" s="61"/>
    </row>
    <row r="690" spans="5:5" x14ac:dyDescent="0.2">
      <c r="E690" s="61"/>
    </row>
    <row r="691" spans="5:5" x14ac:dyDescent="0.2">
      <c r="E691" s="61"/>
    </row>
    <row r="692" spans="5:5" x14ac:dyDescent="0.2">
      <c r="E692" s="61"/>
    </row>
    <row r="693" spans="5:5" x14ac:dyDescent="0.2">
      <c r="E693" s="61"/>
    </row>
    <row r="694" spans="5:5" x14ac:dyDescent="0.2">
      <c r="E694" s="61"/>
    </row>
    <row r="695" spans="5:5" x14ac:dyDescent="0.2">
      <c r="E695" s="61"/>
    </row>
    <row r="696" spans="5:5" x14ac:dyDescent="0.2">
      <c r="E696" s="61"/>
    </row>
    <row r="697" spans="5:5" x14ac:dyDescent="0.2">
      <c r="E697" s="61"/>
    </row>
    <row r="698" spans="5:5" x14ac:dyDescent="0.2">
      <c r="E698" s="61"/>
    </row>
    <row r="699" spans="5:5" x14ac:dyDescent="0.2">
      <c r="E699" s="61"/>
    </row>
    <row r="700" spans="5:5" x14ac:dyDescent="0.2">
      <c r="E700" s="61"/>
    </row>
    <row r="701" spans="5:5" x14ac:dyDescent="0.2">
      <c r="E701" s="61"/>
    </row>
    <row r="702" spans="5:5" x14ac:dyDescent="0.2">
      <c r="E702" s="61"/>
    </row>
    <row r="703" spans="5:5" x14ac:dyDescent="0.2">
      <c r="E703" s="61"/>
    </row>
    <row r="704" spans="5:5" x14ac:dyDescent="0.2">
      <c r="E704" s="61"/>
    </row>
    <row r="705" spans="5:5" x14ac:dyDescent="0.2">
      <c r="E705" s="61"/>
    </row>
    <row r="706" spans="5:5" x14ac:dyDescent="0.2">
      <c r="E706" s="61"/>
    </row>
    <row r="707" spans="5:5" x14ac:dyDescent="0.2">
      <c r="E707" s="61"/>
    </row>
    <row r="708" spans="5:5" x14ac:dyDescent="0.2">
      <c r="E708" s="61"/>
    </row>
    <row r="709" spans="5:5" x14ac:dyDescent="0.2">
      <c r="E709" s="61"/>
    </row>
    <row r="710" spans="5:5" x14ac:dyDescent="0.2">
      <c r="E710" s="61"/>
    </row>
    <row r="711" spans="5:5" x14ac:dyDescent="0.2">
      <c r="E711" s="61"/>
    </row>
    <row r="712" spans="5:5" x14ac:dyDescent="0.2">
      <c r="E712" s="61"/>
    </row>
    <row r="713" spans="5:5" x14ac:dyDescent="0.2">
      <c r="E713" s="61"/>
    </row>
    <row r="714" spans="5:5" x14ac:dyDescent="0.2">
      <c r="E714" s="61"/>
    </row>
    <row r="715" spans="5:5" x14ac:dyDescent="0.2">
      <c r="E715" s="61"/>
    </row>
    <row r="716" spans="5:5" x14ac:dyDescent="0.2">
      <c r="E716" s="61"/>
    </row>
    <row r="717" spans="5:5" x14ac:dyDescent="0.2">
      <c r="E717" s="61"/>
    </row>
    <row r="718" spans="5:5" x14ac:dyDescent="0.2">
      <c r="E718" s="61"/>
    </row>
    <row r="719" spans="5:5" x14ac:dyDescent="0.2">
      <c r="E719" s="61"/>
    </row>
    <row r="720" spans="5:5" x14ac:dyDescent="0.2">
      <c r="E720" s="61"/>
    </row>
    <row r="721" spans="5:5" x14ac:dyDescent="0.2">
      <c r="E721" s="61"/>
    </row>
    <row r="722" spans="5:5" x14ac:dyDescent="0.2">
      <c r="E722" s="61"/>
    </row>
    <row r="723" spans="5:5" x14ac:dyDescent="0.2">
      <c r="E723" s="61"/>
    </row>
    <row r="724" spans="5:5" x14ac:dyDescent="0.2">
      <c r="E724" s="61"/>
    </row>
    <row r="725" spans="5:5" x14ac:dyDescent="0.2">
      <c r="E725" s="61"/>
    </row>
    <row r="726" spans="5:5" x14ac:dyDescent="0.2">
      <c r="E726" s="61"/>
    </row>
    <row r="727" spans="5:5" x14ac:dyDescent="0.2">
      <c r="E727" s="61"/>
    </row>
    <row r="728" spans="5:5" x14ac:dyDescent="0.2">
      <c r="E728" s="61"/>
    </row>
    <row r="729" spans="5:5" x14ac:dyDescent="0.2">
      <c r="E729" s="61"/>
    </row>
    <row r="730" spans="5:5" x14ac:dyDescent="0.2">
      <c r="E730" s="61"/>
    </row>
    <row r="731" spans="5:5" x14ac:dyDescent="0.2">
      <c r="E731" s="61"/>
    </row>
    <row r="732" spans="5:5" x14ac:dyDescent="0.2">
      <c r="E732" s="61"/>
    </row>
    <row r="733" spans="5:5" x14ac:dyDescent="0.2">
      <c r="E733" s="61"/>
    </row>
    <row r="734" spans="5:5" x14ac:dyDescent="0.2">
      <c r="E734" s="61"/>
    </row>
    <row r="735" spans="5:5" x14ac:dyDescent="0.2">
      <c r="E735" s="61"/>
    </row>
    <row r="736" spans="5:5" x14ac:dyDescent="0.2">
      <c r="E736" s="61"/>
    </row>
    <row r="737" spans="5:5" x14ac:dyDescent="0.2">
      <c r="E737" s="61"/>
    </row>
    <row r="738" spans="5:5" x14ac:dyDescent="0.2">
      <c r="E738" s="61"/>
    </row>
    <row r="739" spans="5:5" x14ac:dyDescent="0.2">
      <c r="E739" s="61"/>
    </row>
    <row r="740" spans="5:5" x14ac:dyDescent="0.2">
      <c r="E740" s="61"/>
    </row>
    <row r="741" spans="5:5" x14ac:dyDescent="0.2">
      <c r="E741" s="61"/>
    </row>
    <row r="742" spans="5:5" x14ac:dyDescent="0.2">
      <c r="E742" s="61"/>
    </row>
    <row r="743" spans="5:5" x14ac:dyDescent="0.2">
      <c r="E743" s="61"/>
    </row>
    <row r="744" spans="5:5" x14ac:dyDescent="0.2">
      <c r="E744" s="61"/>
    </row>
    <row r="745" spans="5:5" x14ac:dyDescent="0.2">
      <c r="E745" s="61"/>
    </row>
    <row r="746" spans="5:5" x14ac:dyDescent="0.2">
      <c r="E746" s="61"/>
    </row>
    <row r="747" spans="5:5" x14ac:dyDescent="0.2">
      <c r="E747" s="61"/>
    </row>
    <row r="748" spans="5:5" x14ac:dyDescent="0.2">
      <c r="E748" s="61"/>
    </row>
    <row r="749" spans="5:5" x14ac:dyDescent="0.2">
      <c r="E749" s="61"/>
    </row>
    <row r="750" spans="5:5" x14ac:dyDescent="0.2">
      <c r="E750" s="61"/>
    </row>
    <row r="751" spans="5:5" x14ac:dyDescent="0.2">
      <c r="E751" s="61"/>
    </row>
    <row r="752" spans="5:5" x14ac:dyDescent="0.2">
      <c r="E752" s="61"/>
    </row>
    <row r="753" spans="5:5" x14ac:dyDescent="0.2">
      <c r="E753" s="61"/>
    </row>
    <row r="754" spans="5:5" x14ac:dyDescent="0.2">
      <c r="E754" s="61"/>
    </row>
    <row r="755" spans="5:5" x14ac:dyDescent="0.2">
      <c r="E755" s="61"/>
    </row>
    <row r="756" spans="5:5" x14ac:dyDescent="0.2">
      <c r="E756" s="61"/>
    </row>
    <row r="757" spans="5:5" x14ac:dyDescent="0.2">
      <c r="E757" s="61"/>
    </row>
    <row r="758" spans="5:5" x14ac:dyDescent="0.2">
      <c r="E758" s="61"/>
    </row>
    <row r="759" spans="5:5" x14ac:dyDescent="0.2">
      <c r="E759" s="61"/>
    </row>
    <row r="760" spans="5:5" x14ac:dyDescent="0.2">
      <c r="E760" s="61"/>
    </row>
    <row r="761" spans="5:5" x14ac:dyDescent="0.2">
      <c r="E761" s="61"/>
    </row>
    <row r="762" spans="5:5" x14ac:dyDescent="0.2">
      <c r="E762" s="61"/>
    </row>
    <row r="763" spans="5:5" x14ac:dyDescent="0.2">
      <c r="E763" s="61"/>
    </row>
    <row r="764" spans="5:5" x14ac:dyDescent="0.2">
      <c r="E764" s="61"/>
    </row>
    <row r="765" spans="5:5" x14ac:dyDescent="0.2">
      <c r="E765" s="61"/>
    </row>
    <row r="766" spans="5:5" x14ac:dyDescent="0.2">
      <c r="E766" s="61"/>
    </row>
    <row r="767" spans="5:5" x14ac:dyDescent="0.2">
      <c r="E767" s="61"/>
    </row>
    <row r="768" spans="5:5" x14ac:dyDescent="0.2">
      <c r="E768" s="61"/>
    </row>
    <row r="769" spans="5:5" x14ac:dyDescent="0.2">
      <c r="E769" s="61"/>
    </row>
    <row r="770" spans="5:5" x14ac:dyDescent="0.2">
      <c r="E770" s="61"/>
    </row>
    <row r="771" spans="5:5" x14ac:dyDescent="0.2">
      <c r="E771" s="61"/>
    </row>
    <row r="772" spans="5:5" x14ac:dyDescent="0.2">
      <c r="E772" s="61"/>
    </row>
    <row r="773" spans="5:5" x14ac:dyDescent="0.2">
      <c r="E773" s="61"/>
    </row>
    <row r="774" spans="5:5" x14ac:dyDescent="0.2">
      <c r="E774" s="61"/>
    </row>
    <row r="775" spans="5:5" x14ac:dyDescent="0.2">
      <c r="E775" s="61"/>
    </row>
    <row r="776" spans="5:5" x14ac:dyDescent="0.2">
      <c r="E776" s="61"/>
    </row>
    <row r="777" spans="5:5" x14ac:dyDescent="0.2">
      <c r="E777" s="61"/>
    </row>
    <row r="778" spans="5:5" x14ac:dyDescent="0.2">
      <c r="E778" s="61"/>
    </row>
    <row r="779" spans="5:5" x14ac:dyDescent="0.2">
      <c r="E779" s="61"/>
    </row>
    <row r="780" spans="5:5" x14ac:dyDescent="0.2">
      <c r="E780" s="61"/>
    </row>
    <row r="781" spans="5:5" x14ac:dyDescent="0.2">
      <c r="E781" s="61"/>
    </row>
    <row r="782" spans="5:5" x14ac:dyDescent="0.2">
      <c r="E782" s="61"/>
    </row>
    <row r="783" spans="5:5" x14ac:dyDescent="0.2">
      <c r="E783" s="61"/>
    </row>
    <row r="784" spans="5:5" x14ac:dyDescent="0.2">
      <c r="E784" s="61"/>
    </row>
    <row r="785" spans="5:5" x14ac:dyDescent="0.2">
      <c r="E785" s="61"/>
    </row>
    <row r="786" spans="5:5" x14ac:dyDescent="0.2">
      <c r="E786" s="61"/>
    </row>
    <row r="787" spans="5:5" x14ac:dyDescent="0.2">
      <c r="E787" s="61"/>
    </row>
    <row r="788" spans="5:5" x14ac:dyDescent="0.2">
      <c r="E788" s="61"/>
    </row>
    <row r="789" spans="5:5" x14ac:dyDescent="0.2">
      <c r="E789" s="61"/>
    </row>
    <row r="790" spans="5:5" x14ac:dyDescent="0.2">
      <c r="E790" s="61"/>
    </row>
    <row r="791" spans="5:5" x14ac:dyDescent="0.2">
      <c r="E791" s="61"/>
    </row>
    <row r="792" spans="5:5" x14ac:dyDescent="0.2">
      <c r="E792" s="61"/>
    </row>
    <row r="793" spans="5:5" x14ac:dyDescent="0.2">
      <c r="E793" s="61"/>
    </row>
    <row r="794" spans="5:5" x14ac:dyDescent="0.2">
      <c r="E794" s="61"/>
    </row>
    <row r="795" spans="5:5" x14ac:dyDescent="0.2">
      <c r="E795" s="61"/>
    </row>
    <row r="796" spans="5:5" x14ac:dyDescent="0.2">
      <c r="E796" s="61"/>
    </row>
    <row r="797" spans="5:5" x14ac:dyDescent="0.2">
      <c r="E797" s="61"/>
    </row>
    <row r="798" spans="5:5" x14ac:dyDescent="0.2">
      <c r="E798" s="61"/>
    </row>
    <row r="799" spans="5:5" x14ac:dyDescent="0.2">
      <c r="E799" s="61"/>
    </row>
    <row r="800" spans="5:5" x14ac:dyDescent="0.2">
      <c r="E800" s="61"/>
    </row>
    <row r="801" spans="5:5" x14ac:dyDescent="0.2">
      <c r="E801" s="61"/>
    </row>
    <row r="802" spans="5:5" x14ac:dyDescent="0.2">
      <c r="E802" s="61"/>
    </row>
    <row r="803" spans="5:5" x14ac:dyDescent="0.2">
      <c r="E803" s="61"/>
    </row>
    <row r="804" spans="5:5" x14ac:dyDescent="0.2">
      <c r="E804" s="61"/>
    </row>
    <row r="805" spans="5:5" x14ac:dyDescent="0.2">
      <c r="E805" s="61"/>
    </row>
    <row r="806" spans="5:5" x14ac:dyDescent="0.2">
      <c r="E806" s="61"/>
    </row>
    <row r="807" spans="5:5" x14ac:dyDescent="0.2">
      <c r="E807" s="61"/>
    </row>
    <row r="808" spans="5:5" x14ac:dyDescent="0.2">
      <c r="E808" s="61"/>
    </row>
    <row r="809" spans="5:5" x14ac:dyDescent="0.2">
      <c r="E809" s="61"/>
    </row>
    <row r="810" spans="5:5" x14ac:dyDescent="0.2">
      <c r="E810" s="61"/>
    </row>
    <row r="811" spans="5:5" x14ac:dyDescent="0.2">
      <c r="E811" s="61"/>
    </row>
    <row r="812" spans="5:5" x14ac:dyDescent="0.2">
      <c r="E812" s="61"/>
    </row>
    <row r="813" spans="5:5" x14ac:dyDescent="0.2">
      <c r="E813" s="61"/>
    </row>
    <row r="814" spans="5:5" x14ac:dyDescent="0.2">
      <c r="E814" s="61"/>
    </row>
    <row r="815" spans="5:5" x14ac:dyDescent="0.2">
      <c r="E815" s="61"/>
    </row>
    <row r="816" spans="5:5" x14ac:dyDescent="0.2">
      <c r="E816" s="61"/>
    </row>
    <row r="817" spans="5:5" x14ac:dyDescent="0.2">
      <c r="E817" s="61"/>
    </row>
    <row r="818" spans="5:5" x14ac:dyDescent="0.2">
      <c r="E818" s="61"/>
    </row>
    <row r="819" spans="5:5" x14ac:dyDescent="0.2">
      <c r="E819" s="61"/>
    </row>
    <row r="820" spans="5:5" x14ac:dyDescent="0.2">
      <c r="E820" s="61"/>
    </row>
    <row r="821" spans="5:5" x14ac:dyDescent="0.2">
      <c r="E821" s="61"/>
    </row>
    <row r="822" spans="5:5" x14ac:dyDescent="0.2">
      <c r="E822" s="61"/>
    </row>
    <row r="823" spans="5:5" x14ac:dyDescent="0.2">
      <c r="E823" s="61"/>
    </row>
    <row r="824" spans="5:5" x14ac:dyDescent="0.2">
      <c r="E824" s="61"/>
    </row>
    <row r="825" spans="5:5" x14ac:dyDescent="0.2">
      <c r="E825" s="61"/>
    </row>
    <row r="826" spans="5:5" x14ac:dyDescent="0.2">
      <c r="E826" s="61"/>
    </row>
    <row r="827" spans="5:5" x14ac:dyDescent="0.2">
      <c r="E827" s="61"/>
    </row>
    <row r="828" spans="5:5" x14ac:dyDescent="0.2">
      <c r="E828" s="61"/>
    </row>
    <row r="829" spans="5:5" x14ac:dyDescent="0.2">
      <c r="E829" s="61"/>
    </row>
    <row r="830" spans="5:5" x14ac:dyDescent="0.2">
      <c r="E830" s="61"/>
    </row>
    <row r="831" spans="5:5" x14ac:dyDescent="0.2">
      <c r="E831" s="61"/>
    </row>
    <row r="832" spans="5:5" x14ac:dyDescent="0.2">
      <c r="E832" s="61"/>
    </row>
    <row r="833" spans="5:5" x14ac:dyDescent="0.2">
      <c r="E833" s="61"/>
    </row>
    <row r="834" spans="5:5" x14ac:dyDescent="0.2">
      <c r="E834" s="61"/>
    </row>
    <row r="835" spans="5:5" x14ac:dyDescent="0.2">
      <c r="E835" s="61"/>
    </row>
    <row r="836" spans="5:5" x14ac:dyDescent="0.2">
      <c r="E836" s="61"/>
    </row>
    <row r="837" spans="5:5" x14ac:dyDescent="0.2">
      <c r="E837" s="61"/>
    </row>
    <row r="838" spans="5:5" x14ac:dyDescent="0.2">
      <c r="E838" s="61"/>
    </row>
    <row r="839" spans="5:5" x14ac:dyDescent="0.2">
      <c r="E839" s="61"/>
    </row>
    <row r="840" spans="5:5" x14ac:dyDescent="0.2">
      <c r="E840" s="61"/>
    </row>
    <row r="841" spans="5:5" x14ac:dyDescent="0.2">
      <c r="E841" s="61"/>
    </row>
    <row r="842" spans="5:5" x14ac:dyDescent="0.2">
      <c r="E842" s="61"/>
    </row>
    <row r="843" spans="5:5" x14ac:dyDescent="0.2">
      <c r="E843" s="61"/>
    </row>
    <row r="844" spans="5:5" x14ac:dyDescent="0.2">
      <c r="E844" s="61"/>
    </row>
    <row r="845" spans="5:5" x14ac:dyDescent="0.2">
      <c r="E845" s="61"/>
    </row>
    <row r="846" spans="5:5" x14ac:dyDescent="0.2">
      <c r="E846" s="61"/>
    </row>
    <row r="847" spans="5:5" x14ac:dyDescent="0.2">
      <c r="E847" s="61"/>
    </row>
    <row r="848" spans="5:5" x14ac:dyDescent="0.2">
      <c r="E848" s="61"/>
    </row>
    <row r="849" spans="5:5" x14ac:dyDescent="0.2">
      <c r="E849" s="61"/>
    </row>
    <row r="850" spans="5:5" x14ac:dyDescent="0.2">
      <c r="E850" s="61"/>
    </row>
    <row r="851" spans="5:5" x14ac:dyDescent="0.2">
      <c r="E851" s="61"/>
    </row>
    <row r="852" spans="5:5" x14ac:dyDescent="0.2">
      <c r="E852" s="61"/>
    </row>
    <row r="853" spans="5:5" x14ac:dyDescent="0.2">
      <c r="E853" s="61"/>
    </row>
    <row r="854" spans="5:5" x14ac:dyDescent="0.2">
      <c r="E854" s="61"/>
    </row>
    <row r="855" spans="5:5" x14ac:dyDescent="0.2">
      <c r="E855" s="61"/>
    </row>
    <row r="856" spans="5:5" x14ac:dyDescent="0.2">
      <c r="E856" s="61"/>
    </row>
    <row r="857" spans="5:5" x14ac:dyDescent="0.2">
      <c r="E857" s="61"/>
    </row>
    <row r="858" spans="5:5" x14ac:dyDescent="0.2">
      <c r="E858" s="61"/>
    </row>
    <row r="859" spans="5:5" x14ac:dyDescent="0.2">
      <c r="E859" s="61"/>
    </row>
    <row r="860" spans="5:5" x14ac:dyDescent="0.2">
      <c r="E860" s="61"/>
    </row>
    <row r="861" spans="5:5" x14ac:dyDescent="0.2">
      <c r="E861" s="61"/>
    </row>
    <row r="862" spans="5:5" x14ac:dyDescent="0.2">
      <c r="E862" s="61"/>
    </row>
    <row r="863" spans="5:5" x14ac:dyDescent="0.2">
      <c r="E863" s="61"/>
    </row>
    <row r="864" spans="5:5" x14ac:dyDescent="0.2">
      <c r="E864" s="61"/>
    </row>
    <row r="865" spans="5:5" x14ac:dyDescent="0.2">
      <c r="E865" s="61"/>
    </row>
    <row r="866" spans="5:5" x14ac:dyDescent="0.2">
      <c r="E866" s="61"/>
    </row>
    <row r="867" spans="5:5" x14ac:dyDescent="0.2">
      <c r="E867" s="61"/>
    </row>
    <row r="868" spans="5:5" x14ac:dyDescent="0.2">
      <c r="E868" s="61"/>
    </row>
    <row r="869" spans="5:5" x14ac:dyDescent="0.2">
      <c r="E869" s="61"/>
    </row>
    <row r="870" spans="5:5" x14ac:dyDescent="0.2">
      <c r="E870" s="61"/>
    </row>
    <row r="871" spans="5:5" x14ac:dyDescent="0.2">
      <c r="E871" s="61"/>
    </row>
    <row r="872" spans="5:5" x14ac:dyDescent="0.2">
      <c r="E872" s="61"/>
    </row>
    <row r="873" spans="5:5" x14ac:dyDescent="0.2">
      <c r="E873" s="61"/>
    </row>
    <row r="874" spans="5:5" x14ac:dyDescent="0.2">
      <c r="E874" s="61"/>
    </row>
  </sheetData>
  <customSheetViews>
    <customSheetView guid="{AC57A341-684E-4ABA-8A79-23E3781525E3}" showGridLines="0" fitToPage="1" showAutoFilter="1">
      <pane ySplit="1" topLeftCell="A521" activePane="bottomLeft" state="frozen"/>
      <selection pane="bottomLeft" activeCell="D562" sqref="D562:D867"/>
      <pageMargins left="0.27559055118110237" right="0.27559055118110237" top="0.74803149606299213" bottom="0.51181102362204722" header="0.31496062992125984" footer="0.31496062992125984"/>
      <pageSetup paperSize="9" scale="53" fitToHeight="0" orientation="portrait" r:id="rId1"/>
      <autoFilter ref="A1:N867" xr:uid="{00000000-0000-0000-0000-000000000000}"/>
    </customSheetView>
    <customSheetView guid="{819CB18E-4CE2-4755-9377-4094EFA6418A}" showGridLines="0" fitToPage="1" showAutoFilter="1">
      <pane ySplit="1" topLeftCell="A759" activePane="bottomLeft" state="frozen"/>
      <selection pane="bottomLeft" activeCell="A868" sqref="A868"/>
      <pageMargins left="0.27559055118110237" right="0.27559055118110237" top="0.74803149606299213" bottom="0.51181102362204722" header="0.31496062992125984" footer="0.31496062992125984"/>
      <pageSetup paperSize="9" scale="53" fitToHeight="0" orientation="portrait" r:id="rId2"/>
      <autoFilter ref="A1:N561" xr:uid="{00000000-0000-0000-0000-000000000000}"/>
    </customSheetView>
    <customSheetView guid="{7E9B06C4-D610-4135-812A-031B1C4C310C}" showGridLines="0" fitToPage="1" showAutoFilter="1">
      <pane ySplit="1" topLeftCell="A2" activePane="bottomLeft" state="frozen"/>
      <selection pane="bottomLeft" activeCell="K8" sqref="K8"/>
      <pageMargins left="0.27559055118110237" right="0.27559055118110237" top="0.74803149606299213" bottom="0.51181102362204722" header="0.31496062992125984" footer="0.31496062992125984"/>
      <pageSetup paperSize="9" scale="53" fitToHeight="0" orientation="portrait" r:id="rId3"/>
      <autoFilter ref="A1:N486" xr:uid="{00000000-0000-0000-0000-000000000000}"/>
    </customSheetView>
    <customSheetView guid="{D94472E7-C95F-459F-B05A-999A8A9DD25E}" showGridLines="0" fitToPage="1" showAutoFilter="1">
      <pane ySplit="1" topLeftCell="A514" activePane="bottomLeft" state="frozen"/>
      <selection pane="bottomLeft" activeCell="I525" sqref="I525:M530"/>
      <pageMargins left="0.27559055118110237" right="0.27559055118110237" top="0.74803149606299213" bottom="0.51181102362204722" header="0.31496062992125984" footer="0.31496062992125984"/>
      <pageSetup paperSize="9" scale="53" fitToHeight="0" orientation="portrait" r:id="rId4"/>
      <autoFilter ref="A1:N543" xr:uid="{00000000-0000-0000-0000-000000000000}"/>
    </customSheetView>
  </customSheetViews>
  <pageMargins left="0.27559055118110237" right="0.27559055118110237" top="0.74803149606299213" bottom="0.51181102362204722" header="0.31496062992125984" footer="0.31496062992125984"/>
  <pageSetup paperSize="9" scale="53" fitToHeight="0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BBECF-D145-4A4D-AC57-26303885FD88}">
  <sheetPr codeName="Feuil5"/>
  <dimension ref="A2:G37"/>
  <sheetViews>
    <sheetView showGridLines="0" tabSelected="1" zoomScaleNormal="100" workbookViewId="0">
      <selection activeCell="D33" sqref="D33:E33"/>
    </sheetView>
  </sheetViews>
  <sheetFormatPr baseColWidth="10" defaultColWidth="0" defaultRowHeight="15" x14ac:dyDescent="0.25"/>
  <cols>
    <col min="1" max="1" width="3.42578125" customWidth="1"/>
    <col min="2" max="3" width="11.42578125" customWidth="1"/>
    <col min="4" max="4" width="15.5703125" customWidth="1"/>
    <col min="5" max="7" width="11.42578125" customWidth="1"/>
    <col min="8" max="16384" width="11.42578125" hidden="1"/>
  </cols>
  <sheetData>
    <row r="2" spans="2:7" ht="16.5" x14ac:dyDescent="0.3">
      <c r="B2" s="2" t="s">
        <v>0</v>
      </c>
      <c r="C2" s="1"/>
      <c r="D2" s="1"/>
      <c r="E2" s="1"/>
      <c r="F2" s="1"/>
      <c r="G2" s="1"/>
    </row>
    <row r="3" spans="2:7" ht="16.5" x14ac:dyDescent="0.3">
      <c r="B3" s="2" t="s">
        <v>1</v>
      </c>
      <c r="C3" s="1"/>
      <c r="D3" s="1"/>
      <c r="E3" s="1"/>
      <c r="F3" s="1"/>
      <c r="G3" s="1"/>
    </row>
    <row r="4" spans="2:7" ht="16.5" x14ac:dyDescent="0.3">
      <c r="B4" s="2" t="s">
        <v>20</v>
      </c>
      <c r="C4" s="1"/>
      <c r="D4" s="1"/>
      <c r="E4" s="1"/>
      <c r="F4" s="1"/>
      <c r="G4" s="1"/>
    </row>
    <row r="5" spans="2:7" ht="16.5" x14ac:dyDescent="0.3">
      <c r="B5" s="1"/>
      <c r="C5" s="1"/>
      <c r="D5" s="1"/>
      <c r="E5" s="1"/>
      <c r="F5" s="1"/>
      <c r="G5" s="15"/>
    </row>
    <row r="6" spans="2:7" ht="16.5" x14ac:dyDescent="0.3">
      <c r="B6" s="1"/>
      <c r="C6" s="4" t="s">
        <v>2</v>
      </c>
      <c r="D6" s="18">
        <v>1</v>
      </c>
      <c r="E6" s="17"/>
      <c r="F6" s="1"/>
      <c r="G6" s="15"/>
    </row>
    <row r="7" spans="2:7" ht="16.5" x14ac:dyDescent="0.3">
      <c r="B7" s="1"/>
      <c r="C7" s="1"/>
      <c r="D7" s="1"/>
      <c r="E7" s="1"/>
      <c r="F7" s="1"/>
      <c r="G7" s="15"/>
    </row>
    <row r="8" spans="2:7" ht="16.5" x14ac:dyDescent="0.3">
      <c r="B8" s="1" t="s">
        <v>3</v>
      </c>
      <c r="C8" s="2" t="s">
        <v>4</v>
      </c>
      <c r="D8" s="2"/>
      <c r="E8" s="1"/>
      <c r="F8" s="1"/>
      <c r="G8" s="15"/>
    </row>
    <row r="9" spans="2:7" ht="16.5" x14ac:dyDescent="0.3">
      <c r="B9" s="1"/>
      <c r="C9" s="11" t="s">
        <v>5</v>
      </c>
      <c r="D9" s="1"/>
      <c r="E9" s="1"/>
      <c r="F9" s="1"/>
      <c r="G9" s="15"/>
    </row>
    <row r="10" spans="2:7" ht="16.5" x14ac:dyDescent="0.3">
      <c r="B10" s="1" t="s">
        <v>6</v>
      </c>
      <c r="C10" s="2" t="s">
        <v>7</v>
      </c>
      <c r="D10" s="1"/>
      <c r="E10" s="1"/>
      <c r="F10" s="1"/>
      <c r="G10" s="15"/>
    </row>
    <row r="11" spans="2:7" ht="16.5" x14ac:dyDescent="0.3">
      <c r="B11" s="1" t="s">
        <v>8</v>
      </c>
      <c r="C11" s="2" t="s">
        <v>9</v>
      </c>
      <c r="D11" s="1"/>
      <c r="E11" s="1"/>
      <c r="F11" s="1"/>
      <c r="G11" s="15"/>
    </row>
    <row r="12" spans="2:7" ht="16.5" x14ac:dyDescent="0.3">
      <c r="B12" s="1"/>
      <c r="C12" s="2" t="s">
        <v>10</v>
      </c>
      <c r="D12" s="1"/>
      <c r="E12" s="2"/>
      <c r="F12" s="1"/>
      <c r="G12" s="15"/>
    </row>
    <row r="13" spans="2:7" ht="16.5" x14ac:dyDescent="0.3">
      <c r="B13" s="1"/>
      <c r="C13" s="1"/>
      <c r="D13" s="1"/>
      <c r="E13" s="1"/>
      <c r="F13" s="1"/>
      <c r="G13" s="15"/>
    </row>
    <row r="14" spans="2:7" ht="16.5" x14ac:dyDescent="0.3">
      <c r="B14" s="1"/>
      <c r="C14" s="1"/>
      <c r="D14" s="1"/>
      <c r="E14" s="1"/>
      <c r="F14" s="1"/>
      <c r="G14" s="1"/>
    </row>
    <row r="15" spans="2:7" ht="16.5" x14ac:dyDescent="0.3">
      <c r="B15" s="1"/>
      <c r="C15" s="2"/>
      <c r="D15" s="1"/>
      <c r="E15" s="2"/>
      <c r="F15" s="1"/>
      <c r="G15" s="1"/>
    </row>
    <row r="16" spans="2:7" ht="16.5" x14ac:dyDescent="0.3">
      <c r="B16" s="152" t="s">
        <v>11</v>
      </c>
      <c r="C16" s="152"/>
      <c r="D16" s="16">
        <f>VLOOKUP($D$6,Base!A1:P1009,2,FALSE)</f>
        <v>150</v>
      </c>
      <c r="E16" s="1"/>
      <c r="F16" s="1"/>
      <c r="G16" s="1"/>
    </row>
    <row r="17" spans="2:7" ht="16.5" x14ac:dyDescent="0.3">
      <c r="B17" s="1"/>
      <c r="C17" s="1"/>
      <c r="D17" s="1"/>
      <c r="E17" s="1"/>
      <c r="F17" s="1"/>
      <c r="G17" s="1"/>
    </row>
    <row r="18" spans="2:7" ht="16.5" x14ac:dyDescent="0.3">
      <c r="B18" s="152" t="s">
        <v>12</v>
      </c>
      <c r="C18" s="152"/>
      <c r="D18" s="16">
        <f>VLOOKUP($D$6,Base!A1:P1009,3,FALSE)</f>
        <v>20</v>
      </c>
      <c r="E18" s="1"/>
      <c r="F18" s="1"/>
      <c r="G18" s="1"/>
    </row>
    <row r="19" spans="2:7" ht="17.25" thickBot="1" x14ac:dyDescent="0.35">
      <c r="B19" s="1"/>
      <c r="C19" s="2"/>
      <c r="D19" s="1"/>
      <c r="E19" s="1"/>
      <c r="F19" s="1"/>
      <c r="G19" s="1"/>
    </row>
    <row r="20" spans="2:7" ht="18" thickTop="1" thickBot="1" x14ac:dyDescent="0.35">
      <c r="B20" s="152" t="s">
        <v>13</v>
      </c>
      <c r="C20" s="152"/>
      <c r="D20" s="3">
        <f>D16-D18</f>
        <v>130</v>
      </c>
      <c r="E20" s="1"/>
      <c r="F20" s="1"/>
      <c r="G20" s="1"/>
    </row>
    <row r="21" spans="2:7" ht="17.25" thickTop="1" x14ac:dyDescent="0.3">
      <c r="B21" s="1"/>
      <c r="C21" s="1"/>
      <c r="D21" s="1"/>
      <c r="E21" s="1"/>
      <c r="F21" s="1"/>
      <c r="G21" s="1"/>
    </row>
    <row r="22" spans="2:7" ht="16.5" x14ac:dyDescent="0.3">
      <c r="B22" s="152" t="s">
        <v>14</v>
      </c>
      <c r="C22" s="152"/>
      <c r="D22" s="20">
        <f>VLOOKUP($D$6,Base!A1:P1015,5,FALSE)</f>
        <v>43891</v>
      </c>
      <c r="E22" s="1"/>
      <c r="F22" s="1"/>
      <c r="G22" s="1"/>
    </row>
    <row r="23" spans="2:7" ht="16.5" x14ac:dyDescent="0.3">
      <c r="B23" s="1"/>
      <c r="C23" s="1"/>
      <c r="D23" s="1"/>
      <c r="E23" s="1"/>
      <c r="F23" s="1"/>
      <c r="G23" s="1"/>
    </row>
    <row r="24" spans="2:7" ht="16.5" x14ac:dyDescent="0.3">
      <c r="B24" s="152" t="s">
        <v>15</v>
      </c>
      <c r="C24" s="152"/>
      <c r="D24" s="21">
        <f>VLOOKUP($D$6,Base!A1:P1017,6,FALSE)</f>
        <v>43891.622930555553</v>
      </c>
      <c r="E24" s="1"/>
      <c r="F24" s="1"/>
      <c r="G24" s="1"/>
    </row>
    <row r="25" spans="2:7" ht="16.5" x14ac:dyDescent="0.3">
      <c r="B25" s="1"/>
      <c r="C25" s="1"/>
      <c r="D25" s="1"/>
      <c r="E25" s="1"/>
      <c r="F25" s="1"/>
      <c r="G25" s="1"/>
    </row>
    <row r="26" spans="2:7" ht="16.5" x14ac:dyDescent="0.3">
      <c r="B26" s="152" t="s">
        <v>16</v>
      </c>
      <c r="C26" s="152"/>
      <c r="D26" s="1">
        <f>$D$6</f>
        <v>1</v>
      </c>
      <c r="E26" s="1"/>
      <c r="F26" s="1"/>
      <c r="G26" s="1"/>
    </row>
    <row r="27" spans="2:7" ht="16.5" x14ac:dyDescent="0.3">
      <c r="B27" s="1"/>
      <c r="C27" s="1"/>
      <c r="D27" s="1"/>
      <c r="E27" s="1"/>
      <c r="F27" s="1"/>
      <c r="G27" s="1"/>
    </row>
    <row r="28" spans="2:7" ht="16.5" x14ac:dyDescent="0.3">
      <c r="B28" s="152" t="s">
        <v>17</v>
      </c>
      <c r="C28" s="152"/>
      <c r="D28" s="155" t="str">
        <f>VLOOKUP($D$6,Base!A1:P1009,8, FALSE)</f>
        <v>OUI</v>
      </c>
      <c r="E28" s="155"/>
      <c r="F28" s="155"/>
      <c r="G28" s="1"/>
    </row>
    <row r="29" spans="2:7" ht="16.5" x14ac:dyDescent="0.3">
      <c r="B29" s="1"/>
      <c r="C29" s="1"/>
      <c r="D29" s="1"/>
      <c r="E29" s="1"/>
      <c r="F29" s="1"/>
      <c r="G29" s="1"/>
    </row>
    <row r="30" spans="2:7" ht="16.5" x14ac:dyDescent="0.3">
      <c r="B30" s="152" t="s">
        <v>18</v>
      </c>
      <c r="C30" s="152"/>
      <c r="D30" s="153" t="str">
        <f>VLOOKUP($D$6,Base!A1:P1009,9, FALSE)</f>
        <v>NON</v>
      </c>
      <c r="E30" s="153"/>
      <c r="F30" s="153"/>
      <c r="G30" s="1"/>
    </row>
    <row r="31" spans="2:7" ht="16.5" x14ac:dyDescent="0.3">
      <c r="B31" s="1"/>
      <c r="C31" s="1"/>
      <c r="D31" s="1"/>
      <c r="E31" s="1"/>
      <c r="F31" s="1"/>
      <c r="G31" s="1"/>
    </row>
    <row r="32" spans="2:7" ht="16.5" x14ac:dyDescent="0.3">
      <c r="B32" s="1"/>
      <c r="C32" s="1"/>
      <c r="D32" s="1" t="s">
        <v>19</v>
      </c>
      <c r="E32" s="9"/>
      <c r="F32" s="9"/>
      <c r="G32" s="1"/>
    </row>
    <row r="33" spans="2:7" ht="16.5" x14ac:dyDescent="0.3">
      <c r="B33" s="1"/>
      <c r="C33" s="1"/>
      <c r="D33" s="154" t="str">
        <f>VLOOKUP($D$6,Base!A1:P1009,10,FALSE)</f>
        <v>NON</v>
      </c>
      <c r="E33" s="154"/>
      <c r="F33" s="1"/>
      <c r="G33" s="1"/>
    </row>
    <row r="34" spans="2:7" ht="16.5" x14ac:dyDescent="0.3">
      <c r="B34" s="1"/>
      <c r="C34" s="1"/>
      <c r="D34" s="10"/>
      <c r="E34" s="1"/>
      <c r="F34" s="1"/>
      <c r="G34" s="1"/>
    </row>
    <row r="35" spans="2:7" ht="16.5" x14ac:dyDescent="0.3">
      <c r="B35" s="1"/>
      <c r="C35" s="1"/>
      <c r="D35" s="10"/>
      <c r="E35" s="10"/>
      <c r="F35" s="1"/>
      <c r="G35" s="1"/>
    </row>
    <row r="36" spans="2:7" ht="16.5" x14ac:dyDescent="0.3">
      <c r="B36" s="1"/>
      <c r="C36" s="1"/>
      <c r="D36" s="1"/>
      <c r="E36" s="1"/>
      <c r="F36" s="1"/>
      <c r="G36" s="1"/>
    </row>
    <row r="37" spans="2:7" ht="16.5" x14ac:dyDescent="0.3">
      <c r="B37" s="1"/>
      <c r="C37" s="1"/>
      <c r="D37" s="1"/>
      <c r="E37" s="1"/>
      <c r="F37" s="1"/>
      <c r="G37" s="1"/>
    </row>
  </sheetData>
  <mergeCells count="11">
    <mergeCell ref="B28:C28"/>
    <mergeCell ref="B30:C30"/>
    <mergeCell ref="D30:F30"/>
    <mergeCell ref="D33:E33"/>
    <mergeCell ref="D28:F28"/>
    <mergeCell ref="B26:C26"/>
    <mergeCell ref="B16:C16"/>
    <mergeCell ref="B18:C18"/>
    <mergeCell ref="B20:C20"/>
    <mergeCell ref="B22:C22"/>
    <mergeCell ref="B24:C24"/>
  </mergeCells>
  <pageMargins left="0.7" right="0.7" top="0.75" bottom="0.75" header="0.3" footer="0.3"/>
  <pageSetup paperSize="9" orientation="portrait" r:id="rId1"/>
  <ignoredErrors>
    <ignoredError sqref="D30 D3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C86819-E0B5-4B0D-91FE-21A65AD15C7D}">
          <x14:formula1>
            <xm:f>Base!$A$3:$A$1012</xm:f>
          </x14:formula1>
          <xm:sqref>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Formulaire</vt:lpstr>
      <vt:lpstr>DATA</vt:lpstr>
      <vt:lpstr>Transfert</vt:lpstr>
      <vt:lpstr>Base</vt:lpstr>
      <vt:lpstr>REEDITION</vt:lpstr>
      <vt:lpstr>Transfert</vt:lpstr>
      <vt:lpstr>Formulaire!Zone_d_impression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Herbomel, Yannick</dc:creator>
  <cp:lastModifiedBy>BOUKLI</cp:lastModifiedBy>
  <cp:lastPrinted>2020-03-01T08:54:17Z</cp:lastPrinted>
  <dcterms:created xsi:type="dcterms:W3CDTF">2015-10-22T09:37:31Z</dcterms:created>
  <dcterms:modified xsi:type="dcterms:W3CDTF">2020-03-01T14:19:09Z</dcterms:modified>
</cp:coreProperties>
</file>