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610" windowHeight="11640"/>
  </bookViews>
  <sheets>
    <sheet name="résa" sheetId="2" r:id="rId1"/>
    <sheet name="prix chambre" sheetId="1" r:id="rId2"/>
  </sheets>
  <definedNames>
    <definedName name="base">#REF!</definedName>
    <definedName name="Jours">'prix chambre'!$A$3:$A$33</definedName>
  </definedNames>
  <calcPr calcId="152511"/>
</workbook>
</file>

<file path=xl/calcChain.xml><?xml version="1.0" encoding="utf-8"?>
<calcChain xmlns="http://schemas.openxmlformats.org/spreadsheetml/2006/main">
  <c r="C8" i="2" l="1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7" i="2"/>
  <c r="A10" i="2"/>
  <c r="A11" i="2"/>
  <c r="A12" i="2" s="1"/>
  <c r="A13" i="2" s="1"/>
  <c r="A14" i="2" s="1"/>
  <c r="A15" i="2" s="1"/>
  <c r="A16" i="2" s="1"/>
  <c r="A17" i="2" s="1"/>
  <c r="A18" i="2" s="1"/>
  <c r="A19" i="2" s="1"/>
  <c r="A20" i="2" s="1"/>
  <c r="E16" i="1" l="1"/>
  <c r="D3" i="1"/>
  <c r="E3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AW33" i="1"/>
  <c r="AV33" i="1"/>
  <c r="AW32" i="1"/>
  <c r="AV32" i="1"/>
  <c r="AW31" i="1"/>
  <c r="AV31" i="1"/>
  <c r="AW30" i="1"/>
  <c r="AV30" i="1"/>
  <c r="AW29" i="1"/>
  <c r="AV29" i="1"/>
  <c r="AW28" i="1"/>
  <c r="AV28" i="1"/>
  <c r="AW27" i="1"/>
  <c r="AV27" i="1"/>
  <c r="AW26" i="1"/>
  <c r="AV26" i="1"/>
  <c r="AW25" i="1"/>
  <c r="AV25" i="1"/>
  <c r="AW24" i="1"/>
  <c r="AV24" i="1"/>
  <c r="AW23" i="1"/>
  <c r="AV23" i="1"/>
  <c r="AW22" i="1"/>
  <c r="AV22" i="1"/>
  <c r="AW21" i="1"/>
  <c r="AV21" i="1"/>
  <c r="AW20" i="1"/>
  <c r="AV20" i="1"/>
  <c r="AW19" i="1"/>
  <c r="AV19" i="1"/>
  <c r="AW18" i="1"/>
  <c r="AV18" i="1"/>
  <c r="AW17" i="1"/>
  <c r="AV17" i="1"/>
  <c r="AW16" i="1"/>
  <c r="AV16" i="1"/>
  <c r="AW15" i="1"/>
  <c r="AV15" i="1"/>
  <c r="AW14" i="1"/>
  <c r="AV14" i="1"/>
  <c r="AW13" i="1"/>
  <c r="AV13" i="1"/>
  <c r="AW12" i="1"/>
  <c r="AV12" i="1"/>
  <c r="AW11" i="1"/>
  <c r="AV11" i="1"/>
  <c r="AW10" i="1"/>
  <c r="AV10" i="1"/>
  <c r="AW9" i="1"/>
  <c r="AV9" i="1"/>
  <c r="AW8" i="1"/>
  <c r="AV8" i="1"/>
  <c r="AW7" i="1"/>
  <c r="AV7" i="1"/>
  <c r="AW6" i="1"/>
  <c r="AV6" i="1"/>
  <c r="AW5" i="1"/>
  <c r="AV5" i="1"/>
  <c r="AW4" i="1"/>
  <c r="AV4" i="1"/>
  <c r="AW3" i="1"/>
  <c r="AV3" i="1"/>
  <c r="AS32" i="1"/>
  <c r="AR32" i="1"/>
  <c r="AS31" i="1"/>
  <c r="AR31" i="1"/>
  <c r="AS30" i="1"/>
  <c r="AR30" i="1"/>
  <c r="AS29" i="1"/>
  <c r="AR29" i="1"/>
  <c r="AS28" i="1"/>
  <c r="AR28" i="1"/>
  <c r="AS27" i="1"/>
  <c r="AR27" i="1"/>
  <c r="AS26" i="1"/>
  <c r="AR26" i="1"/>
  <c r="AS25" i="1"/>
  <c r="AR25" i="1"/>
  <c r="AS24" i="1"/>
  <c r="AR24" i="1"/>
  <c r="AS23" i="1"/>
  <c r="AR23" i="1"/>
  <c r="AS22" i="1"/>
  <c r="AR22" i="1"/>
  <c r="AS21" i="1"/>
  <c r="AR21" i="1"/>
  <c r="AS20" i="1"/>
  <c r="AR20" i="1"/>
  <c r="AS19" i="1"/>
  <c r="AR19" i="1"/>
  <c r="AS18" i="1"/>
  <c r="AR18" i="1"/>
  <c r="AS17" i="1"/>
  <c r="AR17" i="1"/>
  <c r="AS16" i="1"/>
  <c r="AR16" i="1"/>
  <c r="AS15" i="1"/>
  <c r="AR15" i="1"/>
  <c r="AS14" i="1"/>
  <c r="AR14" i="1"/>
  <c r="AS13" i="1"/>
  <c r="AR13" i="1"/>
  <c r="AS12" i="1"/>
  <c r="AR12" i="1"/>
  <c r="AS11" i="1"/>
  <c r="AR11" i="1"/>
  <c r="AS10" i="1"/>
  <c r="AR10" i="1"/>
  <c r="AS9" i="1"/>
  <c r="AR9" i="1"/>
  <c r="AS8" i="1"/>
  <c r="AR8" i="1"/>
  <c r="AS7" i="1"/>
  <c r="AR7" i="1"/>
  <c r="AS6" i="1"/>
  <c r="AR6" i="1"/>
  <c r="AS5" i="1"/>
  <c r="AR5" i="1"/>
  <c r="AS4" i="1"/>
  <c r="AR4" i="1"/>
  <c r="AS3" i="1"/>
  <c r="AR3" i="1"/>
  <c r="AO33" i="1"/>
  <c r="AN33" i="1"/>
  <c r="AO32" i="1"/>
  <c r="AN32" i="1"/>
  <c r="AO31" i="1"/>
  <c r="AN31" i="1"/>
  <c r="AO30" i="1"/>
  <c r="AN30" i="1"/>
  <c r="AO29" i="1"/>
  <c r="AN29" i="1"/>
  <c r="AO28" i="1"/>
  <c r="AN28" i="1"/>
  <c r="AO27" i="1"/>
  <c r="AN27" i="1"/>
  <c r="AO26" i="1"/>
  <c r="AN26" i="1"/>
  <c r="AO25" i="1"/>
  <c r="AN25" i="1"/>
  <c r="AO24" i="1"/>
  <c r="AN24" i="1"/>
  <c r="AO23" i="1"/>
  <c r="AN23" i="1"/>
  <c r="AO22" i="1"/>
  <c r="AN22" i="1"/>
  <c r="AO21" i="1"/>
  <c r="AN21" i="1"/>
  <c r="AO20" i="1"/>
  <c r="AN20" i="1"/>
  <c r="AO19" i="1"/>
  <c r="AN19" i="1"/>
  <c r="AO18" i="1"/>
  <c r="AN18" i="1"/>
  <c r="AO17" i="1"/>
  <c r="AN17" i="1"/>
  <c r="AO16" i="1"/>
  <c r="AN16" i="1"/>
  <c r="AO15" i="1"/>
  <c r="AN15" i="1"/>
  <c r="AO14" i="1"/>
  <c r="AN14" i="1"/>
  <c r="AO13" i="1"/>
  <c r="AN13" i="1"/>
  <c r="AO12" i="1"/>
  <c r="AN12" i="1"/>
  <c r="AO11" i="1"/>
  <c r="AN11" i="1"/>
  <c r="AO10" i="1"/>
  <c r="AN10" i="1"/>
  <c r="AO9" i="1"/>
  <c r="AN9" i="1"/>
  <c r="AO8" i="1"/>
  <c r="AN8" i="1"/>
  <c r="AO7" i="1"/>
  <c r="AN7" i="1"/>
  <c r="AO6" i="1"/>
  <c r="AN6" i="1"/>
  <c r="AO5" i="1"/>
  <c r="AN5" i="1"/>
  <c r="AO4" i="1"/>
  <c r="AN4" i="1"/>
  <c r="AO3" i="1"/>
  <c r="AN3" i="1"/>
  <c r="AK32" i="1"/>
  <c r="AJ32" i="1"/>
  <c r="AK31" i="1"/>
  <c r="AJ31" i="1"/>
  <c r="AK30" i="1"/>
  <c r="AJ30" i="1"/>
  <c r="AK29" i="1"/>
  <c r="AJ29" i="1"/>
  <c r="AK28" i="1"/>
  <c r="AJ28" i="1"/>
  <c r="AK27" i="1"/>
  <c r="AJ27" i="1"/>
  <c r="AK26" i="1"/>
  <c r="AJ26" i="1"/>
  <c r="AK25" i="1"/>
  <c r="AJ25" i="1"/>
  <c r="AK24" i="1"/>
  <c r="AJ24" i="1"/>
  <c r="AK23" i="1"/>
  <c r="AJ23" i="1"/>
  <c r="AK22" i="1"/>
  <c r="AJ22" i="1"/>
  <c r="AK21" i="1"/>
  <c r="AJ21" i="1"/>
  <c r="AK20" i="1"/>
  <c r="AJ20" i="1"/>
  <c r="AK19" i="1"/>
  <c r="AJ19" i="1"/>
  <c r="AK18" i="1"/>
  <c r="AJ18" i="1"/>
  <c r="AK17" i="1"/>
  <c r="AJ17" i="1"/>
  <c r="AK16" i="1"/>
  <c r="AJ16" i="1"/>
  <c r="AK15" i="1"/>
  <c r="AJ15" i="1"/>
  <c r="AK14" i="1"/>
  <c r="AJ14" i="1"/>
  <c r="AK13" i="1"/>
  <c r="AJ13" i="1"/>
  <c r="AK12" i="1"/>
  <c r="AJ12" i="1"/>
  <c r="AK11" i="1"/>
  <c r="AJ11" i="1"/>
  <c r="AK10" i="1"/>
  <c r="AJ10" i="1"/>
  <c r="AK9" i="1"/>
  <c r="AJ9" i="1"/>
  <c r="AK8" i="1"/>
  <c r="AJ8" i="1"/>
  <c r="AK7" i="1"/>
  <c r="AJ7" i="1"/>
  <c r="AK6" i="1"/>
  <c r="AJ6" i="1"/>
  <c r="AK5" i="1"/>
  <c r="AJ5" i="1"/>
  <c r="AK4" i="1"/>
  <c r="AJ4" i="1"/>
  <c r="AK3" i="1"/>
  <c r="AJ3" i="1"/>
  <c r="AG33" i="1"/>
  <c r="AF33" i="1"/>
  <c r="AG32" i="1"/>
  <c r="AF32" i="1"/>
  <c r="AG31" i="1"/>
  <c r="AF31" i="1"/>
  <c r="AG30" i="1"/>
  <c r="AF30" i="1"/>
  <c r="AG29" i="1"/>
  <c r="AF29" i="1"/>
  <c r="AG28" i="1"/>
  <c r="AF28" i="1"/>
  <c r="AG27" i="1"/>
  <c r="AF27" i="1"/>
  <c r="AG26" i="1"/>
  <c r="AF26" i="1"/>
  <c r="AG25" i="1"/>
  <c r="AF25" i="1"/>
  <c r="AG24" i="1"/>
  <c r="AF24" i="1"/>
  <c r="AG23" i="1"/>
  <c r="AF23" i="1"/>
  <c r="AG22" i="1"/>
  <c r="AF22" i="1"/>
  <c r="AG21" i="1"/>
  <c r="AF21" i="1"/>
  <c r="AG20" i="1"/>
  <c r="AF20" i="1"/>
  <c r="AG19" i="1"/>
  <c r="AF19" i="1"/>
  <c r="AG18" i="1"/>
  <c r="AF18" i="1"/>
  <c r="AG17" i="1"/>
  <c r="AF17" i="1"/>
  <c r="AG16" i="1"/>
  <c r="AF16" i="1"/>
  <c r="AG15" i="1"/>
  <c r="AF15" i="1"/>
  <c r="AG14" i="1"/>
  <c r="AF14" i="1"/>
  <c r="AG13" i="1"/>
  <c r="AF13" i="1"/>
  <c r="AG12" i="1"/>
  <c r="AF12" i="1"/>
  <c r="AG11" i="1"/>
  <c r="AF11" i="1"/>
  <c r="AG10" i="1"/>
  <c r="AF10" i="1"/>
  <c r="AG9" i="1"/>
  <c r="AF9" i="1"/>
  <c r="AG8" i="1"/>
  <c r="AF8" i="1"/>
  <c r="AG7" i="1"/>
  <c r="AF7" i="1"/>
  <c r="AG6" i="1"/>
  <c r="AF6" i="1"/>
  <c r="AG5" i="1"/>
  <c r="AF5" i="1"/>
  <c r="AG4" i="1"/>
  <c r="AF4" i="1"/>
  <c r="AG3" i="1"/>
  <c r="AF3" i="1"/>
  <c r="AC33" i="1"/>
  <c r="AB33" i="1"/>
  <c r="AC32" i="1"/>
  <c r="AB32" i="1"/>
  <c r="AC31" i="1"/>
  <c r="AB31" i="1"/>
  <c r="AC30" i="1"/>
  <c r="AB30" i="1"/>
  <c r="AC29" i="1"/>
  <c r="AB29" i="1"/>
  <c r="AC28" i="1"/>
  <c r="AB28" i="1"/>
  <c r="AC27" i="1"/>
  <c r="AB27" i="1"/>
  <c r="AC26" i="1"/>
  <c r="AB26" i="1"/>
  <c r="AC25" i="1"/>
  <c r="AB25" i="1"/>
  <c r="AC24" i="1"/>
  <c r="AB24" i="1"/>
  <c r="AC23" i="1"/>
  <c r="AB23" i="1"/>
  <c r="AC22" i="1"/>
  <c r="AB22" i="1"/>
  <c r="AC21" i="1"/>
  <c r="AB21" i="1"/>
  <c r="AC20" i="1"/>
  <c r="AB20" i="1"/>
  <c r="AC19" i="1"/>
  <c r="AB19" i="1"/>
  <c r="AC18" i="1"/>
  <c r="AB18" i="1"/>
  <c r="AC17" i="1"/>
  <c r="AB17" i="1"/>
  <c r="AC16" i="1"/>
  <c r="AB16" i="1"/>
  <c r="AC15" i="1"/>
  <c r="AB15" i="1"/>
  <c r="AC14" i="1"/>
  <c r="AB14" i="1"/>
  <c r="AC13" i="1"/>
  <c r="AB13" i="1"/>
  <c r="AC12" i="1"/>
  <c r="AB12" i="1"/>
  <c r="AC11" i="1"/>
  <c r="AB11" i="1"/>
  <c r="AC10" i="1"/>
  <c r="AB10" i="1"/>
  <c r="AC9" i="1"/>
  <c r="AB9" i="1"/>
  <c r="AC8" i="1"/>
  <c r="AB8" i="1"/>
  <c r="AC7" i="1"/>
  <c r="AB7" i="1"/>
  <c r="AC6" i="1"/>
  <c r="AB6" i="1"/>
  <c r="AC5" i="1"/>
  <c r="AB5" i="1"/>
  <c r="AC4" i="1"/>
  <c r="AB4" i="1"/>
  <c r="AC3" i="1"/>
  <c r="AB3" i="1"/>
  <c r="Y32" i="1"/>
  <c r="X32" i="1"/>
  <c r="Y31" i="1"/>
  <c r="X31" i="1"/>
  <c r="Y30" i="1"/>
  <c r="X30" i="1"/>
  <c r="Y29" i="1"/>
  <c r="X29" i="1"/>
  <c r="Y28" i="1"/>
  <c r="X28" i="1"/>
  <c r="Y27" i="1"/>
  <c r="X27" i="1"/>
  <c r="Y26" i="1"/>
  <c r="X26" i="1"/>
  <c r="Y25" i="1"/>
  <c r="X25" i="1"/>
  <c r="Y24" i="1"/>
  <c r="X24" i="1"/>
  <c r="Y23" i="1"/>
  <c r="X23" i="1"/>
  <c r="Y22" i="1"/>
  <c r="X22" i="1"/>
  <c r="Y21" i="1"/>
  <c r="X21" i="1"/>
  <c r="Y20" i="1"/>
  <c r="X20" i="1"/>
  <c r="Y19" i="1"/>
  <c r="X19" i="1"/>
  <c r="Y18" i="1"/>
  <c r="X18" i="1"/>
  <c r="Y17" i="1"/>
  <c r="X17" i="1"/>
  <c r="Y16" i="1"/>
  <c r="X16" i="1"/>
  <c r="Y15" i="1"/>
  <c r="X15" i="1"/>
  <c r="Y14" i="1"/>
  <c r="X14" i="1"/>
  <c r="Y13" i="1"/>
  <c r="X13" i="1"/>
  <c r="Y12" i="1"/>
  <c r="X12" i="1"/>
  <c r="Y11" i="1"/>
  <c r="X11" i="1"/>
  <c r="Y10" i="1"/>
  <c r="X10" i="1"/>
  <c r="Y9" i="1"/>
  <c r="X9" i="1"/>
  <c r="Y8" i="1"/>
  <c r="X8" i="1"/>
  <c r="Y7" i="1"/>
  <c r="X7" i="1"/>
  <c r="Y6" i="1"/>
  <c r="X6" i="1"/>
  <c r="Y5" i="1"/>
  <c r="X5" i="1"/>
  <c r="Y4" i="1"/>
  <c r="X4" i="1"/>
  <c r="Y3" i="1"/>
  <c r="X3" i="1"/>
  <c r="U33" i="1"/>
  <c r="T33" i="1"/>
  <c r="U32" i="1"/>
  <c r="T32" i="1"/>
  <c r="U31" i="1"/>
  <c r="T31" i="1"/>
  <c r="U30" i="1"/>
  <c r="T30" i="1"/>
  <c r="U29" i="1"/>
  <c r="T29" i="1"/>
  <c r="U28" i="1"/>
  <c r="T28" i="1"/>
  <c r="U27" i="1"/>
  <c r="T27" i="1"/>
  <c r="U26" i="1"/>
  <c r="T26" i="1"/>
  <c r="U25" i="1"/>
  <c r="T25" i="1"/>
  <c r="U24" i="1"/>
  <c r="T24" i="1"/>
  <c r="U23" i="1"/>
  <c r="T23" i="1"/>
  <c r="U22" i="1"/>
  <c r="T22" i="1"/>
  <c r="U21" i="1"/>
  <c r="T21" i="1"/>
  <c r="U20" i="1"/>
  <c r="T20" i="1"/>
  <c r="U19" i="1"/>
  <c r="T19" i="1"/>
  <c r="U18" i="1"/>
  <c r="T18" i="1"/>
  <c r="U17" i="1"/>
  <c r="T17" i="1"/>
  <c r="U16" i="1"/>
  <c r="T16" i="1"/>
  <c r="U15" i="1"/>
  <c r="T15" i="1"/>
  <c r="U14" i="1"/>
  <c r="T14" i="1"/>
  <c r="U13" i="1"/>
  <c r="T13" i="1"/>
  <c r="U12" i="1"/>
  <c r="T12" i="1"/>
  <c r="U11" i="1"/>
  <c r="T11" i="1"/>
  <c r="U10" i="1"/>
  <c r="T10" i="1"/>
  <c r="U9" i="1"/>
  <c r="T9" i="1"/>
  <c r="U8" i="1"/>
  <c r="T8" i="1"/>
  <c r="U7" i="1"/>
  <c r="T7" i="1"/>
  <c r="U6" i="1"/>
  <c r="T6" i="1"/>
  <c r="U5" i="1"/>
  <c r="T5" i="1"/>
  <c r="U4" i="1"/>
  <c r="T4" i="1"/>
  <c r="U3" i="1"/>
  <c r="T3" i="1"/>
  <c r="Q32" i="1"/>
  <c r="P32" i="1"/>
  <c r="Q31" i="1"/>
  <c r="P31" i="1"/>
  <c r="Q30" i="1"/>
  <c r="P30" i="1"/>
  <c r="Q29" i="1"/>
  <c r="P29" i="1"/>
  <c r="Q28" i="1"/>
  <c r="P28" i="1"/>
  <c r="Q27" i="1"/>
  <c r="P27" i="1"/>
  <c r="Q26" i="1"/>
  <c r="P26" i="1"/>
  <c r="Q25" i="1"/>
  <c r="P25" i="1"/>
  <c r="Q24" i="1"/>
  <c r="P24" i="1"/>
  <c r="Q23" i="1"/>
  <c r="P23" i="1"/>
  <c r="Q22" i="1"/>
  <c r="P22" i="1"/>
  <c r="Q21" i="1"/>
  <c r="P21" i="1"/>
  <c r="Q20" i="1"/>
  <c r="P20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Q7" i="1"/>
  <c r="P7" i="1"/>
  <c r="Q6" i="1"/>
  <c r="P6" i="1"/>
  <c r="Q5" i="1"/>
  <c r="P5" i="1"/>
  <c r="Q4" i="1"/>
  <c r="P4" i="1"/>
  <c r="Q3" i="1"/>
  <c r="P3" i="1"/>
  <c r="M33" i="1"/>
  <c r="L33" i="1"/>
  <c r="M32" i="1"/>
  <c r="L32" i="1"/>
  <c r="M31" i="1"/>
  <c r="L31" i="1"/>
  <c r="M30" i="1"/>
  <c r="L30" i="1"/>
  <c r="M29" i="1"/>
  <c r="L29" i="1"/>
  <c r="M28" i="1"/>
  <c r="L28" i="1"/>
  <c r="M27" i="1"/>
  <c r="L27" i="1"/>
  <c r="M26" i="1"/>
  <c r="L26" i="1"/>
  <c r="M25" i="1"/>
  <c r="L25" i="1"/>
  <c r="M24" i="1"/>
  <c r="L24" i="1"/>
  <c r="M23" i="1"/>
  <c r="L23" i="1"/>
  <c r="M22" i="1"/>
  <c r="L22" i="1"/>
  <c r="M21" i="1"/>
  <c r="L21" i="1"/>
  <c r="M20" i="1"/>
  <c r="L20" i="1"/>
  <c r="M19" i="1"/>
  <c r="L19" i="1"/>
  <c r="M18" i="1"/>
  <c r="L18" i="1"/>
  <c r="M17" i="1"/>
  <c r="L17" i="1"/>
  <c r="M16" i="1"/>
  <c r="L16" i="1"/>
  <c r="M15" i="1"/>
  <c r="L15" i="1"/>
  <c r="M14" i="1"/>
  <c r="L14" i="1"/>
  <c r="M13" i="1"/>
  <c r="L13" i="1"/>
  <c r="M12" i="1"/>
  <c r="L12" i="1"/>
  <c r="M11" i="1"/>
  <c r="L11" i="1"/>
  <c r="M10" i="1"/>
  <c r="L10" i="1"/>
  <c r="M9" i="1"/>
  <c r="L9" i="1"/>
  <c r="M8" i="1"/>
  <c r="L8" i="1"/>
  <c r="M7" i="1"/>
  <c r="L7" i="1"/>
  <c r="M6" i="1"/>
  <c r="L6" i="1"/>
  <c r="M5" i="1"/>
  <c r="L5" i="1"/>
  <c r="M4" i="1"/>
  <c r="L4" i="1"/>
  <c r="M3" i="1"/>
  <c r="L3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  <c r="I6" i="1"/>
  <c r="H6" i="1"/>
  <c r="I5" i="1"/>
  <c r="H5" i="1"/>
  <c r="I4" i="1"/>
  <c r="H4" i="1"/>
  <c r="I3" i="1"/>
  <c r="H3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B1" i="2" l="1"/>
  <c r="J4" i="2" s="1"/>
  <c r="I4" i="2"/>
  <c r="D4" i="2" l="1"/>
  <c r="N4" i="2" l="1"/>
  <c r="O4" i="2" s="1"/>
  <c r="A7" i="2"/>
  <c r="A8" i="2" l="1"/>
  <c r="A9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l="1"/>
  <c r="A42" i="2"/>
  <c r="A43" i="2" l="1"/>
  <c r="A44" i="2" l="1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B54" i="2" l="1"/>
  <c r="E4" i="2"/>
  <c r="F4" i="2" s="1"/>
  <c r="E10" i="2" s="1"/>
  <c r="F10" i="2" l="1"/>
  <c r="G10" i="2"/>
  <c r="H10" i="2"/>
  <c r="I10" i="2" l="1"/>
  <c r="N10" i="2"/>
  <c r="K10" i="2"/>
  <c r="J10" i="2"/>
  <c r="L10" i="2" l="1"/>
  <c r="H4" i="2" s="1"/>
  <c r="K4" i="2" s="1"/>
  <c r="M10" i="2"/>
  <c r="O10" i="2"/>
  <c r="P10" i="2"/>
</calcChain>
</file>

<file path=xl/sharedStrings.xml><?xml version="1.0" encoding="utf-8"?>
<sst xmlns="http://schemas.openxmlformats.org/spreadsheetml/2006/main" count="101" uniqueCount="53">
  <si>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</si>
  <si>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</si>
  <si>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</si>
  <si>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</si>
  <si>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</si>
  <si>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</si>
  <si>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</si>
  <si>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</si>
  <si>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</si>
  <si>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</si>
  <si>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</si>
  <si>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</si>
  <si>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Single</t>
  </si>
  <si>
    <t>Double</t>
  </si>
  <si>
    <t>Type de chambre</t>
  </si>
  <si>
    <t>Nombre de nuits</t>
  </si>
  <si>
    <t>Arrivée</t>
  </si>
  <si>
    <t>Départ</t>
  </si>
  <si>
    <t>Journées de présence</t>
  </si>
  <si>
    <t>Tarif Jour</t>
  </si>
  <si>
    <t>Jours</t>
  </si>
  <si>
    <t>prix/nuit</t>
  </si>
  <si>
    <t>Bar</t>
  </si>
  <si>
    <t>Flexible</t>
  </si>
  <si>
    <t>J-30</t>
  </si>
  <si>
    <t>NANR</t>
  </si>
  <si>
    <t>Bar BB 1p</t>
  </si>
  <si>
    <t>Bar BB 2p</t>
  </si>
  <si>
    <t>Bar -5%</t>
  </si>
  <si>
    <t>Bar5 BB 1p</t>
  </si>
  <si>
    <t>Bar5 BB 2p</t>
  </si>
  <si>
    <t>Bar-10%</t>
  </si>
  <si>
    <t>Bar10 BB 1p</t>
  </si>
  <si>
    <t>Bar10 BB 2p</t>
  </si>
  <si>
    <t>Bar-15%</t>
  </si>
  <si>
    <t>Bar15 BB 1p</t>
  </si>
  <si>
    <t>Bar15 BB 2p</t>
  </si>
  <si>
    <t>formule</t>
  </si>
  <si>
    <t>prix</t>
  </si>
  <si>
    <t>J-30 ?</t>
  </si>
  <si>
    <t>Réduction final</t>
  </si>
  <si>
    <t>Date du jour</t>
  </si>
  <si>
    <t>Prix total</t>
  </si>
  <si>
    <t>Nombre Pax</t>
  </si>
  <si>
    <t>Economie</t>
  </si>
  <si>
    <t>PETIT DEJ</t>
  </si>
  <si>
    <t>Prix PDJ 4€</t>
  </si>
  <si>
    <t>Prix de référence sur nos sites maison</t>
  </si>
  <si>
    <t>Réduction pour une résa NANR (sur le prix référence site maison)</t>
  </si>
  <si>
    <t>Idem mais lorsque la résa est effectué 30 jours au moins avant l'arrivée</t>
  </si>
  <si>
    <t>ECRIRE SEULEMENT DANS LES CASES JAUNES</t>
  </si>
  <si>
    <t>Triple</t>
  </si>
  <si>
    <t>Quad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</si>
</sst>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&quot; le &quot;dd\ mmmm\ yyyy"/>
    <numFmt numFmtId="165" formatCode="#,##0\ &quot;€&quot;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" xfId="0" applyBorder="1"/>
    <xf numFmtId="3" fontId="0" fillId="5" borderId="1" xfId="0" applyNumberForma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9" fontId="0" fillId="0" borderId="1" xfId="0" applyNumberFormat="1" applyBorder="1" applyAlignment="1">
      <alignment horizontal="center"/>
    </xf>
    <xf numFmtId="14" fontId="0" fillId="0" borderId="1" xfId="0" applyNumberFormat="1" applyBorder="1"/>
    <xf numFmtId="165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1" fontId="0" fillId="0" borderId="1" xfId="0" applyNumberFormat="1" applyBorder="1"/>
    <xf numFmtId="0" fontId="0" fillId="3" borderId="15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2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tabSelected="1" topLeftCell="A2" workbookViewId="0">
      <selection activeCell="C4" sqref="C4"/>
    </sheetView>
  </sheetViews>
  <sheetFormatPr baseColWidth="10" defaultRowHeight="15" x14ac:dyDescent="0.25"/>
  <cols>
    <col min="2" max="2" width="14" customWidth="1"/>
    <col min="3" max="3" width="15.28515625" customWidth="1"/>
    <col min="4" max="4" width="10.7109375" bestFit="1" customWidth="1"/>
    <col min="7" max="7" width="15.7109375" customWidth="1"/>
  </cols>
  <sheetData>
    <row r="1" spans="1:16" ht="19.5" thickBot="1" x14ac:dyDescent="0.35">
      <c r="A1" s="7" t="s">
        <v>41</v>
      </c>
      <c r="B1" s="19">
        <f ca="1">TODAY()</f>
        <v>42074</v>
      </c>
      <c r="D1" s="39" t="s">
        <v>50</v>
      </c>
      <c r="E1" s="40"/>
      <c r="F1" s="40"/>
      <c r="G1" s="40"/>
      <c r="H1" s="40"/>
      <c r="I1" s="40"/>
      <c r="J1" s="40"/>
      <c r="K1" s="41"/>
    </row>
    <row r="2" spans="1:16" ht="30" customHeight="1" x14ac:dyDescent="0.25">
      <c r="A2" s="1"/>
      <c r="B2" s="1"/>
      <c r="C2" s="1"/>
      <c r="E2" s="4"/>
      <c r="F2" s="4"/>
      <c r="G2" s="4"/>
      <c r="M2" s="35" t="s">
        <v>45</v>
      </c>
      <c r="N2" s="35"/>
      <c r="O2" s="35"/>
    </row>
    <row r="3" spans="1:16" ht="30" x14ac:dyDescent="0.25">
      <c r="A3" s="13" t="s">
        <v>16</v>
      </c>
      <c r="B3" s="13" t="s">
        <v>17</v>
      </c>
      <c r="C3" s="14" t="s">
        <v>14</v>
      </c>
      <c r="D3" s="14" t="s">
        <v>15</v>
      </c>
      <c r="E3" s="13" t="s">
        <v>42</v>
      </c>
      <c r="F3" s="13" t="s">
        <v>21</v>
      </c>
      <c r="G3" s="13" t="s">
        <v>37</v>
      </c>
      <c r="H3" s="13" t="s">
        <v>38</v>
      </c>
      <c r="I3" s="13" t="s">
        <v>25</v>
      </c>
      <c r="J3" s="13" t="s">
        <v>39</v>
      </c>
      <c r="K3" s="14" t="s">
        <v>40</v>
      </c>
      <c r="M3" s="13" t="s">
        <v>43</v>
      </c>
      <c r="N3" s="13" t="s">
        <v>46</v>
      </c>
      <c r="O3" s="13" t="s">
        <v>44</v>
      </c>
    </row>
    <row r="4" spans="1:16" x14ac:dyDescent="0.25">
      <c r="A4" s="15">
        <v>42075</v>
      </c>
      <c r="B4" s="15">
        <v>42078</v>
      </c>
      <c r="C4" s="3" t="s">
        <v>12</v>
      </c>
      <c r="D4" s="16">
        <f>IF(MONTH(A$4)&lt;&gt;MONTH(B$4),DATE(YEAR(A4),MONTH(A4)+1,1)-A4,B4-A4)</f>
        <v>3</v>
      </c>
      <c r="E4" s="20">
        <f ca="1">SUM(C7:C54)</f>
        <v>75</v>
      </c>
      <c r="F4" s="20">
        <f ca="1">E4/D4</f>
        <v>25</v>
      </c>
      <c r="G4" s="17" t="s">
        <v>32</v>
      </c>
      <c r="H4" s="20">
        <f ca="1">HLOOKUP(G4,E9:P10,2,FALSE)</f>
        <v>25.375</v>
      </c>
      <c r="I4" s="2" t="str">
        <f>IF(OR(G4=E9,G4=F9,G4=G9,G4=H9,G4=I9,G4=J9),"non","oui")</f>
        <v>oui</v>
      </c>
      <c r="J4" s="2" t="str">
        <f ca="1">IF(B1-A4&lt;30,"non","oui")</f>
        <v>non</v>
      </c>
      <c r="K4" s="18">
        <f ca="1">((E10-H4)/H4)</f>
        <v>-1.4778325123152709E-2</v>
      </c>
      <c r="M4" s="17">
        <v>2</v>
      </c>
      <c r="N4" s="21">
        <f>M4*D4*4</f>
        <v>24</v>
      </c>
      <c r="O4" s="21">
        <f>(11*D4*M4)-N4</f>
        <v>42</v>
      </c>
    </row>
    <row r="5" spans="1:16" ht="15.75" thickBot="1" x14ac:dyDescent="0.3"/>
    <row r="6" spans="1:16" ht="45" customHeight="1" thickBot="1" x14ac:dyDescent="0.3">
      <c r="A6" s="31" t="s">
        <v>18</v>
      </c>
      <c r="B6" s="32"/>
      <c r="C6" s="22" t="s">
        <v>19</v>
      </c>
    </row>
    <row r="7" spans="1:16" ht="15.75" thickBot="1" x14ac:dyDescent="0.3">
      <c r="A7" s="33">
        <f>A4</f>
        <v>42075</v>
      </c>
      <c r="B7" s="34"/>
      <c r="C7" s="5">
        <f ca="1">IF(A7&lt;&gt;"",OFFSET('prix chambre'!$A$2,MATCH(DAY(résa!$A7),Jours,0),IF(résa!$C$4="Single",(MONTH(résa!A7)*4)-3,IF(résa!$C$4="Double",(MONTH(résa!A7)*4)-2,IF(résa!$C$4="Triple",(MONTH(résa!A7)*4)-1,MONTH(résa!A7)*4)))),0)</f>
        <v>15</v>
      </c>
      <c r="E7" s="35" t="s">
        <v>22</v>
      </c>
      <c r="F7" s="35"/>
      <c r="G7" s="35"/>
      <c r="H7" s="35" t="s">
        <v>23</v>
      </c>
      <c r="I7" s="35"/>
      <c r="J7" s="35"/>
      <c r="K7" s="42"/>
      <c r="L7" s="43"/>
      <c r="M7" s="44"/>
      <c r="N7" s="45" t="s">
        <v>24</v>
      </c>
      <c r="O7" s="45"/>
      <c r="P7" s="45"/>
    </row>
    <row r="8" spans="1:16" ht="15.75" thickBot="1" x14ac:dyDescent="0.3">
      <c r="A8" s="27">
        <f>IF(A7="","",IF(A7+1&lt;$B$4,A7+1,""))</f>
        <v>42076</v>
      </c>
      <c r="B8" s="28"/>
      <c r="C8" s="5">
        <f ca="1">IF(A8&lt;&gt;"",OFFSET('prix chambre'!$A$2,MATCH(DAY(résa!$A8),Jours,0),IF(résa!$C$4="Single",(MONTH(résa!A8)*4)-3,IF(résa!$C$4="Double",(MONTH(résa!A8)*4)-2,IF(résa!$C$4="Triple",(MONTH(résa!A8)*4)-1,MONTH(résa!A8)*4)))),0)</f>
        <v>25</v>
      </c>
      <c r="E8" s="35"/>
      <c r="F8" s="35"/>
      <c r="G8" s="35"/>
      <c r="H8" s="35"/>
      <c r="I8" s="35"/>
      <c r="J8" s="35"/>
      <c r="K8" s="45" t="s">
        <v>25</v>
      </c>
      <c r="L8" s="45"/>
      <c r="M8" s="45"/>
      <c r="N8" s="45"/>
      <c r="O8" s="45"/>
      <c r="P8" s="45"/>
    </row>
    <row r="9" spans="1:16" ht="15.75" thickBot="1" x14ac:dyDescent="0.3">
      <c r="A9" s="27">
        <f t="shared" ref="A9:A54" si="0">IF(A8="","",IF(A8+1&lt;$B$4,A8+1,""))</f>
        <v>42077</v>
      </c>
      <c r="B9" s="28"/>
      <c r="C9" s="5">
        <f ca="1">IF(A9&lt;&gt;"",OFFSET('prix chambre'!$A$2,MATCH(DAY(résa!$A9),Jours,0),IF(résa!$C$4="Single",(MONTH(résa!A9)*4)-3,IF(résa!$C$4="Double",(MONTH(résa!A9)*4)-2,IF(résa!$C$4="Triple",(MONTH(résa!A9)*4)-1,MONTH(résa!A9)*4)))),0)</f>
        <v>35</v>
      </c>
      <c r="E9" s="7" t="s">
        <v>22</v>
      </c>
      <c r="F9" s="7" t="s">
        <v>26</v>
      </c>
      <c r="G9" s="7" t="s">
        <v>27</v>
      </c>
      <c r="H9" s="7" t="s">
        <v>28</v>
      </c>
      <c r="I9" s="7" t="s">
        <v>29</v>
      </c>
      <c r="J9" s="7" t="s">
        <v>30</v>
      </c>
      <c r="K9" s="7" t="s">
        <v>31</v>
      </c>
      <c r="L9" s="7" t="s">
        <v>32</v>
      </c>
      <c r="M9" s="7" t="s">
        <v>33</v>
      </c>
      <c r="N9" s="7" t="s">
        <v>34</v>
      </c>
      <c r="O9" s="7" t="s">
        <v>35</v>
      </c>
      <c r="P9" s="7" t="s">
        <v>36</v>
      </c>
    </row>
    <row r="10" spans="1:16" ht="15.75" thickBot="1" x14ac:dyDescent="0.3">
      <c r="A10" s="27" t="str">
        <f t="shared" si="0"/>
        <v/>
      </c>
      <c r="B10" s="28"/>
      <c r="C10" s="5">
        <f ca="1">IF(A10&lt;&gt;"",OFFSET('prix chambre'!$A$2,MATCH(DAY(résa!$A10),Jours,0),IF(résa!$C$4="Single",(MONTH(résa!A10)*4)-3,IF(résa!$C$4="Double",(MONTH(résa!A10)*4)-2,IF(résa!$C$4="Triple",(MONTH(résa!A10)*4)-1,MONTH(résa!A10)*4)))),0)</f>
        <v>0</v>
      </c>
      <c r="E10" s="23">
        <f ca="1">résa!F4</f>
        <v>25</v>
      </c>
      <c r="F10" s="8">
        <f ca="1">E10+4</f>
        <v>29</v>
      </c>
      <c r="G10" s="8">
        <f ca="1">E10+8</f>
        <v>33</v>
      </c>
      <c r="H10" s="8">
        <f ca="1">E10-(E10*(5/100))</f>
        <v>23.75</v>
      </c>
      <c r="I10" s="8">
        <f ca="1">H10+4</f>
        <v>27.75</v>
      </c>
      <c r="J10" s="8">
        <f ca="1">H10+8</f>
        <v>31.75</v>
      </c>
      <c r="K10" s="8">
        <f ca="1">H10-(H10*(10/100))</f>
        <v>21.375</v>
      </c>
      <c r="L10" s="8">
        <f ca="1">K10+4</f>
        <v>25.375</v>
      </c>
      <c r="M10" s="8">
        <f ca="1">K10+8</f>
        <v>29.375</v>
      </c>
      <c r="N10" s="8">
        <f ca="1">H10-(H10*(15/100))</f>
        <v>20.1875</v>
      </c>
      <c r="O10" s="8">
        <f ca="1">N10+4</f>
        <v>24.1875</v>
      </c>
      <c r="P10" s="8">
        <f ca="1">N10+8</f>
        <v>28.1875</v>
      </c>
    </row>
    <row r="11" spans="1:16" ht="15.75" thickBot="1" x14ac:dyDescent="0.3">
      <c r="A11" s="27" t="str">
        <f t="shared" si="0"/>
        <v/>
      </c>
      <c r="B11" s="28"/>
      <c r="C11" s="5">
        <f ca="1">IF(A11&lt;&gt;"",OFFSET('prix chambre'!$A$2,MATCH(DAY(résa!$A11),Jours,0),IF(résa!$C$4="Single",(MONTH(résa!A11)*4)-3,IF(résa!$C$4="Double",(MONTH(résa!A11)*4)-2,IF(résa!$C$4="Triple",(MONTH(résa!A11)*4)-1,MONTH(résa!A11)*4)))),0)</f>
        <v>0</v>
      </c>
      <c r="H11" s="36" t="s">
        <v>47</v>
      </c>
      <c r="I11" s="36"/>
      <c r="J11" s="36"/>
      <c r="K11" s="37" t="s">
        <v>48</v>
      </c>
      <c r="L11" s="38"/>
      <c r="M11" s="38"/>
      <c r="N11" s="37" t="s">
        <v>49</v>
      </c>
      <c r="O11" s="37"/>
      <c r="P11" s="37"/>
    </row>
    <row r="12" spans="1:16" ht="15.75" thickBot="1" x14ac:dyDescent="0.3">
      <c r="A12" s="27" t="str">
        <f t="shared" si="0"/>
        <v/>
      </c>
      <c r="B12" s="28"/>
      <c r="C12" s="5">
        <f ca="1">IF(A12&lt;&gt;"",OFFSET('prix chambre'!$A$2,MATCH(DAY(résa!$A12),Jours,0),IF(résa!$C$4="Single",(MONTH(résa!A12)*4)-3,IF(résa!$C$4="Double",(MONTH(résa!A12)*4)-2,IF(résa!$C$4="Triple",(MONTH(résa!A12)*4)-1,MONTH(résa!A12)*4)))),0)</f>
        <v>0</v>
      </c>
      <c r="H12" s="36"/>
      <c r="I12" s="36"/>
      <c r="J12" s="36"/>
      <c r="K12" s="38"/>
      <c r="L12" s="38"/>
      <c r="M12" s="38"/>
      <c r="N12" s="37"/>
      <c r="O12" s="37"/>
      <c r="P12" s="37"/>
    </row>
    <row r="13" spans="1:16" ht="15.75" thickBot="1" x14ac:dyDescent="0.3">
      <c r="A13" s="27" t="str">
        <f t="shared" si="0"/>
        <v/>
      </c>
      <c r="B13" s="28"/>
      <c r="C13" s="5">
        <f ca="1">IF(A13&lt;&gt;"",OFFSET('prix chambre'!$A$2,MATCH(DAY(résa!$A13),Jours,0),IF(résa!$C$4="Single",(MONTH(résa!A13)*4)-3,IF(résa!$C$4="Double",(MONTH(résa!A13)*4)-2,IF(résa!$C$4="Triple",(MONTH(résa!A13)*4)-1,MONTH(résa!A13)*4)))),0)</f>
        <v>0</v>
      </c>
    </row>
    <row r="14" spans="1:16" ht="15.75" thickBot="1" x14ac:dyDescent="0.3">
      <c r="A14" s="27" t="str">
        <f t="shared" si="0"/>
        <v/>
      </c>
      <c r="B14" s="28"/>
      <c r="C14" s="5">
        <f ca="1">IF(A14&lt;&gt;"",OFFSET('prix chambre'!$A$2,MATCH(DAY(résa!$A14),Jours,0),IF(résa!$C$4="Single",(MONTH(résa!A14)*4)-3,IF(résa!$C$4="Double",(MONTH(résa!A14)*4)-2,IF(résa!$C$4="Triple",(MONTH(résa!A14)*4)-1,MONTH(résa!A14)*4)))),0)</f>
        <v>0</v>
      </c>
    </row>
    <row r="15" spans="1:16" ht="15.75" thickBot="1" x14ac:dyDescent="0.3">
      <c r="A15" s="27" t="str">
        <f t="shared" si="0"/>
        <v/>
      </c>
      <c r="B15" s="28"/>
      <c r="C15" s="5">
        <f ca="1">IF(A15&lt;&gt;"",OFFSET('prix chambre'!$A$2,MATCH(DAY(résa!$A15),Jours,0),IF(résa!$C$4="Single",(MONTH(résa!A15)*4)-3,IF(résa!$C$4="Double",(MONTH(résa!A15)*4)-2,IF(résa!$C$4="Triple",(MONTH(résa!A15)*4)-1,MONTH(résa!A15)*4)))),0)</f>
        <v>0</v>
      </c>
    </row>
    <row r="16" spans="1:16" ht="15.75" thickBot="1" x14ac:dyDescent="0.3">
      <c r="A16" s="27" t="str">
        <f t="shared" si="0"/>
        <v/>
      </c>
      <c r="B16" s="28"/>
      <c r="C16" s="5">
        <f ca="1">IF(A16&lt;&gt;"",OFFSET('prix chambre'!$A$2,MATCH(DAY(résa!$A16),Jours,0),IF(résa!$C$4="Single",(MONTH(résa!A16)*4)-3,IF(résa!$C$4="Double",(MONTH(résa!A16)*4)-2,IF(résa!$C$4="Triple",(MONTH(résa!A16)*4)-1,MONTH(résa!A16)*4)))),0)</f>
        <v>0</v>
      </c>
    </row>
    <row r="17" spans="1:3" ht="15.75" thickBot="1" x14ac:dyDescent="0.3">
      <c r="A17" s="27" t="str">
        <f t="shared" si="0"/>
        <v/>
      </c>
      <c r="B17" s="28"/>
      <c r="C17" s="5">
        <f ca="1">IF(A17&lt;&gt;"",OFFSET('prix chambre'!$A$2,MATCH(DAY(résa!$A17),Jours,0),IF(résa!$C$4="Single",(MONTH(résa!A17)*4)-3,IF(résa!$C$4="Double",(MONTH(résa!A17)*4)-2,IF(résa!$C$4="Triple",(MONTH(résa!A17)*4)-1,MONTH(résa!A17)*4)))),0)</f>
        <v>0</v>
      </c>
    </row>
    <row r="18" spans="1:3" ht="15.75" thickBot="1" x14ac:dyDescent="0.3">
      <c r="A18" s="27" t="str">
        <f t="shared" si="0"/>
        <v/>
      </c>
      <c r="B18" s="28"/>
      <c r="C18" s="5">
        <f ca="1">IF(A18&lt;&gt;"",OFFSET('prix chambre'!$A$2,MATCH(DAY(résa!$A18),Jours,0),IF(résa!$C$4="Single",(MONTH(résa!A18)*4)-3,IF(résa!$C$4="Double",(MONTH(résa!A18)*4)-2,IF(résa!$C$4="Triple",(MONTH(résa!A18)*4)-1,MONTH(résa!A18)*4)))),0)</f>
        <v>0</v>
      </c>
    </row>
    <row r="19" spans="1:3" ht="15.75" thickBot="1" x14ac:dyDescent="0.3">
      <c r="A19" s="27" t="str">
        <f t="shared" si="0"/>
        <v/>
      </c>
      <c r="B19" s="28"/>
      <c r="C19" s="5">
        <f ca="1">IF(A19&lt;&gt;"",OFFSET('prix chambre'!$A$2,MATCH(DAY(résa!$A19),Jours,0),IF(résa!$C$4="Single",(MONTH(résa!A19)*4)-3,IF(résa!$C$4="Double",(MONTH(résa!A19)*4)-2,IF(résa!$C$4="Triple",(MONTH(résa!A19)*4)-1,MONTH(résa!A19)*4)))),0)</f>
        <v>0</v>
      </c>
    </row>
    <row r="20" spans="1:3" ht="15.75" thickBot="1" x14ac:dyDescent="0.3">
      <c r="A20" s="27" t="str">
        <f t="shared" si="0"/>
        <v/>
      </c>
      <c r="B20" s="28"/>
      <c r="C20" s="5">
        <f ca="1">IF(A20&lt;&gt;"",OFFSET('prix chambre'!$A$2,MATCH(DAY(résa!$A20),Jours,0),IF(résa!$C$4="Single",(MONTH(résa!A20)*4)-3,IF(résa!$C$4="Double",(MONTH(résa!A20)*4)-2,IF(résa!$C$4="Triple",(MONTH(résa!A20)*4)-1,MONTH(résa!A20)*4)))),0)</f>
        <v>0</v>
      </c>
    </row>
    <row r="21" spans="1:3" ht="15.75" thickBot="1" x14ac:dyDescent="0.3">
      <c r="A21" s="27" t="str">
        <f t="shared" si="0"/>
        <v/>
      </c>
      <c r="B21" s="28"/>
      <c r="C21" s="5">
        <f ca="1">IF(A21&lt;&gt;"",OFFSET('prix chambre'!$A$2,MATCH(DAY(résa!$A21),Jours,0),IF(résa!$C$4="Single",(MONTH(résa!A21)*4)-3,IF(résa!$C$4="Double",(MONTH(résa!A21)*4)-2,IF(résa!$C$4="Triple",(MONTH(résa!A21)*4)-1,MONTH(résa!A21)*4)))),0)</f>
        <v>0</v>
      </c>
    </row>
    <row r="22" spans="1:3" ht="15.75" thickBot="1" x14ac:dyDescent="0.3">
      <c r="A22" s="27" t="str">
        <f t="shared" si="0"/>
        <v/>
      </c>
      <c r="B22" s="28"/>
      <c r="C22" s="5">
        <f ca="1">IF(A22&lt;&gt;"",OFFSET('prix chambre'!$A$2,MATCH(DAY(résa!$A22),Jours,0),IF(résa!$C$4="Single",(MONTH(résa!A22)*4)-3,IF(résa!$C$4="Double",(MONTH(résa!A22)*4)-2,IF(résa!$C$4="Triple",(MONTH(résa!A22)*4)-1,MONTH(résa!A22)*4)))),0)</f>
        <v>0</v>
      </c>
    </row>
    <row r="23" spans="1:3" ht="15.75" thickBot="1" x14ac:dyDescent="0.3">
      <c r="A23" s="27" t="str">
        <f t="shared" si="0"/>
        <v/>
      </c>
      <c r="B23" s="28"/>
      <c r="C23" s="5">
        <f ca="1">IF(A23&lt;&gt;"",OFFSET('prix chambre'!$A$2,MATCH(DAY(résa!$A23),Jours,0),IF(résa!$C$4="Single",(MONTH(résa!A23)*4)-3,IF(résa!$C$4="Double",(MONTH(résa!A23)*4)-2,IF(résa!$C$4="Triple",(MONTH(résa!A23)*4)-1,MONTH(résa!A23)*4)))),0)</f>
        <v>0</v>
      </c>
    </row>
    <row r="24" spans="1:3" ht="15.75" thickBot="1" x14ac:dyDescent="0.3">
      <c r="A24" s="27" t="str">
        <f t="shared" si="0"/>
        <v/>
      </c>
      <c r="B24" s="28"/>
      <c r="C24" s="5">
        <f ca="1">IF(A24&lt;&gt;"",OFFSET('prix chambre'!$A$2,MATCH(DAY(résa!$A24),Jours,0),IF(résa!$C$4="Single",(MONTH(résa!A24)*4)-3,IF(résa!$C$4="Double",(MONTH(résa!A24)*4)-2,IF(résa!$C$4="Triple",(MONTH(résa!A24)*4)-1,MONTH(résa!A24)*4)))),0)</f>
        <v>0</v>
      </c>
    </row>
    <row r="25" spans="1:3" ht="15.75" thickBot="1" x14ac:dyDescent="0.3">
      <c r="A25" s="27" t="str">
        <f t="shared" si="0"/>
        <v/>
      </c>
      <c r="B25" s="28"/>
      <c r="C25" s="5">
        <f ca="1">IF(A25&lt;&gt;"",OFFSET('prix chambre'!$A$2,MATCH(DAY(résa!$A25),Jours,0),IF(résa!$C$4="Single",(MONTH(résa!A25)*4)-3,IF(résa!$C$4="Double",(MONTH(résa!A25)*4)-2,IF(résa!$C$4="Triple",(MONTH(résa!A25)*4)-1,MONTH(résa!A25)*4)))),0)</f>
        <v>0</v>
      </c>
    </row>
    <row r="26" spans="1:3" ht="15.75" thickBot="1" x14ac:dyDescent="0.3">
      <c r="A26" s="27" t="str">
        <f t="shared" si="0"/>
        <v/>
      </c>
      <c r="B26" s="28"/>
      <c r="C26" s="5">
        <f ca="1">IF(A26&lt;&gt;"",OFFSET('prix chambre'!$A$2,MATCH(DAY(résa!$A26),Jours,0),IF(résa!$C$4="Single",(MONTH(résa!A26)*4)-3,IF(résa!$C$4="Double",(MONTH(résa!A26)*4)-2,IF(résa!$C$4="Triple",(MONTH(résa!A26)*4)-1,MONTH(résa!A26)*4)))),0)</f>
        <v>0</v>
      </c>
    </row>
    <row r="27" spans="1:3" ht="15.75" thickBot="1" x14ac:dyDescent="0.3">
      <c r="A27" s="27" t="str">
        <f t="shared" si="0"/>
        <v/>
      </c>
      <c r="B27" s="28"/>
      <c r="C27" s="5">
        <f ca="1">IF(A27&lt;&gt;"",OFFSET('prix chambre'!$A$2,MATCH(DAY(résa!$A27),Jours,0),IF(résa!$C$4="Single",(MONTH(résa!A27)*4)-3,IF(résa!$C$4="Double",(MONTH(résa!A27)*4)-2,IF(résa!$C$4="Triple",(MONTH(résa!A27)*4)-1,MONTH(résa!A27)*4)))),0)</f>
        <v>0</v>
      </c>
    </row>
    <row r="28" spans="1:3" ht="15.75" thickBot="1" x14ac:dyDescent="0.3">
      <c r="A28" s="27" t="str">
        <f t="shared" si="0"/>
        <v/>
      </c>
      <c r="B28" s="28"/>
      <c r="C28" s="5">
        <f ca="1">IF(A28&lt;&gt;"",OFFSET('prix chambre'!$A$2,MATCH(DAY(résa!$A28),Jours,0),IF(résa!$C$4="Single",(MONTH(résa!A28)*4)-3,IF(résa!$C$4="Double",(MONTH(résa!A28)*4)-2,IF(résa!$C$4="Triple",(MONTH(résa!A28)*4)-1,MONTH(résa!A28)*4)))),0)</f>
        <v>0</v>
      </c>
    </row>
    <row r="29" spans="1:3" ht="15.75" thickBot="1" x14ac:dyDescent="0.3">
      <c r="A29" s="27" t="str">
        <f t="shared" si="0"/>
        <v/>
      </c>
      <c r="B29" s="28"/>
      <c r="C29" s="5">
        <f ca="1">IF(A29&lt;&gt;"",OFFSET('prix chambre'!$A$2,MATCH(DAY(résa!$A29),Jours,0),IF(résa!$C$4="Single",(MONTH(résa!A29)*4)-3,IF(résa!$C$4="Double",(MONTH(résa!A29)*4)-2,IF(résa!$C$4="Triple",(MONTH(résa!A29)*4)-1,MONTH(résa!A29)*4)))),0)</f>
        <v>0</v>
      </c>
    </row>
    <row r="30" spans="1:3" ht="15.75" thickBot="1" x14ac:dyDescent="0.3">
      <c r="A30" s="27" t="str">
        <f t="shared" si="0"/>
        <v/>
      </c>
      <c r="B30" s="28"/>
      <c r="C30" s="5">
        <f ca="1">IF(A30&lt;&gt;"",OFFSET('prix chambre'!$A$2,MATCH(DAY(résa!$A30),Jours,0),IF(résa!$C$4="Single",(MONTH(résa!A30)*4)-3,IF(résa!$C$4="Double",(MONTH(résa!A30)*4)-2,IF(résa!$C$4="Triple",(MONTH(résa!A30)*4)-1,MONTH(résa!A30)*4)))),0)</f>
        <v>0</v>
      </c>
    </row>
    <row r="31" spans="1:3" ht="15.75" thickBot="1" x14ac:dyDescent="0.3">
      <c r="A31" s="27" t="str">
        <f t="shared" si="0"/>
        <v/>
      </c>
      <c r="B31" s="28"/>
      <c r="C31" s="5">
        <f ca="1">IF(A31&lt;&gt;"",OFFSET('prix chambre'!$A$2,MATCH(DAY(résa!$A31),Jours,0),IF(résa!$C$4="Single",(MONTH(résa!A31)*4)-3,IF(résa!$C$4="Double",(MONTH(résa!A31)*4)-2,IF(résa!$C$4="Triple",(MONTH(résa!A31)*4)-1,MONTH(résa!A31)*4)))),0)</f>
        <v>0</v>
      </c>
    </row>
    <row r="32" spans="1:3" ht="15.75" thickBot="1" x14ac:dyDescent="0.3">
      <c r="A32" s="27" t="str">
        <f t="shared" si="0"/>
        <v/>
      </c>
      <c r="B32" s="28"/>
      <c r="C32" s="5">
        <f ca="1">IF(A32&lt;&gt;"",OFFSET('prix chambre'!$A$2,MATCH(DAY(résa!$A32),Jours,0),IF(résa!$C$4="Single",(MONTH(résa!A32)*4)-3,IF(résa!$C$4="Double",(MONTH(résa!A32)*4)-2,IF(résa!$C$4="Triple",(MONTH(résa!A32)*4)-1,MONTH(résa!A32)*4)))),0)</f>
        <v>0</v>
      </c>
    </row>
    <row r="33" spans="1:3" ht="15.75" thickBot="1" x14ac:dyDescent="0.3">
      <c r="A33" s="27" t="str">
        <f t="shared" si="0"/>
        <v/>
      </c>
      <c r="B33" s="28"/>
      <c r="C33" s="5">
        <f ca="1">IF(A33&lt;&gt;"",OFFSET('prix chambre'!$A$2,MATCH(DAY(résa!$A33),Jours,0),IF(résa!$C$4="Single",(MONTH(résa!A33)*4)-3,IF(résa!$C$4="Double",(MONTH(résa!A33)*4)-2,IF(résa!$C$4="Triple",(MONTH(résa!A33)*4)-1,MONTH(résa!A33)*4)))),0)</f>
        <v>0</v>
      </c>
    </row>
    <row r="34" spans="1:3" ht="15.75" thickBot="1" x14ac:dyDescent="0.3">
      <c r="A34" s="27" t="str">
        <f t="shared" si="0"/>
        <v/>
      </c>
      <c r="B34" s="28"/>
      <c r="C34" s="5">
        <f ca="1">IF(A34&lt;&gt;"",OFFSET('prix chambre'!$A$2,MATCH(DAY(résa!$A34),Jours,0),IF(résa!$C$4="Single",(MONTH(résa!A34)*4)-3,IF(résa!$C$4="Double",(MONTH(résa!A34)*4)-2,IF(résa!$C$4="Triple",(MONTH(résa!A34)*4)-1,MONTH(résa!A34)*4)))),0)</f>
        <v>0</v>
      </c>
    </row>
    <row r="35" spans="1:3" ht="15.75" thickBot="1" x14ac:dyDescent="0.3">
      <c r="A35" s="27" t="str">
        <f t="shared" si="0"/>
        <v/>
      </c>
      <c r="B35" s="28"/>
      <c r="C35" s="5">
        <f ca="1">IF(A35&lt;&gt;"",OFFSET('prix chambre'!$A$2,MATCH(DAY(résa!$A35),Jours,0),IF(résa!$C$4="Single",(MONTH(résa!A35)*4)-3,IF(résa!$C$4="Double",(MONTH(résa!A35)*4)-2,IF(résa!$C$4="Triple",(MONTH(résa!A35)*4)-1,MONTH(résa!A35)*4)))),0)</f>
        <v>0</v>
      </c>
    </row>
    <row r="36" spans="1:3" ht="15.75" thickBot="1" x14ac:dyDescent="0.3">
      <c r="A36" s="27" t="str">
        <f t="shared" si="0"/>
        <v/>
      </c>
      <c r="B36" s="28"/>
      <c r="C36" s="5">
        <f ca="1">IF(A36&lt;&gt;"",OFFSET('prix chambre'!$A$2,MATCH(DAY(résa!$A36),Jours,0),IF(résa!$C$4="Single",(MONTH(résa!A36)*4)-3,IF(résa!$C$4="Double",(MONTH(résa!A36)*4)-2,IF(résa!$C$4="Triple",(MONTH(résa!A36)*4)-1,MONTH(résa!A36)*4)))),0)</f>
        <v>0</v>
      </c>
    </row>
    <row r="37" spans="1:3" ht="15.75" thickBot="1" x14ac:dyDescent="0.3">
      <c r="A37" s="27" t="str">
        <f t="shared" si="0"/>
        <v/>
      </c>
      <c r="B37" s="28"/>
      <c r="C37" s="5">
        <f ca="1">IF(A37&lt;&gt;"",OFFSET('prix chambre'!$A$2,MATCH(DAY(résa!$A37),Jours,0),IF(résa!$C$4="Single",(MONTH(résa!A37)*4)-3,IF(résa!$C$4="Double",(MONTH(résa!A37)*4)-2,IF(résa!$C$4="Triple",(MONTH(résa!A37)*4)-1,MONTH(résa!A37)*4)))),0)</f>
        <v>0</v>
      </c>
    </row>
    <row r="38" spans="1:3" ht="15.75" thickBot="1" x14ac:dyDescent="0.3">
      <c r="A38" s="27" t="str">
        <f t="shared" si="0"/>
        <v/>
      </c>
      <c r="B38" s="28"/>
      <c r="C38" s="5">
        <f ca="1">IF(A38&lt;&gt;"",OFFSET('prix chambre'!$A$2,MATCH(DAY(résa!$A38),Jours,0),IF(résa!$C$4="Single",(MONTH(résa!A38)*4)-3,IF(résa!$C$4="Double",(MONTH(résa!A38)*4)-2,IF(résa!$C$4="Triple",(MONTH(résa!A38)*4)-1,MONTH(résa!A38)*4)))),0)</f>
        <v>0</v>
      </c>
    </row>
    <row r="39" spans="1:3" ht="15.75" thickBot="1" x14ac:dyDescent="0.3">
      <c r="A39" s="27" t="str">
        <f t="shared" si="0"/>
        <v/>
      </c>
      <c r="B39" s="28"/>
      <c r="C39" s="5">
        <f ca="1">IF(A39&lt;&gt;"",OFFSET('prix chambre'!$A$2,MATCH(DAY(résa!$A39),Jours,0),IF(résa!$C$4="Single",(MONTH(résa!A39)*4)-3,IF(résa!$C$4="Double",(MONTH(résa!A39)*4)-2,IF(résa!$C$4="Triple",(MONTH(résa!A39)*4)-1,MONTH(résa!A39)*4)))),0)</f>
        <v>0</v>
      </c>
    </row>
    <row r="40" spans="1:3" ht="15.75" thickBot="1" x14ac:dyDescent="0.3">
      <c r="A40" s="27" t="str">
        <f t="shared" si="0"/>
        <v/>
      </c>
      <c r="B40" s="28"/>
      <c r="C40" s="5">
        <f ca="1">IF(A40&lt;&gt;"",OFFSET('prix chambre'!$A$2,MATCH(DAY(résa!$A40),Jours,0),IF(résa!$C$4="Single",(MONTH(résa!A40)*4)-3,IF(résa!$C$4="Double",(MONTH(résa!A40)*4)-2,IF(résa!$C$4="Triple",(MONTH(résa!A40)*4)-1,MONTH(résa!A40)*4)))),0)</f>
        <v>0</v>
      </c>
    </row>
    <row r="41" spans="1:3" ht="15.75" thickBot="1" x14ac:dyDescent="0.3">
      <c r="A41" s="27" t="str">
        <f t="shared" si="0"/>
        <v/>
      </c>
      <c r="B41" s="28"/>
      <c r="C41" s="5">
        <f ca="1">IF(A41&lt;&gt;"",OFFSET('prix chambre'!$A$2,MATCH(DAY(résa!$A41),Jours,0),IF(résa!$C$4="Single",(MONTH(résa!A41)*4)-3,IF(résa!$C$4="Double",(MONTH(résa!A41)*4)-2,IF(résa!$C$4="Triple",(MONTH(résa!A41)*4)-1,MONTH(résa!A41)*4)))),0)</f>
        <v>0</v>
      </c>
    </row>
    <row r="42" spans="1:3" ht="15.75" thickBot="1" x14ac:dyDescent="0.3">
      <c r="A42" s="27" t="str">
        <f t="shared" si="0"/>
        <v/>
      </c>
      <c r="B42" s="28"/>
      <c r="C42" s="5">
        <f ca="1">IF(A42&lt;&gt;"",OFFSET('prix chambre'!$A$2,MATCH(DAY(résa!$A42),Jours,0),IF(résa!$C$4="Single",(MONTH(résa!A42)*4)-3,IF(résa!$C$4="Double",(MONTH(résa!A42)*4)-2,IF(résa!$C$4="Triple",(MONTH(résa!A42)*4)-1,MONTH(résa!A42)*4)))),0)</f>
        <v>0</v>
      </c>
    </row>
    <row r="43" spans="1:3" ht="15.75" thickBot="1" x14ac:dyDescent="0.3">
      <c r="A43" s="27" t="str">
        <f t="shared" si="0"/>
        <v/>
      </c>
      <c r="B43" s="28"/>
      <c r="C43" s="5">
        <f ca="1">IF(A43&lt;&gt;"",OFFSET('prix chambre'!$A$2,MATCH(DAY(résa!$A43),Jours,0),IF(résa!$C$4="Single",(MONTH(résa!A43)*4)-3,IF(résa!$C$4="Double",(MONTH(résa!A43)*4)-2,IF(résa!$C$4="Triple",(MONTH(résa!A43)*4)-1,MONTH(résa!A43)*4)))),0)</f>
        <v>0</v>
      </c>
    </row>
    <row r="44" spans="1:3" ht="15.75" thickBot="1" x14ac:dyDescent="0.3">
      <c r="A44" s="27" t="str">
        <f t="shared" si="0"/>
        <v/>
      </c>
      <c r="B44" s="28">
        <f ca="1">IF(A44&lt;&gt;"",OFFSET('prix chambre'!$A$2,MATCH(DAY(résa!$A44),Jours,0),IF(résa!$C$4="Single",(MONTH(résa!A44)*2)-1,MONTH(résa!A44)*2)),0)</f>
        <v>0</v>
      </c>
      <c r="C44" s="5">
        <f ca="1">IF(A44&lt;&gt;"",OFFSET('prix chambre'!$A$2,MATCH(DAY(résa!$A44),Jours,0),IF(résa!$C$4="Single",(MONTH(résa!A44)*4)-3,IF(résa!$C$4="Double",(MONTH(résa!A44)*4)-2,IF(résa!$C$4="Triple",(MONTH(résa!A44)*4)-1,MONTH(résa!A44)*4)))),0)</f>
        <v>0</v>
      </c>
    </row>
    <row r="45" spans="1:3" ht="15.75" thickBot="1" x14ac:dyDescent="0.3">
      <c r="A45" s="27" t="str">
        <f t="shared" si="0"/>
        <v/>
      </c>
      <c r="B45" s="28">
        <f ca="1">IF(A45&lt;&gt;"",OFFSET('prix chambre'!$A$2,MATCH(DAY(résa!$A45),Jours,0),IF(résa!$C$4="Single",(MONTH(résa!A45)*2)-1,MONTH(résa!A45)*2)),0)</f>
        <v>0</v>
      </c>
      <c r="C45" s="5">
        <f ca="1">IF(A45&lt;&gt;"",OFFSET('prix chambre'!$A$2,MATCH(DAY(résa!$A45),Jours,0),IF(résa!$C$4="Single",(MONTH(résa!A45)*4)-3,IF(résa!$C$4="Double",(MONTH(résa!A45)*4)-2,IF(résa!$C$4="Triple",(MONTH(résa!A45)*4)-1,MONTH(résa!A45)*4)))),0)</f>
        <v>0</v>
      </c>
    </row>
    <row r="46" spans="1:3" ht="15.75" thickBot="1" x14ac:dyDescent="0.3">
      <c r="A46" s="27" t="str">
        <f t="shared" si="0"/>
        <v/>
      </c>
      <c r="B46" s="28">
        <f ca="1">IF(A46&lt;&gt;"",OFFSET('prix chambre'!$A$2,MATCH(DAY(résa!$A46),Jours,0),IF(résa!$C$4="Single",(MONTH(résa!A46)*2)-1,MONTH(résa!A46)*2)),0)</f>
        <v>0</v>
      </c>
      <c r="C46" s="5">
        <f ca="1">IF(A46&lt;&gt;"",OFFSET('prix chambre'!$A$2,MATCH(DAY(résa!$A46),Jours,0),IF(résa!$C$4="Single",(MONTH(résa!A46)*4)-3,IF(résa!$C$4="Double",(MONTH(résa!A46)*4)-2,IF(résa!$C$4="Triple",(MONTH(résa!A46)*4)-1,MONTH(résa!A46)*4)))),0)</f>
        <v>0</v>
      </c>
    </row>
    <row r="47" spans="1:3" ht="15.75" thickBot="1" x14ac:dyDescent="0.3">
      <c r="A47" s="27" t="str">
        <f t="shared" si="0"/>
        <v/>
      </c>
      <c r="B47" s="28">
        <f ca="1">IF(A47&lt;&gt;"",OFFSET('prix chambre'!$A$2,MATCH(DAY(résa!$A47),Jours,0),IF(résa!$C$4="Single",(MONTH(résa!A47)*2)-1,MONTH(résa!A47)*2)),0)</f>
        <v>0</v>
      </c>
      <c r="C47" s="5">
        <f ca="1">IF(A47&lt;&gt;"",OFFSET('prix chambre'!$A$2,MATCH(DAY(résa!$A47),Jours,0),IF(résa!$C$4="Single",(MONTH(résa!A47)*4)-3,IF(résa!$C$4="Double",(MONTH(résa!A47)*4)-2,IF(résa!$C$4="Triple",(MONTH(résa!A47)*4)-1,MONTH(résa!A47)*4)))),0)</f>
        <v>0</v>
      </c>
    </row>
    <row r="48" spans="1:3" ht="15.75" thickBot="1" x14ac:dyDescent="0.3">
      <c r="A48" s="27" t="str">
        <f t="shared" si="0"/>
        <v/>
      </c>
      <c r="B48" s="28">
        <f ca="1">IF(A48&lt;&gt;"",OFFSET('prix chambre'!$A$2,MATCH(DAY(résa!$A48),Jours,0),IF(résa!$C$4="Single",(MONTH(résa!A48)*2)-1,MONTH(résa!A48)*2)),0)</f>
        <v>0</v>
      </c>
      <c r="C48" s="5">
        <f ca="1">IF(A48&lt;&gt;"",OFFSET('prix chambre'!$A$2,MATCH(DAY(résa!$A48),Jours,0),IF(résa!$C$4="Single",(MONTH(résa!A48)*4)-3,IF(résa!$C$4="Double",(MONTH(résa!A48)*4)-2,IF(résa!$C$4="Triple",(MONTH(résa!A48)*4)-1,MONTH(résa!A48)*4)))),0)</f>
        <v>0</v>
      </c>
    </row>
    <row r="49" spans="1:3" ht="15.75" thickBot="1" x14ac:dyDescent="0.3">
      <c r="A49" s="27" t="str">
        <f t="shared" si="0"/>
        <v/>
      </c>
      <c r="B49" s="28">
        <f ca="1">IF(A49&lt;&gt;"",OFFSET('prix chambre'!$A$2,MATCH(DAY(résa!$A49),Jours,0),IF(résa!$C$4="Single",(MONTH(résa!A49)*2)-1,MONTH(résa!A49)*2)),0)</f>
        <v>0</v>
      </c>
      <c r="C49" s="5">
        <f ca="1">IF(A49&lt;&gt;"",OFFSET('prix chambre'!$A$2,MATCH(DAY(résa!$A49),Jours,0),IF(résa!$C$4="Single",(MONTH(résa!A49)*4)-3,IF(résa!$C$4="Double",(MONTH(résa!A49)*4)-2,IF(résa!$C$4="Triple",(MONTH(résa!A49)*4)-1,MONTH(résa!A49)*4)))),0)</f>
        <v>0</v>
      </c>
    </row>
    <row r="50" spans="1:3" ht="15.75" thickBot="1" x14ac:dyDescent="0.3">
      <c r="A50" s="27" t="str">
        <f t="shared" si="0"/>
        <v/>
      </c>
      <c r="B50" s="28">
        <f ca="1">IF(A50&lt;&gt;"",OFFSET('prix chambre'!$A$2,MATCH(DAY(résa!$A50),Jours,0),IF(résa!$C$4="Single",(MONTH(résa!A50)*2)-1,MONTH(résa!A50)*2)),0)</f>
        <v>0</v>
      </c>
      <c r="C50" s="5">
        <f ca="1">IF(A50&lt;&gt;"",OFFSET('prix chambre'!$A$2,MATCH(DAY(résa!$A50),Jours,0),IF(résa!$C$4="Single",(MONTH(résa!A50)*4)-3,IF(résa!$C$4="Double",(MONTH(résa!A50)*4)-2,IF(résa!$C$4="Triple",(MONTH(résa!A50)*4)-1,MONTH(résa!A50)*4)))),0)</f>
        <v>0</v>
      </c>
    </row>
    <row r="51" spans="1:3" ht="15.75" thickBot="1" x14ac:dyDescent="0.3">
      <c r="A51" s="27" t="str">
        <f t="shared" si="0"/>
        <v/>
      </c>
      <c r="B51" s="28">
        <f ca="1">IF(A51&lt;&gt;"",OFFSET('prix chambre'!$A$2,MATCH(DAY(résa!$A51),Jours,0),IF(résa!$C$4="Single",(MONTH(résa!A51)*2)-1,MONTH(résa!A51)*2)),0)</f>
        <v>0</v>
      </c>
      <c r="C51" s="5">
        <f ca="1">IF(A51&lt;&gt;"",OFFSET('prix chambre'!$A$2,MATCH(DAY(résa!$A51),Jours,0),IF(résa!$C$4="Single",(MONTH(résa!A51)*4)-3,IF(résa!$C$4="Double",(MONTH(résa!A51)*4)-2,IF(résa!$C$4="Triple",(MONTH(résa!A51)*4)-1,MONTH(résa!A51)*4)))),0)</f>
        <v>0</v>
      </c>
    </row>
    <row r="52" spans="1:3" ht="15.75" thickBot="1" x14ac:dyDescent="0.3">
      <c r="A52" s="27" t="str">
        <f t="shared" si="0"/>
        <v/>
      </c>
      <c r="B52" s="28">
        <f ca="1">IF(A52&lt;&gt;"",OFFSET('prix chambre'!$A$2,MATCH(DAY(résa!$A52),Jours,0),IF(résa!$C$4="Single",(MONTH(résa!A52)*2)-1,MONTH(résa!A52)*2)),0)</f>
        <v>0</v>
      </c>
      <c r="C52" s="5">
        <f ca="1">IF(A52&lt;&gt;"",OFFSET('prix chambre'!$A$2,MATCH(DAY(résa!$A52),Jours,0),IF(résa!$C$4="Single",(MONTH(résa!A52)*4)-3,IF(résa!$C$4="Double",(MONTH(résa!A52)*4)-2,IF(résa!$C$4="Triple",(MONTH(résa!A52)*4)-1,MONTH(résa!A52)*4)))),0)</f>
        <v>0</v>
      </c>
    </row>
    <row r="53" spans="1:3" ht="15.75" thickBot="1" x14ac:dyDescent="0.3">
      <c r="A53" s="27" t="str">
        <f t="shared" si="0"/>
        <v/>
      </c>
      <c r="B53" s="28">
        <f ca="1">IF(A53&lt;&gt;"",OFFSET('prix chambre'!$A$2,MATCH(DAY(résa!$A53),Jours,0),IF(résa!$C$4="Single",(MONTH(résa!A53)*2)-1,MONTH(résa!A53)*2)),0)</f>
        <v>0</v>
      </c>
      <c r="C53" s="5">
        <f ca="1">IF(A53&lt;&gt;"",OFFSET('prix chambre'!$A$2,MATCH(DAY(résa!$A53),Jours,0),IF(résa!$C$4="Single",(MONTH(résa!A53)*4)-3,IF(résa!$C$4="Double",(MONTH(résa!A53)*4)-2,IF(résa!$C$4="Triple",(MONTH(résa!A53)*4)-1,MONTH(résa!A53)*4)))),0)</f>
        <v>0</v>
      </c>
    </row>
    <row r="54" spans="1:3" ht="15.75" thickBot="1" x14ac:dyDescent="0.3">
      <c r="A54" s="29" t="str">
        <f t="shared" si="0"/>
        <v/>
      </c>
      <c r="B54" s="30">
        <f ca="1">IF(A54&lt;&gt;"",OFFSET('prix chambre'!$A$2,MATCH(DAY(résa!$A54),Jours,0),IF(résa!$C$4="Single",(MONTH(résa!A54)*2)-1,MONTH(résa!A54)*2)),0)</f>
        <v>0</v>
      </c>
      <c r="C54" s="5">
        <f ca="1">IF(A54&lt;&gt;"",OFFSET('prix chambre'!$A$2,MATCH(DAY(résa!$A54),Jours,0),IF(résa!$C$4="Single",(MONTH(résa!A54)*4)-3,IF(résa!$C$4="Double",(MONTH(résa!A54)*4)-2,IF(résa!$C$4="Triple",(MONTH(résa!A54)*4)-1,MONTH(résa!A54)*4)))),0)</f>
        <v>0</v>
      </c>
    </row>
  </sheetData>
  <mergeCells count="59">
    <mergeCell ref="M2:O2"/>
    <mergeCell ref="H11:J12"/>
    <mergeCell ref="K11:M12"/>
    <mergeCell ref="N11:P12"/>
    <mergeCell ref="D1:K1"/>
    <mergeCell ref="E7:G8"/>
    <mergeCell ref="H7:J8"/>
    <mergeCell ref="K7:M7"/>
    <mergeCell ref="N7:P7"/>
    <mergeCell ref="K8:P8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51:B51"/>
    <mergeCell ref="A52:B52"/>
    <mergeCell ref="A53:B53"/>
    <mergeCell ref="A54:B54"/>
    <mergeCell ref="A46:B46"/>
    <mergeCell ref="A47:B47"/>
    <mergeCell ref="A48:B48"/>
    <mergeCell ref="A49:B49"/>
    <mergeCell ref="A50:B50"/>
  </mergeCells>
  <dataValidations count="2">
    <dataValidation type="list" allowBlank="1" showInputMessage="1" showErrorMessage="1" sqref="C4">
      <formula1>"Single,Double,Triple,Quadruple"</formula1>
    </dataValidation>
    <dataValidation type="list" allowBlank="1" showInputMessage="1" showErrorMessage="1" sqref="G4">
      <formula1>$E$9:$P$9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33"/>
  <sheetViews>
    <sheetView zoomScaleNormal="100" workbookViewId="0">
      <selection activeCell="M14" sqref="M14"/>
    </sheetView>
  </sheetViews>
  <sheetFormatPr baseColWidth="10" defaultColWidth="9.140625" defaultRowHeight="15" x14ac:dyDescent="0.25"/>
  <cols>
    <col min="1" max="1" width="5.5703125" bestFit="1" customWidth="1"/>
    <col min="2" max="2" width="6.42578125" bestFit="1" customWidth="1"/>
    <col min="3" max="3" width="7.42578125" bestFit="1" customWidth="1"/>
    <col min="4" max="4" width="6.140625" bestFit="1" customWidth="1"/>
    <col min="5" max="5" width="5.85546875" bestFit="1" customWidth="1"/>
    <col min="6" max="6" width="6.42578125" bestFit="1" customWidth="1"/>
    <col min="7" max="7" width="7.42578125" bestFit="1" customWidth="1"/>
    <col min="8" max="8" width="6.140625" bestFit="1" customWidth="1"/>
    <col min="9" max="9" width="5.85546875" bestFit="1" customWidth="1"/>
    <col min="10" max="10" width="6.42578125" bestFit="1" customWidth="1"/>
    <col min="11" max="11" width="7.42578125" bestFit="1" customWidth="1"/>
    <col min="12" max="12" width="6.140625" bestFit="1" customWidth="1"/>
    <col min="13" max="13" width="5.85546875" bestFit="1" customWidth="1"/>
    <col min="14" max="14" width="6.42578125" bestFit="1" customWidth="1"/>
    <col min="15" max="15" width="7.42578125" bestFit="1" customWidth="1"/>
    <col min="16" max="16" width="6.140625" bestFit="1" customWidth="1"/>
    <col min="17" max="17" width="5.85546875" bestFit="1" customWidth="1"/>
    <col min="18" max="18" width="6.42578125" bestFit="1" customWidth="1"/>
    <col min="19" max="19" width="7.42578125" bestFit="1" customWidth="1"/>
    <col min="20" max="20" width="6.140625" bestFit="1" customWidth="1"/>
    <col min="21" max="21" width="5.85546875" bestFit="1" customWidth="1"/>
    <col min="22" max="22" width="6.42578125" bestFit="1" customWidth="1"/>
    <col min="23" max="23" width="7.42578125" bestFit="1" customWidth="1"/>
    <col min="24" max="24" width="6.140625" bestFit="1" customWidth="1"/>
    <col min="25" max="25" width="5.85546875" bestFit="1" customWidth="1"/>
    <col min="26" max="26" width="6.42578125" bestFit="1" customWidth="1"/>
    <col min="27" max="27" width="7.42578125" bestFit="1" customWidth="1"/>
    <col min="28" max="28" width="6.140625" bestFit="1" customWidth="1"/>
    <col min="29" max="29" width="5.85546875" bestFit="1" customWidth="1"/>
    <col min="30" max="30" width="6.42578125" bestFit="1" customWidth="1"/>
    <col min="31" max="31" width="7.42578125" bestFit="1" customWidth="1"/>
    <col min="32" max="32" width="6.140625" bestFit="1" customWidth="1"/>
    <col min="33" max="33" width="5.85546875" bestFit="1" customWidth="1"/>
    <col min="34" max="34" width="6.42578125" bestFit="1" customWidth="1"/>
    <col min="35" max="35" width="7.42578125" bestFit="1" customWidth="1"/>
    <col min="36" max="36" width="6.140625" bestFit="1" customWidth="1"/>
    <col min="37" max="37" width="5.85546875" bestFit="1" customWidth="1"/>
    <col min="38" max="38" width="6.42578125" bestFit="1" customWidth="1"/>
    <col min="39" max="39" width="7.42578125" bestFit="1" customWidth="1"/>
    <col min="40" max="40" width="6.140625" bestFit="1" customWidth="1"/>
    <col min="41" max="41" width="5.85546875" bestFit="1" customWidth="1"/>
    <col min="42" max="42" width="6.42578125" bestFit="1" customWidth="1"/>
    <col min="43" max="43" width="7.42578125" bestFit="1" customWidth="1"/>
    <col min="44" max="44" width="6.140625" bestFit="1" customWidth="1"/>
    <col min="45" max="45" width="5.85546875" bestFit="1" customWidth="1"/>
    <col min="46" max="46" width="6.42578125" bestFit="1" customWidth="1"/>
    <col min="47" max="47" width="7.42578125" bestFit="1" customWidth="1"/>
    <col min="48" max="48" width="6.140625" bestFit="1" customWidth="1"/>
    <col min="49" max="49" width="5.85546875" bestFit="1" customWidth="1"/>
  </cols>
  <sheetData>
    <row r="1" spans="1:49" ht="15.75" thickBot="1" x14ac:dyDescent="0.3">
      <c r="A1" s="2">
        <v>2015</v>
      </c>
      <c r="B1" s="49" t="s">
        <v>7</v>
      </c>
      <c r="C1" s="50"/>
      <c r="D1" s="50"/>
      <c r="E1" s="51"/>
      <c r="F1" s="46" t="s">
        <v>8</v>
      </c>
      <c r="G1" s="47"/>
      <c r="H1" s="47"/>
      <c r="I1" s="48"/>
      <c r="J1" s="46" t="s">
        <v>9</v>
      </c>
      <c r="K1" s="47"/>
      <c r="L1" s="47"/>
      <c r="M1" s="48"/>
      <c r="N1" s="46" t="s">
        <v>10</v>
      </c>
      <c r="O1" s="47"/>
      <c r="P1" s="47"/>
      <c r="Q1" s="48"/>
      <c r="R1" s="46" t="s">
        <v>11</v>
      </c>
      <c r="S1" s="47"/>
      <c r="T1" s="47"/>
      <c r="U1" s="48"/>
      <c r="V1" s="46" t="s">
        <v>0</v>
      </c>
      <c r="W1" s="47"/>
      <c r="X1" s="47"/>
      <c r="Y1" s="48"/>
      <c r="Z1" s="46" t="s">
        <v>1</v>
      </c>
      <c r="AA1" s="47"/>
      <c r="AB1" s="47"/>
      <c r="AC1" s="48"/>
      <c r="AD1" s="46" t="s">
        <v>2</v>
      </c>
      <c r="AE1" s="47"/>
      <c r="AF1" s="47"/>
      <c r="AG1" s="48"/>
      <c r="AH1" s="46" t="s">
        <v>3</v>
      </c>
      <c r="AI1" s="47"/>
      <c r="AJ1" s="47"/>
      <c r="AK1" s="48"/>
      <c r="AL1" s="46" t="s">
        <v>4</v>
      </c>
      <c r="AM1" s="47"/>
      <c r="AN1" s="47"/>
      <c r="AO1" s="48"/>
      <c r="AP1" s="46" t="s">
        <v>5</v>
      </c>
      <c r="AQ1" s="47"/>
      <c r="AR1" s="47"/>
      <c r="AS1" s="48"/>
      <c r="AT1" s="46" t="s">
        <v>6</v>
      </c>
      <c r="AU1" s="47"/>
      <c r="AV1" s="47"/>
      <c r="AW1" s="48"/>
    </row>
    <row r="2" spans="1:49" x14ac:dyDescent="0.25">
      <c r="A2" s="6" t="s">
        <v>20</v>
      </c>
      <c r="B2" s="24" t="s">
        <v>12</v>
      </c>
      <c r="C2" s="25" t="s">
        <v>13</v>
      </c>
      <c r="D2" s="25" t="s">
        <v>51</v>
      </c>
      <c r="E2" s="26" t="s">
        <v>52</v>
      </c>
      <c r="F2" s="24" t="s">
        <v>12</v>
      </c>
      <c r="G2" s="25" t="s">
        <v>13</v>
      </c>
      <c r="H2" s="25" t="s">
        <v>51</v>
      </c>
      <c r="I2" s="26" t="s">
        <v>52</v>
      </c>
      <c r="J2" s="24" t="s">
        <v>12</v>
      </c>
      <c r="K2" s="25" t="s">
        <v>13</v>
      </c>
      <c r="L2" s="25" t="s">
        <v>51</v>
      </c>
      <c r="M2" s="26" t="s">
        <v>52</v>
      </c>
      <c r="N2" s="24" t="s">
        <v>12</v>
      </c>
      <c r="O2" s="25" t="s">
        <v>13</v>
      </c>
      <c r="P2" s="25" t="s">
        <v>51</v>
      </c>
      <c r="Q2" s="26" t="s">
        <v>52</v>
      </c>
      <c r="R2" s="24" t="s">
        <v>12</v>
      </c>
      <c r="S2" s="25" t="s">
        <v>13</v>
      </c>
      <c r="T2" s="25" t="s">
        <v>51</v>
      </c>
      <c r="U2" s="26" t="s">
        <v>52</v>
      </c>
      <c r="V2" s="24" t="s">
        <v>12</v>
      </c>
      <c r="W2" s="25" t="s">
        <v>13</v>
      </c>
      <c r="X2" s="25" t="s">
        <v>51</v>
      </c>
      <c r="Y2" s="26" t="s">
        <v>52</v>
      </c>
      <c r="Z2" s="24" t="s">
        <v>12</v>
      </c>
      <c r="AA2" s="25" t="s">
        <v>13</v>
      </c>
      <c r="AB2" s="25" t="s">
        <v>51</v>
      </c>
      <c r="AC2" s="26" t="s">
        <v>52</v>
      </c>
      <c r="AD2" s="24" t="s">
        <v>12</v>
      </c>
      <c r="AE2" s="25" t="s">
        <v>13</v>
      </c>
      <c r="AF2" s="25" t="s">
        <v>51</v>
      </c>
      <c r="AG2" s="26" t="s">
        <v>52</v>
      </c>
      <c r="AH2" s="24" t="s">
        <v>12</v>
      </c>
      <c r="AI2" s="25" t="s">
        <v>13</v>
      </c>
      <c r="AJ2" s="25" t="s">
        <v>51</v>
      </c>
      <c r="AK2" s="26" t="s">
        <v>52</v>
      </c>
      <c r="AL2" s="24" t="s">
        <v>12</v>
      </c>
      <c r="AM2" s="25" t="s">
        <v>13</v>
      </c>
      <c r="AN2" s="25" t="s">
        <v>51</v>
      </c>
      <c r="AO2" s="26" t="s">
        <v>52</v>
      </c>
      <c r="AP2" s="24" t="s">
        <v>12</v>
      </c>
      <c r="AQ2" s="25" t="s">
        <v>13</v>
      </c>
      <c r="AR2" s="25" t="s">
        <v>51</v>
      </c>
      <c r="AS2" s="26" t="s">
        <v>52</v>
      </c>
      <c r="AT2" s="24" t="s">
        <v>12</v>
      </c>
      <c r="AU2" s="25" t="s">
        <v>13</v>
      </c>
      <c r="AV2" s="25" t="s">
        <v>51</v>
      </c>
      <c r="AW2" s="26" t="s">
        <v>52</v>
      </c>
    </row>
    <row r="3" spans="1:49" x14ac:dyDescent="0.25">
      <c r="A3" s="9">
        <v>1</v>
      </c>
      <c r="B3" s="10"/>
      <c r="C3" s="3">
        <v>0</v>
      </c>
      <c r="D3" s="3">
        <f>C3+20</f>
        <v>20</v>
      </c>
      <c r="E3" s="11">
        <f>C3+40</f>
        <v>40</v>
      </c>
      <c r="F3" s="10"/>
      <c r="G3" s="3">
        <v>0</v>
      </c>
      <c r="H3" s="3">
        <f>G3+20</f>
        <v>20</v>
      </c>
      <c r="I3" s="11">
        <f>G3+40</f>
        <v>40</v>
      </c>
      <c r="J3" s="10"/>
      <c r="K3" s="3">
        <v>50</v>
      </c>
      <c r="L3" s="3">
        <f>K3+20</f>
        <v>70</v>
      </c>
      <c r="M3" s="11">
        <f>K3+40</f>
        <v>90</v>
      </c>
      <c r="N3" s="10"/>
      <c r="O3" s="3">
        <v>55</v>
      </c>
      <c r="P3" s="3">
        <f>O3+20</f>
        <v>75</v>
      </c>
      <c r="Q3" s="11">
        <f>O3+40</f>
        <v>95</v>
      </c>
      <c r="R3" s="10"/>
      <c r="S3" s="3">
        <v>70</v>
      </c>
      <c r="T3" s="3">
        <f>S3+20</f>
        <v>90</v>
      </c>
      <c r="U3" s="11">
        <f>S3+40</f>
        <v>110</v>
      </c>
      <c r="V3" s="10"/>
      <c r="W3" s="3">
        <v>90</v>
      </c>
      <c r="X3" s="3">
        <f>W3+20</f>
        <v>110</v>
      </c>
      <c r="Y3" s="11">
        <f>W3+40</f>
        <v>130</v>
      </c>
      <c r="Z3" s="10"/>
      <c r="AA3" s="3">
        <v>90</v>
      </c>
      <c r="AB3" s="3">
        <f>AA3+20</f>
        <v>110</v>
      </c>
      <c r="AC3" s="11">
        <f>AA3+40</f>
        <v>130</v>
      </c>
      <c r="AD3" s="10"/>
      <c r="AE3" s="3">
        <v>90</v>
      </c>
      <c r="AF3" s="3">
        <f>AE3+20</f>
        <v>110</v>
      </c>
      <c r="AG3" s="11">
        <f>AE3+40</f>
        <v>130</v>
      </c>
      <c r="AH3" s="10"/>
      <c r="AI3" s="3">
        <v>80</v>
      </c>
      <c r="AJ3" s="3">
        <f>AI3+20</f>
        <v>100</v>
      </c>
      <c r="AK3" s="11">
        <f>AI3+40</f>
        <v>120</v>
      </c>
      <c r="AL3" s="10"/>
      <c r="AM3" s="3">
        <v>75</v>
      </c>
      <c r="AN3" s="3">
        <f>AM3+20</f>
        <v>95</v>
      </c>
      <c r="AO3" s="11">
        <f>AM3+40</f>
        <v>115</v>
      </c>
      <c r="AP3" s="10"/>
      <c r="AQ3" s="3">
        <v>0</v>
      </c>
      <c r="AR3" s="3">
        <f>AQ3+20</f>
        <v>20</v>
      </c>
      <c r="AS3" s="11">
        <f>AQ3+40</f>
        <v>40</v>
      </c>
      <c r="AT3" s="10"/>
      <c r="AU3" s="3">
        <v>0</v>
      </c>
      <c r="AV3" s="3">
        <f>AU3+20</f>
        <v>20</v>
      </c>
      <c r="AW3" s="11">
        <f>AU3+40</f>
        <v>40</v>
      </c>
    </row>
    <row r="4" spans="1:49" x14ac:dyDescent="0.25">
      <c r="A4" s="9">
        <v>2</v>
      </c>
      <c r="B4" s="10"/>
      <c r="C4" s="3">
        <v>0</v>
      </c>
      <c r="D4" s="3">
        <f t="shared" ref="D4:D33" si="0">C4+20</f>
        <v>20</v>
      </c>
      <c r="E4" s="11">
        <f t="shared" ref="E4:E33" si="1">C4+40</f>
        <v>40</v>
      </c>
      <c r="F4" s="10"/>
      <c r="G4" s="3">
        <v>0</v>
      </c>
      <c r="H4" s="3">
        <f t="shared" ref="H4:H31" si="2">G4+20</f>
        <v>20</v>
      </c>
      <c r="I4" s="11">
        <f t="shared" ref="I4:I31" si="3">G4+40</f>
        <v>40</v>
      </c>
      <c r="J4" s="10"/>
      <c r="K4" s="3">
        <v>50</v>
      </c>
      <c r="L4" s="3">
        <f t="shared" ref="L4:L33" si="4">K4+20</f>
        <v>70</v>
      </c>
      <c r="M4" s="11">
        <f t="shared" ref="M4:M33" si="5">K4+40</f>
        <v>90</v>
      </c>
      <c r="N4" s="10"/>
      <c r="O4" s="3">
        <v>55</v>
      </c>
      <c r="P4" s="3">
        <f t="shared" ref="P4:P32" si="6">O4+20</f>
        <v>75</v>
      </c>
      <c r="Q4" s="11">
        <f t="shared" ref="Q4:Q32" si="7">O4+40</f>
        <v>95</v>
      </c>
      <c r="R4" s="10"/>
      <c r="S4" s="3">
        <v>70</v>
      </c>
      <c r="T4" s="3">
        <f t="shared" ref="T4:T33" si="8">S4+20</f>
        <v>90</v>
      </c>
      <c r="U4" s="11">
        <f t="shared" ref="U4:U33" si="9">S4+40</f>
        <v>110</v>
      </c>
      <c r="V4" s="10"/>
      <c r="W4" s="3">
        <v>90</v>
      </c>
      <c r="X4" s="3">
        <f t="shared" ref="X4:X32" si="10">W4+20</f>
        <v>110</v>
      </c>
      <c r="Y4" s="11">
        <f t="shared" ref="Y4:Y32" si="11">W4+40</f>
        <v>130</v>
      </c>
      <c r="Z4" s="10"/>
      <c r="AA4" s="3">
        <v>90</v>
      </c>
      <c r="AB4" s="3">
        <f t="shared" ref="AB4:AB33" si="12">AA4+20</f>
        <v>110</v>
      </c>
      <c r="AC4" s="11">
        <f t="shared" ref="AC4:AC33" si="13">AA4+40</f>
        <v>130</v>
      </c>
      <c r="AD4" s="10"/>
      <c r="AE4" s="3">
        <v>90</v>
      </c>
      <c r="AF4" s="3">
        <f t="shared" ref="AF4:AF33" si="14">AE4+20</f>
        <v>110</v>
      </c>
      <c r="AG4" s="11">
        <f t="shared" ref="AG4:AG33" si="15">AE4+40</f>
        <v>130</v>
      </c>
      <c r="AH4" s="10"/>
      <c r="AI4" s="3">
        <v>80</v>
      </c>
      <c r="AJ4" s="3">
        <f t="shared" ref="AJ4:AJ32" si="16">AI4+20</f>
        <v>100</v>
      </c>
      <c r="AK4" s="11">
        <f t="shared" ref="AK4:AK32" si="17">AI4+40</f>
        <v>120</v>
      </c>
      <c r="AL4" s="10"/>
      <c r="AM4" s="3">
        <v>75</v>
      </c>
      <c r="AN4" s="3">
        <f t="shared" ref="AN4:AN33" si="18">AM4+20</f>
        <v>95</v>
      </c>
      <c r="AO4" s="11">
        <f t="shared" ref="AO4:AO33" si="19">AM4+40</f>
        <v>115</v>
      </c>
      <c r="AP4" s="10"/>
      <c r="AQ4" s="3">
        <v>0</v>
      </c>
      <c r="AR4" s="3">
        <f t="shared" ref="AR4:AR32" si="20">AQ4+20</f>
        <v>20</v>
      </c>
      <c r="AS4" s="11">
        <f t="shared" ref="AS4:AS32" si="21">AQ4+40</f>
        <v>40</v>
      </c>
      <c r="AT4" s="10"/>
      <c r="AU4" s="3">
        <v>0</v>
      </c>
      <c r="AV4" s="3">
        <f t="shared" ref="AV4:AV33" si="22">AU4+20</f>
        <v>20</v>
      </c>
      <c r="AW4" s="11">
        <f t="shared" ref="AW4:AW33" si="23">AU4+40</f>
        <v>40</v>
      </c>
    </row>
    <row r="5" spans="1:49" x14ac:dyDescent="0.25">
      <c r="A5" s="9">
        <v>3</v>
      </c>
      <c r="B5" s="10"/>
      <c r="C5" s="3">
        <v>0</v>
      </c>
      <c r="D5" s="3">
        <f t="shared" si="0"/>
        <v>20</v>
      </c>
      <c r="E5" s="11">
        <f t="shared" si="1"/>
        <v>40</v>
      </c>
      <c r="F5" s="10"/>
      <c r="G5" s="3">
        <v>0</v>
      </c>
      <c r="H5" s="3">
        <f t="shared" si="2"/>
        <v>20</v>
      </c>
      <c r="I5" s="11">
        <f t="shared" si="3"/>
        <v>40</v>
      </c>
      <c r="J5" s="10"/>
      <c r="K5" s="3">
        <v>50</v>
      </c>
      <c r="L5" s="3">
        <f t="shared" si="4"/>
        <v>70</v>
      </c>
      <c r="M5" s="11">
        <f t="shared" si="5"/>
        <v>90</v>
      </c>
      <c r="N5" s="10"/>
      <c r="O5" s="3">
        <v>80</v>
      </c>
      <c r="P5" s="3">
        <f t="shared" si="6"/>
        <v>100</v>
      </c>
      <c r="Q5" s="11">
        <f t="shared" si="7"/>
        <v>120</v>
      </c>
      <c r="R5" s="10"/>
      <c r="S5" s="3">
        <v>70</v>
      </c>
      <c r="T5" s="3">
        <f t="shared" si="8"/>
        <v>90</v>
      </c>
      <c r="U5" s="11">
        <f t="shared" si="9"/>
        <v>110</v>
      </c>
      <c r="V5" s="10"/>
      <c r="W5" s="3">
        <v>90</v>
      </c>
      <c r="X5" s="3">
        <f t="shared" si="10"/>
        <v>110</v>
      </c>
      <c r="Y5" s="11">
        <f t="shared" si="11"/>
        <v>130</v>
      </c>
      <c r="Z5" s="10"/>
      <c r="AA5" s="3">
        <v>90</v>
      </c>
      <c r="AB5" s="3">
        <f t="shared" si="12"/>
        <v>110</v>
      </c>
      <c r="AC5" s="11">
        <f t="shared" si="13"/>
        <v>130</v>
      </c>
      <c r="AD5" s="10"/>
      <c r="AE5" s="3">
        <v>90</v>
      </c>
      <c r="AF5" s="3">
        <f t="shared" si="14"/>
        <v>110</v>
      </c>
      <c r="AG5" s="11">
        <f t="shared" si="15"/>
        <v>130</v>
      </c>
      <c r="AH5" s="10"/>
      <c r="AI5" s="3">
        <v>80</v>
      </c>
      <c r="AJ5" s="3">
        <f t="shared" si="16"/>
        <v>100</v>
      </c>
      <c r="AK5" s="11">
        <f t="shared" si="17"/>
        <v>120</v>
      </c>
      <c r="AL5" s="10"/>
      <c r="AM5" s="3">
        <v>75</v>
      </c>
      <c r="AN5" s="3">
        <f t="shared" si="18"/>
        <v>95</v>
      </c>
      <c r="AO5" s="11">
        <f t="shared" si="19"/>
        <v>115</v>
      </c>
      <c r="AP5" s="10"/>
      <c r="AQ5" s="3">
        <v>0</v>
      </c>
      <c r="AR5" s="3">
        <f t="shared" si="20"/>
        <v>20</v>
      </c>
      <c r="AS5" s="11">
        <f t="shared" si="21"/>
        <v>40</v>
      </c>
      <c r="AT5" s="10"/>
      <c r="AU5" s="3">
        <v>0</v>
      </c>
      <c r="AV5" s="3">
        <f t="shared" si="22"/>
        <v>20</v>
      </c>
      <c r="AW5" s="11">
        <f t="shared" si="23"/>
        <v>40</v>
      </c>
    </row>
    <row r="6" spans="1:49" x14ac:dyDescent="0.25">
      <c r="A6" s="9">
        <v>4</v>
      </c>
      <c r="B6" s="10"/>
      <c r="C6" s="3">
        <v>0</v>
      </c>
      <c r="D6" s="3">
        <f t="shared" si="0"/>
        <v>20</v>
      </c>
      <c r="E6" s="11">
        <f t="shared" si="1"/>
        <v>40</v>
      </c>
      <c r="F6" s="10"/>
      <c r="G6" s="3">
        <v>0</v>
      </c>
      <c r="H6" s="3">
        <f t="shared" si="2"/>
        <v>20</v>
      </c>
      <c r="I6" s="11">
        <f t="shared" si="3"/>
        <v>40</v>
      </c>
      <c r="J6" s="10"/>
      <c r="K6" s="3">
        <v>50</v>
      </c>
      <c r="L6" s="3">
        <f t="shared" si="4"/>
        <v>70</v>
      </c>
      <c r="M6" s="11">
        <f t="shared" si="5"/>
        <v>90</v>
      </c>
      <c r="N6" s="10"/>
      <c r="O6" s="3">
        <v>80</v>
      </c>
      <c r="P6" s="3">
        <f t="shared" si="6"/>
        <v>100</v>
      </c>
      <c r="Q6" s="11">
        <f t="shared" si="7"/>
        <v>120</v>
      </c>
      <c r="R6" s="10"/>
      <c r="S6" s="3">
        <v>70</v>
      </c>
      <c r="T6" s="3">
        <f t="shared" si="8"/>
        <v>90</v>
      </c>
      <c r="U6" s="11">
        <f t="shared" si="9"/>
        <v>110</v>
      </c>
      <c r="V6" s="10"/>
      <c r="W6" s="3">
        <v>90</v>
      </c>
      <c r="X6" s="3">
        <f t="shared" si="10"/>
        <v>110</v>
      </c>
      <c r="Y6" s="11">
        <f t="shared" si="11"/>
        <v>130</v>
      </c>
      <c r="Z6" s="10"/>
      <c r="AA6" s="3">
        <v>90</v>
      </c>
      <c r="AB6" s="3">
        <f t="shared" si="12"/>
        <v>110</v>
      </c>
      <c r="AC6" s="11">
        <f t="shared" si="13"/>
        <v>130</v>
      </c>
      <c r="AD6" s="10"/>
      <c r="AE6" s="3">
        <v>90</v>
      </c>
      <c r="AF6" s="3">
        <f t="shared" si="14"/>
        <v>110</v>
      </c>
      <c r="AG6" s="11">
        <f t="shared" si="15"/>
        <v>130</v>
      </c>
      <c r="AH6" s="10"/>
      <c r="AI6" s="3">
        <v>80</v>
      </c>
      <c r="AJ6" s="3">
        <f t="shared" si="16"/>
        <v>100</v>
      </c>
      <c r="AK6" s="11">
        <f t="shared" si="17"/>
        <v>120</v>
      </c>
      <c r="AL6" s="10"/>
      <c r="AM6" s="3">
        <v>75</v>
      </c>
      <c r="AN6" s="3">
        <f t="shared" si="18"/>
        <v>95</v>
      </c>
      <c r="AO6" s="11">
        <f t="shared" si="19"/>
        <v>115</v>
      </c>
      <c r="AP6" s="10"/>
      <c r="AQ6" s="3">
        <v>0</v>
      </c>
      <c r="AR6" s="3">
        <f t="shared" si="20"/>
        <v>20</v>
      </c>
      <c r="AS6" s="11">
        <f t="shared" si="21"/>
        <v>40</v>
      </c>
      <c r="AT6" s="10"/>
      <c r="AU6" s="3">
        <v>0</v>
      </c>
      <c r="AV6" s="3">
        <f t="shared" si="22"/>
        <v>20</v>
      </c>
      <c r="AW6" s="11">
        <f t="shared" si="23"/>
        <v>40</v>
      </c>
    </row>
    <row r="7" spans="1:49" x14ac:dyDescent="0.25">
      <c r="A7" s="9">
        <v>5</v>
      </c>
      <c r="B7" s="10"/>
      <c r="C7" s="3">
        <v>0</v>
      </c>
      <c r="D7" s="3">
        <f t="shared" si="0"/>
        <v>20</v>
      </c>
      <c r="E7" s="11">
        <f t="shared" si="1"/>
        <v>40</v>
      </c>
      <c r="F7" s="10"/>
      <c r="G7" s="3">
        <v>0</v>
      </c>
      <c r="H7" s="3">
        <f t="shared" si="2"/>
        <v>20</v>
      </c>
      <c r="I7" s="11">
        <f t="shared" si="3"/>
        <v>40</v>
      </c>
      <c r="J7" s="10"/>
      <c r="K7" s="3">
        <v>50</v>
      </c>
      <c r="L7" s="3">
        <f t="shared" si="4"/>
        <v>70</v>
      </c>
      <c r="M7" s="11">
        <f t="shared" si="5"/>
        <v>90</v>
      </c>
      <c r="N7" s="10"/>
      <c r="O7" s="3">
        <v>80</v>
      </c>
      <c r="P7" s="3">
        <f t="shared" si="6"/>
        <v>100</v>
      </c>
      <c r="Q7" s="11">
        <f t="shared" si="7"/>
        <v>120</v>
      </c>
      <c r="R7" s="10"/>
      <c r="S7" s="3">
        <v>70</v>
      </c>
      <c r="T7" s="3">
        <f t="shared" si="8"/>
        <v>90</v>
      </c>
      <c r="U7" s="11">
        <f t="shared" si="9"/>
        <v>110</v>
      </c>
      <c r="V7" s="10"/>
      <c r="W7" s="3">
        <v>90</v>
      </c>
      <c r="X7" s="3">
        <f t="shared" si="10"/>
        <v>110</v>
      </c>
      <c r="Y7" s="11">
        <f t="shared" si="11"/>
        <v>130</v>
      </c>
      <c r="Z7" s="10"/>
      <c r="AA7" s="3">
        <v>90</v>
      </c>
      <c r="AB7" s="3">
        <f t="shared" si="12"/>
        <v>110</v>
      </c>
      <c r="AC7" s="11">
        <f t="shared" si="13"/>
        <v>130</v>
      </c>
      <c r="AD7" s="10"/>
      <c r="AE7" s="3">
        <v>90</v>
      </c>
      <c r="AF7" s="3">
        <f t="shared" si="14"/>
        <v>110</v>
      </c>
      <c r="AG7" s="11">
        <f t="shared" si="15"/>
        <v>130</v>
      </c>
      <c r="AH7" s="10"/>
      <c r="AI7" s="3">
        <v>80</v>
      </c>
      <c r="AJ7" s="3">
        <f t="shared" si="16"/>
        <v>100</v>
      </c>
      <c r="AK7" s="11">
        <f t="shared" si="17"/>
        <v>120</v>
      </c>
      <c r="AL7" s="10"/>
      <c r="AM7" s="3">
        <v>75</v>
      </c>
      <c r="AN7" s="3">
        <f t="shared" si="18"/>
        <v>95</v>
      </c>
      <c r="AO7" s="11">
        <f t="shared" si="19"/>
        <v>115</v>
      </c>
      <c r="AP7" s="10"/>
      <c r="AQ7" s="3">
        <v>0</v>
      </c>
      <c r="AR7" s="3">
        <f t="shared" si="20"/>
        <v>20</v>
      </c>
      <c r="AS7" s="11">
        <f t="shared" si="21"/>
        <v>40</v>
      </c>
      <c r="AT7" s="10"/>
      <c r="AU7" s="3">
        <v>0</v>
      </c>
      <c r="AV7" s="3">
        <f t="shared" si="22"/>
        <v>20</v>
      </c>
      <c r="AW7" s="11">
        <f t="shared" si="23"/>
        <v>40</v>
      </c>
    </row>
    <row r="8" spans="1:49" x14ac:dyDescent="0.25">
      <c r="A8" s="9">
        <v>6</v>
      </c>
      <c r="B8" s="10"/>
      <c r="C8" s="3">
        <v>0</v>
      </c>
      <c r="D8" s="3">
        <f t="shared" si="0"/>
        <v>20</v>
      </c>
      <c r="E8" s="11">
        <f t="shared" si="1"/>
        <v>40</v>
      </c>
      <c r="F8" s="10"/>
      <c r="G8" s="3">
        <v>0</v>
      </c>
      <c r="H8" s="3">
        <f t="shared" si="2"/>
        <v>20</v>
      </c>
      <c r="I8" s="11">
        <f t="shared" si="3"/>
        <v>40</v>
      </c>
      <c r="J8" s="10"/>
      <c r="K8" s="3">
        <v>50</v>
      </c>
      <c r="L8" s="3">
        <f t="shared" si="4"/>
        <v>70</v>
      </c>
      <c r="M8" s="11">
        <f t="shared" si="5"/>
        <v>90</v>
      </c>
      <c r="N8" s="10"/>
      <c r="O8" s="3">
        <v>80</v>
      </c>
      <c r="P8" s="3">
        <f t="shared" si="6"/>
        <v>100</v>
      </c>
      <c r="Q8" s="11">
        <f t="shared" si="7"/>
        <v>120</v>
      </c>
      <c r="R8" s="10"/>
      <c r="S8" s="3">
        <v>70</v>
      </c>
      <c r="T8" s="3">
        <f t="shared" si="8"/>
        <v>90</v>
      </c>
      <c r="U8" s="11">
        <f t="shared" si="9"/>
        <v>110</v>
      </c>
      <c r="V8" s="10"/>
      <c r="W8" s="3">
        <v>90</v>
      </c>
      <c r="X8" s="3">
        <f t="shared" si="10"/>
        <v>110</v>
      </c>
      <c r="Y8" s="11">
        <f t="shared" si="11"/>
        <v>130</v>
      </c>
      <c r="Z8" s="10"/>
      <c r="AA8" s="3">
        <v>90</v>
      </c>
      <c r="AB8" s="3">
        <f t="shared" si="12"/>
        <v>110</v>
      </c>
      <c r="AC8" s="11">
        <f t="shared" si="13"/>
        <v>130</v>
      </c>
      <c r="AD8" s="10"/>
      <c r="AE8" s="3">
        <v>90</v>
      </c>
      <c r="AF8" s="3">
        <f t="shared" si="14"/>
        <v>110</v>
      </c>
      <c r="AG8" s="11">
        <f t="shared" si="15"/>
        <v>130</v>
      </c>
      <c r="AH8" s="10"/>
      <c r="AI8" s="3">
        <v>80</v>
      </c>
      <c r="AJ8" s="3">
        <f t="shared" si="16"/>
        <v>100</v>
      </c>
      <c r="AK8" s="11">
        <f t="shared" si="17"/>
        <v>120</v>
      </c>
      <c r="AL8" s="10"/>
      <c r="AM8" s="3">
        <v>75</v>
      </c>
      <c r="AN8" s="3">
        <f t="shared" si="18"/>
        <v>95</v>
      </c>
      <c r="AO8" s="11">
        <f t="shared" si="19"/>
        <v>115</v>
      </c>
      <c r="AP8" s="10"/>
      <c r="AQ8" s="3">
        <v>0</v>
      </c>
      <c r="AR8" s="3">
        <f t="shared" si="20"/>
        <v>20</v>
      </c>
      <c r="AS8" s="11">
        <f t="shared" si="21"/>
        <v>40</v>
      </c>
      <c r="AT8" s="10"/>
      <c r="AU8" s="3">
        <v>0</v>
      </c>
      <c r="AV8" s="3">
        <f t="shared" si="22"/>
        <v>20</v>
      </c>
      <c r="AW8" s="11">
        <f t="shared" si="23"/>
        <v>40</v>
      </c>
    </row>
    <row r="9" spans="1:49" x14ac:dyDescent="0.25">
      <c r="A9" s="9">
        <v>7</v>
      </c>
      <c r="B9" s="10"/>
      <c r="C9" s="3">
        <v>0</v>
      </c>
      <c r="D9" s="3">
        <f t="shared" si="0"/>
        <v>20</v>
      </c>
      <c r="E9" s="11">
        <f t="shared" si="1"/>
        <v>40</v>
      </c>
      <c r="F9" s="10"/>
      <c r="G9" s="3">
        <v>0</v>
      </c>
      <c r="H9" s="3">
        <f t="shared" si="2"/>
        <v>20</v>
      </c>
      <c r="I9" s="11">
        <f t="shared" si="3"/>
        <v>40</v>
      </c>
      <c r="J9" s="10"/>
      <c r="K9" s="3">
        <v>50</v>
      </c>
      <c r="L9" s="3">
        <f t="shared" si="4"/>
        <v>70</v>
      </c>
      <c r="M9" s="11">
        <f t="shared" si="5"/>
        <v>90</v>
      </c>
      <c r="N9" s="10"/>
      <c r="O9" s="3">
        <v>55</v>
      </c>
      <c r="P9" s="3">
        <f t="shared" si="6"/>
        <v>75</v>
      </c>
      <c r="Q9" s="11">
        <f t="shared" si="7"/>
        <v>95</v>
      </c>
      <c r="R9" s="10"/>
      <c r="S9" s="3">
        <v>70</v>
      </c>
      <c r="T9" s="3">
        <f t="shared" si="8"/>
        <v>90</v>
      </c>
      <c r="U9" s="11">
        <f t="shared" si="9"/>
        <v>110</v>
      </c>
      <c r="V9" s="10"/>
      <c r="W9" s="3">
        <v>75</v>
      </c>
      <c r="X9" s="3">
        <f t="shared" si="10"/>
        <v>95</v>
      </c>
      <c r="Y9" s="11">
        <f t="shared" si="11"/>
        <v>115</v>
      </c>
      <c r="Z9" s="10"/>
      <c r="AA9" s="3">
        <v>90</v>
      </c>
      <c r="AB9" s="3">
        <f t="shared" si="12"/>
        <v>110</v>
      </c>
      <c r="AC9" s="11">
        <f t="shared" si="13"/>
        <v>130</v>
      </c>
      <c r="AD9" s="10"/>
      <c r="AE9" s="3">
        <v>90</v>
      </c>
      <c r="AF9" s="3">
        <f t="shared" si="14"/>
        <v>110</v>
      </c>
      <c r="AG9" s="11">
        <f t="shared" si="15"/>
        <v>130</v>
      </c>
      <c r="AH9" s="10"/>
      <c r="AI9" s="3">
        <v>80</v>
      </c>
      <c r="AJ9" s="3">
        <f t="shared" si="16"/>
        <v>100</v>
      </c>
      <c r="AK9" s="11">
        <f t="shared" si="17"/>
        <v>120</v>
      </c>
      <c r="AL9" s="10"/>
      <c r="AM9" s="3">
        <v>75</v>
      </c>
      <c r="AN9" s="3">
        <f t="shared" si="18"/>
        <v>95</v>
      </c>
      <c r="AO9" s="11">
        <f t="shared" si="19"/>
        <v>115</v>
      </c>
      <c r="AP9" s="10"/>
      <c r="AQ9" s="3">
        <v>0</v>
      </c>
      <c r="AR9" s="3">
        <f t="shared" si="20"/>
        <v>20</v>
      </c>
      <c r="AS9" s="11">
        <f t="shared" si="21"/>
        <v>40</v>
      </c>
      <c r="AT9" s="10"/>
      <c r="AU9" s="3">
        <v>0</v>
      </c>
      <c r="AV9" s="3">
        <f t="shared" si="22"/>
        <v>20</v>
      </c>
      <c r="AW9" s="11">
        <f t="shared" si="23"/>
        <v>40</v>
      </c>
    </row>
    <row r="10" spans="1:49" x14ac:dyDescent="0.25">
      <c r="A10" s="9">
        <v>8</v>
      </c>
      <c r="B10" s="10"/>
      <c r="C10" s="3">
        <v>0</v>
      </c>
      <c r="D10" s="3">
        <f t="shared" si="0"/>
        <v>20</v>
      </c>
      <c r="E10" s="11">
        <f t="shared" si="1"/>
        <v>40</v>
      </c>
      <c r="F10" s="10"/>
      <c r="G10" s="3">
        <v>0</v>
      </c>
      <c r="H10" s="3">
        <f t="shared" si="2"/>
        <v>20</v>
      </c>
      <c r="I10" s="11">
        <f t="shared" si="3"/>
        <v>40</v>
      </c>
      <c r="J10" s="10"/>
      <c r="K10" s="3">
        <v>50</v>
      </c>
      <c r="L10" s="3">
        <f t="shared" si="4"/>
        <v>70</v>
      </c>
      <c r="M10" s="11">
        <f t="shared" si="5"/>
        <v>90</v>
      </c>
      <c r="N10" s="10"/>
      <c r="O10" s="3">
        <v>55</v>
      </c>
      <c r="P10" s="3">
        <f t="shared" si="6"/>
        <v>75</v>
      </c>
      <c r="Q10" s="11">
        <f t="shared" si="7"/>
        <v>95</v>
      </c>
      <c r="R10" s="10"/>
      <c r="S10" s="3">
        <v>70</v>
      </c>
      <c r="T10" s="3">
        <f t="shared" si="8"/>
        <v>90</v>
      </c>
      <c r="U10" s="11">
        <f t="shared" si="9"/>
        <v>110</v>
      </c>
      <c r="V10" s="10"/>
      <c r="W10" s="3">
        <v>75</v>
      </c>
      <c r="X10" s="3">
        <f t="shared" si="10"/>
        <v>95</v>
      </c>
      <c r="Y10" s="11">
        <f t="shared" si="11"/>
        <v>115</v>
      </c>
      <c r="Z10" s="10"/>
      <c r="AA10" s="3">
        <v>90</v>
      </c>
      <c r="AB10" s="3">
        <f t="shared" si="12"/>
        <v>110</v>
      </c>
      <c r="AC10" s="11">
        <f t="shared" si="13"/>
        <v>130</v>
      </c>
      <c r="AD10" s="10"/>
      <c r="AE10" s="3">
        <v>90</v>
      </c>
      <c r="AF10" s="3">
        <f t="shared" si="14"/>
        <v>110</v>
      </c>
      <c r="AG10" s="11">
        <f t="shared" si="15"/>
        <v>130</v>
      </c>
      <c r="AH10" s="10"/>
      <c r="AI10" s="3">
        <v>80</v>
      </c>
      <c r="AJ10" s="3">
        <f t="shared" si="16"/>
        <v>100</v>
      </c>
      <c r="AK10" s="11">
        <f t="shared" si="17"/>
        <v>120</v>
      </c>
      <c r="AL10" s="10"/>
      <c r="AM10" s="3">
        <v>75</v>
      </c>
      <c r="AN10" s="3">
        <f t="shared" si="18"/>
        <v>95</v>
      </c>
      <c r="AO10" s="11">
        <f t="shared" si="19"/>
        <v>115</v>
      </c>
      <c r="AP10" s="10"/>
      <c r="AQ10" s="3">
        <v>0</v>
      </c>
      <c r="AR10" s="3">
        <f t="shared" si="20"/>
        <v>20</v>
      </c>
      <c r="AS10" s="11">
        <f t="shared" si="21"/>
        <v>40</v>
      </c>
      <c r="AT10" s="10"/>
      <c r="AU10" s="3">
        <v>0</v>
      </c>
      <c r="AV10" s="3">
        <f t="shared" si="22"/>
        <v>20</v>
      </c>
      <c r="AW10" s="11">
        <f t="shared" si="23"/>
        <v>40</v>
      </c>
    </row>
    <row r="11" spans="1:49" x14ac:dyDescent="0.25">
      <c r="A11" s="9">
        <v>9</v>
      </c>
      <c r="B11" s="10"/>
      <c r="C11" s="3">
        <v>0</v>
      </c>
      <c r="D11" s="3">
        <f t="shared" si="0"/>
        <v>20</v>
      </c>
      <c r="E11" s="11">
        <f t="shared" si="1"/>
        <v>40</v>
      </c>
      <c r="F11" s="10"/>
      <c r="G11" s="3">
        <v>0</v>
      </c>
      <c r="H11" s="3">
        <f t="shared" si="2"/>
        <v>20</v>
      </c>
      <c r="I11" s="11">
        <f t="shared" si="3"/>
        <v>40</v>
      </c>
      <c r="J11" s="10"/>
      <c r="K11" s="3">
        <v>50</v>
      </c>
      <c r="L11" s="3">
        <f t="shared" si="4"/>
        <v>70</v>
      </c>
      <c r="M11" s="11">
        <f t="shared" si="5"/>
        <v>90</v>
      </c>
      <c r="N11" s="10"/>
      <c r="O11" s="3">
        <v>55</v>
      </c>
      <c r="P11" s="3">
        <f t="shared" si="6"/>
        <v>75</v>
      </c>
      <c r="Q11" s="11">
        <f t="shared" si="7"/>
        <v>95</v>
      </c>
      <c r="R11" s="10"/>
      <c r="S11" s="3">
        <v>70</v>
      </c>
      <c r="T11" s="3">
        <f t="shared" si="8"/>
        <v>90</v>
      </c>
      <c r="U11" s="11">
        <f t="shared" si="9"/>
        <v>110</v>
      </c>
      <c r="V11" s="10"/>
      <c r="W11" s="3">
        <v>75</v>
      </c>
      <c r="X11" s="3">
        <f t="shared" si="10"/>
        <v>95</v>
      </c>
      <c r="Y11" s="11">
        <f t="shared" si="11"/>
        <v>115</v>
      </c>
      <c r="Z11" s="10"/>
      <c r="AA11" s="3">
        <v>90</v>
      </c>
      <c r="AB11" s="3">
        <f t="shared" si="12"/>
        <v>110</v>
      </c>
      <c r="AC11" s="11">
        <f t="shared" si="13"/>
        <v>130</v>
      </c>
      <c r="AD11" s="10"/>
      <c r="AE11" s="3">
        <v>90</v>
      </c>
      <c r="AF11" s="3">
        <f t="shared" si="14"/>
        <v>110</v>
      </c>
      <c r="AG11" s="11">
        <f t="shared" si="15"/>
        <v>130</v>
      </c>
      <c r="AH11" s="10"/>
      <c r="AI11" s="3">
        <v>80</v>
      </c>
      <c r="AJ11" s="3">
        <f t="shared" si="16"/>
        <v>100</v>
      </c>
      <c r="AK11" s="11">
        <f t="shared" si="17"/>
        <v>120</v>
      </c>
      <c r="AL11" s="10"/>
      <c r="AM11" s="3">
        <v>75</v>
      </c>
      <c r="AN11" s="3">
        <f t="shared" si="18"/>
        <v>95</v>
      </c>
      <c r="AO11" s="11">
        <f t="shared" si="19"/>
        <v>115</v>
      </c>
      <c r="AP11" s="10"/>
      <c r="AQ11" s="3">
        <v>0</v>
      </c>
      <c r="AR11" s="3">
        <f t="shared" si="20"/>
        <v>20</v>
      </c>
      <c r="AS11" s="11">
        <f t="shared" si="21"/>
        <v>40</v>
      </c>
      <c r="AT11" s="10"/>
      <c r="AU11" s="3">
        <v>0</v>
      </c>
      <c r="AV11" s="3">
        <f t="shared" si="22"/>
        <v>20</v>
      </c>
      <c r="AW11" s="11">
        <f t="shared" si="23"/>
        <v>40</v>
      </c>
    </row>
    <row r="12" spans="1:49" x14ac:dyDescent="0.25">
      <c r="A12" s="9">
        <v>10</v>
      </c>
      <c r="B12" s="10"/>
      <c r="C12" s="3">
        <v>0</v>
      </c>
      <c r="D12" s="3">
        <f t="shared" si="0"/>
        <v>20</v>
      </c>
      <c r="E12" s="11">
        <f t="shared" si="1"/>
        <v>40</v>
      </c>
      <c r="F12" s="10"/>
      <c r="G12" s="3">
        <v>0</v>
      </c>
      <c r="H12" s="3">
        <f t="shared" si="2"/>
        <v>20</v>
      </c>
      <c r="I12" s="11">
        <f t="shared" si="3"/>
        <v>40</v>
      </c>
      <c r="J12" s="10"/>
      <c r="K12" s="3">
        <v>50</v>
      </c>
      <c r="L12" s="3">
        <f t="shared" si="4"/>
        <v>70</v>
      </c>
      <c r="M12" s="11">
        <f t="shared" si="5"/>
        <v>90</v>
      </c>
      <c r="N12" s="10"/>
      <c r="O12" s="3">
        <v>55</v>
      </c>
      <c r="P12" s="3">
        <f t="shared" si="6"/>
        <v>75</v>
      </c>
      <c r="Q12" s="11">
        <f t="shared" si="7"/>
        <v>95</v>
      </c>
      <c r="R12" s="10"/>
      <c r="S12" s="3">
        <v>70</v>
      </c>
      <c r="T12" s="3">
        <f t="shared" si="8"/>
        <v>90</v>
      </c>
      <c r="U12" s="11">
        <f t="shared" si="9"/>
        <v>110</v>
      </c>
      <c r="V12" s="10"/>
      <c r="W12" s="3">
        <v>75</v>
      </c>
      <c r="X12" s="3">
        <f t="shared" si="10"/>
        <v>95</v>
      </c>
      <c r="Y12" s="11">
        <f t="shared" si="11"/>
        <v>115</v>
      </c>
      <c r="Z12" s="10"/>
      <c r="AA12" s="3">
        <v>90</v>
      </c>
      <c r="AB12" s="3">
        <f t="shared" si="12"/>
        <v>110</v>
      </c>
      <c r="AC12" s="11">
        <f t="shared" si="13"/>
        <v>130</v>
      </c>
      <c r="AD12" s="10"/>
      <c r="AE12" s="3">
        <v>90</v>
      </c>
      <c r="AF12" s="3">
        <f t="shared" si="14"/>
        <v>110</v>
      </c>
      <c r="AG12" s="11">
        <f t="shared" si="15"/>
        <v>130</v>
      </c>
      <c r="AH12" s="10"/>
      <c r="AI12" s="3">
        <v>80</v>
      </c>
      <c r="AJ12" s="3">
        <f t="shared" si="16"/>
        <v>100</v>
      </c>
      <c r="AK12" s="11">
        <f t="shared" si="17"/>
        <v>120</v>
      </c>
      <c r="AL12" s="10"/>
      <c r="AM12" s="3">
        <v>75</v>
      </c>
      <c r="AN12" s="3">
        <f t="shared" si="18"/>
        <v>95</v>
      </c>
      <c r="AO12" s="11">
        <f t="shared" si="19"/>
        <v>115</v>
      </c>
      <c r="AP12" s="10"/>
      <c r="AQ12" s="3">
        <v>0</v>
      </c>
      <c r="AR12" s="3">
        <f t="shared" si="20"/>
        <v>20</v>
      </c>
      <c r="AS12" s="11">
        <f t="shared" si="21"/>
        <v>40</v>
      </c>
      <c r="AT12" s="10"/>
      <c r="AU12" s="3">
        <v>0</v>
      </c>
      <c r="AV12" s="3">
        <f t="shared" si="22"/>
        <v>20</v>
      </c>
      <c r="AW12" s="11">
        <f t="shared" si="23"/>
        <v>40</v>
      </c>
    </row>
    <row r="13" spans="1:49" x14ac:dyDescent="0.25">
      <c r="A13" s="9">
        <v>11</v>
      </c>
      <c r="B13" s="10"/>
      <c r="C13" s="3">
        <v>0</v>
      </c>
      <c r="D13" s="3">
        <f t="shared" si="0"/>
        <v>20</v>
      </c>
      <c r="E13" s="11">
        <f t="shared" si="1"/>
        <v>40</v>
      </c>
      <c r="F13" s="10"/>
      <c r="G13" s="3">
        <v>0</v>
      </c>
      <c r="H13" s="3">
        <f t="shared" si="2"/>
        <v>20</v>
      </c>
      <c r="I13" s="11">
        <f t="shared" si="3"/>
        <v>40</v>
      </c>
      <c r="J13" s="10"/>
      <c r="K13" s="3">
        <v>50</v>
      </c>
      <c r="L13" s="3">
        <f t="shared" si="4"/>
        <v>70</v>
      </c>
      <c r="M13" s="11">
        <f t="shared" si="5"/>
        <v>90</v>
      </c>
      <c r="N13" s="10"/>
      <c r="O13" s="3">
        <v>60</v>
      </c>
      <c r="P13" s="3">
        <f t="shared" si="6"/>
        <v>80</v>
      </c>
      <c r="Q13" s="11">
        <f t="shared" si="7"/>
        <v>100</v>
      </c>
      <c r="R13" s="10"/>
      <c r="S13" s="3">
        <v>70</v>
      </c>
      <c r="T13" s="3">
        <f t="shared" si="8"/>
        <v>90</v>
      </c>
      <c r="U13" s="11">
        <f t="shared" si="9"/>
        <v>110</v>
      </c>
      <c r="V13" s="10"/>
      <c r="W13" s="3">
        <v>75</v>
      </c>
      <c r="X13" s="3">
        <f t="shared" si="10"/>
        <v>95</v>
      </c>
      <c r="Y13" s="11">
        <f t="shared" si="11"/>
        <v>115</v>
      </c>
      <c r="Z13" s="10"/>
      <c r="AA13" s="3">
        <v>90</v>
      </c>
      <c r="AB13" s="3">
        <f t="shared" si="12"/>
        <v>110</v>
      </c>
      <c r="AC13" s="11">
        <f t="shared" si="13"/>
        <v>130</v>
      </c>
      <c r="AD13" s="10"/>
      <c r="AE13" s="3">
        <v>90</v>
      </c>
      <c r="AF13" s="3">
        <f t="shared" si="14"/>
        <v>110</v>
      </c>
      <c r="AG13" s="11">
        <f t="shared" si="15"/>
        <v>130</v>
      </c>
      <c r="AH13" s="10"/>
      <c r="AI13" s="3">
        <v>80</v>
      </c>
      <c r="AJ13" s="3">
        <f t="shared" si="16"/>
        <v>100</v>
      </c>
      <c r="AK13" s="11">
        <f t="shared" si="17"/>
        <v>120</v>
      </c>
      <c r="AL13" s="10"/>
      <c r="AM13" s="3">
        <v>75</v>
      </c>
      <c r="AN13" s="3">
        <f t="shared" si="18"/>
        <v>95</v>
      </c>
      <c r="AO13" s="11">
        <f t="shared" si="19"/>
        <v>115</v>
      </c>
      <c r="AP13" s="10"/>
      <c r="AQ13" s="3">
        <v>0</v>
      </c>
      <c r="AR13" s="3">
        <f t="shared" si="20"/>
        <v>20</v>
      </c>
      <c r="AS13" s="11">
        <f t="shared" si="21"/>
        <v>40</v>
      </c>
      <c r="AT13" s="10"/>
      <c r="AU13" s="3">
        <v>0</v>
      </c>
      <c r="AV13" s="3">
        <f t="shared" si="22"/>
        <v>20</v>
      </c>
      <c r="AW13" s="11">
        <f t="shared" si="23"/>
        <v>40</v>
      </c>
    </row>
    <row r="14" spans="1:49" x14ac:dyDescent="0.25">
      <c r="A14" s="9">
        <v>12</v>
      </c>
      <c r="B14" s="10"/>
      <c r="C14" s="3">
        <v>0</v>
      </c>
      <c r="D14" s="3">
        <f t="shared" si="0"/>
        <v>20</v>
      </c>
      <c r="E14" s="11">
        <f t="shared" si="1"/>
        <v>40</v>
      </c>
      <c r="F14" s="10"/>
      <c r="G14" s="3">
        <v>0</v>
      </c>
      <c r="H14" s="3">
        <f t="shared" si="2"/>
        <v>20</v>
      </c>
      <c r="I14" s="11">
        <f t="shared" si="3"/>
        <v>40</v>
      </c>
      <c r="J14" s="10">
        <v>15</v>
      </c>
      <c r="K14" s="3">
        <v>50</v>
      </c>
      <c r="L14" s="3">
        <f t="shared" si="4"/>
        <v>70</v>
      </c>
      <c r="M14" s="11">
        <f t="shared" si="5"/>
        <v>90</v>
      </c>
      <c r="N14" s="10"/>
      <c r="O14" s="3">
        <v>55</v>
      </c>
      <c r="P14" s="3">
        <f t="shared" si="6"/>
        <v>75</v>
      </c>
      <c r="Q14" s="11">
        <f t="shared" si="7"/>
        <v>95</v>
      </c>
      <c r="R14" s="10"/>
      <c r="S14" s="3">
        <v>70</v>
      </c>
      <c r="T14" s="3">
        <f t="shared" si="8"/>
        <v>90</v>
      </c>
      <c r="U14" s="11">
        <f t="shared" si="9"/>
        <v>110</v>
      </c>
      <c r="V14" s="10"/>
      <c r="W14" s="3">
        <v>75</v>
      </c>
      <c r="X14" s="3">
        <f t="shared" si="10"/>
        <v>95</v>
      </c>
      <c r="Y14" s="11">
        <f t="shared" si="11"/>
        <v>115</v>
      </c>
      <c r="Z14" s="10"/>
      <c r="AA14" s="3">
        <v>90</v>
      </c>
      <c r="AB14" s="3">
        <f t="shared" si="12"/>
        <v>110</v>
      </c>
      <c r="AC14" s="11">
        <f t="shared" si="13"/>
        <v>130</v>
      </c>
      <c r="AD14" s="10"/>
      <c r="AE14" s="3">
        <v>90</v>
      </c>
      <c r="AF14" s="3">
        <f t="shared" si="14"/>
        <v>110</v>
      </c>
      <c r="AG14" s="11">
        <f t="shared" si="15"/>
        <v>130</v>
      </c>
      <c r="AH14" s="10"/>
      <c r="AI14" s="3">
        <v>80</v>
      </c>
      <c r="AJ14" s="3">
        <f t="shared" si="16"/>
        <v>100</v>
      </c>
      <c r="AK14" s="11">
        <f t="shared" si="17"/>
        <v>120</v>
      </c>
      <c r="AL14" s="10"/>
      <c r="AM14" s="3">
        <v>75</v>
      </c>
      <c r="AN14" s="3">
        <f t="shared" si="18"/>
        <v>95</v>
      </c>
      <c r="AO14" s="11">
        <f t="shared" si="19"/>
        <v>115</v>
      </c>
      <c r="AP14" s="10"/>
      <c r="AQ14" s="3">
        <v>0</v>
      </c>
      <c r="AR14" s="3">
        <f t="shared" si="20"/>
        <v>20</v>
      </c>
      <c r="AS14" s="11">
        <f t="shared" si="21"/>
        <v>40</v>
      </c>
      <c r="AT14" s="10"/>
      <c r="AU14" s="3">
        <v>0</v>
      </c>
      <c r="AV14" s="3">
        <f t="shared" si="22"/>
        <v>20</v>
      </c>
      <c r="AW14" s="11">
        <f t="shared" si="23"/>
        <v>40</v>
      </c>
    </row>
    <row r="15" spans="1:49" x14ac:dyDescent="0.25">
      <c r="A15" s="9">
        <v>13</v>
      </c>
      <c r="B15" s="10"/>
      <c r="C15" s="3">
        <v>0</v>
      </c>
      <c r="D15" s="3">
        <f t="shared" si="0"/>
        <v>20</v>
      </c>
      <c r="E15" s="11">
        <f t="shared" si="1"/>
        <v>40</v>
      </c>
      <c r="F15" s="10"/>
      <c r="G15" s="3">
        <v>0</v>
      </c>
      <c r="H15" s="3">
        <f t="shared" si="2"/>
        <v>20</v>
      </c>
      <c r="I15" s="11">
        <f t="shared" si="3"/>
        <v>40</v>
      </c>
      <c r="J15" s="10">
        <v>25</v>
      </c>
      <c r="K15" s="3">
        <v>50</v>
      </c>
      <c r="L15" s="3">
        <f t="shared" si="4"/>
        <v>70</v>
      </c>
      <c r="M15" s="11">
        <f t="shared" si="5"/>
        <v>90</v>
      </c>
      <c r="N15" s="10"/>
      <c r="O15" s="3">
        <v>55</v>
      </c>
      <c r="P15" s="3">
        <f t="shared" si="6"/>
        <v>75</v>
      </c>
      <c r="Q15" s="11">
        <f t="shared" si="7"/>
        <v>95</v>
      </c>
      <c r="R15" s="10"/>
      <c r="S15" s="3">
        <v>70</v>
      </c>
      <c r="T15" s="3">
        <f t="shared" si="8"/>
        <v>90</v>
      </c>
      <c r="U15" s="11">
        <f t="shared" si="9"/>
        <v>110</v>
      </c>
      <c r="V15" s="10"/>
      <c r="W15" s="3">
        <v>75</v>
      </c>
      <c r="X15" s="3">
        <f t="shared" si="10"/>
        <v>95</v>
      </c>
      <c r="Y15" s="11">
        <f t="shared" si="11"/>
        <v>115</v>
      </c>
      <c r="Z15" s="10"/>
      <c r="AA15" s="3">
        <v>90</v>
      </c>
      <c r="AB15" s="3">
        <f t="shared" si="12"/>
        <v>110</v>
      </c>
      <c r="AC15" s="11">
        <f t="shared" si="13"/>
        <v>130</v>
      </c>
      <c r="AD15" s="10"/>
      <c r="AE15" s="3">
        <v>90</v>
      </c>
      <c r="AF15" s="3">
        <f t="shared" si="14"/>
        <v>110</v>
      </c>
      <c r="AG15" s="11">
        <f t="shared" si="15"/>
        <v>130</v>
      </c>
      <c r="AH15" s="10"/>
      <c r="AI15" s="3">
        <v>80</v>
      </c>
      <c r="AJ15" s="3">
        <f t="shared" si="16"/>
        <v>100</v>
      </c>
      <c r="AK15" s="11">
        <f t="shared" si="17"/>
        <v>120</v>
      </c>
      <c r="AL15" s="10"/>
      <c r="AM15" s="3">
        <v>75</v>
      </c>
      <c r="AN15" s="3">
        <f t="shared" si="18"/>
        <v>95</v>
      </c>
      <c r="AO15" s="11">
        <f t="shared" si="19"/>
        <v>115</v>
      </c>
      <c r="AP15" s="10"/>
      <c r="AQ15" s="3">
        <v>0</v>
      </c>
      <c r="AR15" s="3">
        <f t="shared" si="20"/>
        <v>20</v>
      </c>
      <c r="AS15" s="11">
        <f t="shared" si="21"/>
        <v>40</v>
      </c>
      <c r="AT15" s="10"/>
      <c r="AU15" s="3">
        <v>0</v>
      </c>
      <c r="AV15" s="3">
        <f t="shared" si="22"/>
        <v>20</v>
      </c>
      <c r="AW15" s="11">
        <f t="shared" si="23"/>
        <v>40</v>
      </c>
    </row>
    <row r="16" spans="1:49" x14ac:dyDescent="0.25">
      <c r="A16" s="9">
        <v>14</v>
      </c>
      <c r="B16" s="10"/>
      <c r="C16" s="3">
        <v>0</v>
      </c>
      <c r="D16" s="3">
        <f t="shared" si="0"/>
        <v>20</v>
      </c>
      <c r="E16" s="11">
        <f t="shared" si="1"/>
        <v>40</v>
      </c>
      <c r="F16" s="10"/>
      <c r="G16" s="3">
        <v>0</v>
      </c>
      <c r="H16" s="3">
        <f t="shared" si="2"/>
        <v>20</v>
      </c>
      <c r="I16" s="11">
        <f t="shared" si="3"/>
        <v>40</v>
      </c>
      <c r="J16" s="10">
        <v>35</v>
      </c>
      <c r="K16" s="3">
        <v>50</v>
      </c>
      <c r="L16" s="3">
        <f t="shared" si="4"/>
        <v>70</v>
      </c>
      <c r="M16" s="11">
        <f t="shared" si="5"/>
        <v>90</v>
      </c>
      <c r="N16" s="10"/>
      <c r="O16" s="3">
        <v>55</v>
      </c>
      <c r="P16" s="3">
        <f t="shared" si="6"/>
        <v>75</v>
      </c>
      <c r="Q16" s="11">
        <f t="shared" si="7"/>
        <v>95</v>
      </c>
      <c r="R16" s="10"/>
      <c r="S16" s="3">
        <v>80</v>
      </c>
      <c r="T16" s="3">
        <f t="shared" si="8"/>
        <v>100</v>
      </c>
      <c r="U16" s="11">
        <f t="shared" si="9"/>
        <v>120</v>
      </c>
      <c r="V16" s="10"/>
      <c r="W16" s="3">
        <v>75</v>
      </c>
      <c r="X16" s="3">
        <f t="shared" si="10"/>
        <v>95</v>
      </c>
      <c r="Y16" s="11">
        <f t="shared" si="11"/>
        <v>115</v>
      </c>
      <c r="Z16" s="10"/>
      <c r="AA16" s="3">
        <v>90</v>
      </c>
      <c r="AB16" s="3">
        <f t="shared" si="12"/>
        <v>110</v>
      </c>
      <c r="AC16" s="11">
        <f t="shared" si="13"/>
        <v>130</v>
      </c>
      <c r="AD16" s="10"/>
      <c r="AE16" s="3">
        <v>90</v>
      </c>
      <c r="AF16" s="3">
        <f t="shared" si="14"/>
        <v>110</v>
      </c>
      <c r="AG16" s="11">
        <f t="shared" si="15"/>
        <v>130</v>
      </c>
      <c r="AH16" s="10"/>
      <c r="AI16" s="3">
        <v>80</v>
      </c>
      <c r="AJ16" s="3">
        <f t="shared" si="16"/>
        <v>100</v>
      </c>
      <c r="AK16" s="11">
        <f t="shared" si="17"/>
        <v>120</v>
      </c>
      <c r="AL16" s="10"/>
      <c r="AM16" s="3">
        <v>75</v>
      </c>
      <c r="AN16" s="3">
        <f t="shared" si="18"/>
        <v>95</v>
      </c>
      <c r="AO16" s="11">
        <f t="shared" si="19"/>
        <v>115</v>
      </c>
      <c r="AP16" s="10"/>
      <c r="AQ16" s="3">
        <v>0</v>
      </c>
      <c r="AR16" s="3">
        <f t="shared" si="20"/>
        <v>20</v>
      </c>
      <c r="AS16" s="11">
        <f t="shared" si="21"/>
        <v>40</v>
      </c>
      <c r="AT16" s="10"/>
      <c r="AU16" s="3">
        <v>0</v>
      </c>
      <c r="AV16" s="3">
        <f t="shared" si="22"/>
        <v>20</v>
      </c>
      <c r="AW16" s="11">
        <f t="shared" si="23"/>
        <v>40</v>
      </c>
    </row>
    <row r="17" spans="1:49" x14ac:dyDescent="0.25">
      <c r="A17" s="9">
        <v>15</v>
      </c>
      <c r="B17" s="10"/>
      <c r="C17" s="3">
        <v>0</v>
      </c>
      <c r="D17" s="3">
        <f t="shared" si="0"/>
        <v>20</v>
      </c>
      <c r="E17" s="11">
        <f t="shared" si="1"/>
        <v>40</v>
      </c>
      <c r="F17" s="10"/>
      <c r="G17" s="3">
        <v>0</v>
      </c>
      <c r="H17" s="3">
        <f t="shared" si="2"/>
        <v>20</v>
      </c>
      <c r="I17" s="11">
        <f t="shared" si="3"/>
        <v>40</v>
      </c>
      <c r="J17" s="10"/>
      <c r="K17" s="3">
        <v>50</v>
      </c>
      <c r="L17" s="3">
        <f t="shared" si="4"/>
        <v>70</v>
      </c>
      <c r="M17" s="11">
        <f t="shared" si="5"/>
        <v>90</v>
      </c>
      <c r="N17" s="10"/>
      <c r="O17" s="3">
        <v>55</v>
      </c>
      <c r="P17" s="3">
        <f t="shared" si="6"/>
        <v>75</v>
      </c>
      <c r="Q17" s="11">
        <f t="shared" si="7"/>
        <v>95</v>
      </c>
      <c r="R17" s="10"/>
      <c r="S17" s="3">
        <v>80</v>
      </c>
      <c r="T17" s="3">
        <f t="shared" si="8"/>
        <v>100</v>
      </c>
      <c r="U17" s="11">
        <f t="shared" si="9"/>
        <v>120</v>
      </c>
      <c r="V17" s="10"/>
      <c r="W17" s="3">
        <v>75</v>
      </c>
      <c r="X17" s="3">
        <f t="shared" si="10"/>
        <v>95</v>
      </c>
      <c r="Y17" s="11">
        <f t="shared" si="11"/>
        <v>115</v>
      </c>
      <c r="Z17" s="10"/>
      <c r="AA17" s="3">
        <v>90</v>
      </c>
      <c r="AB17" s="3">
        <f t="shared" si="12"/>
        <v>110</v>
      </c>
      <c r="AC17" s="11">
        <f t="shared" si="13"/>
        <v>130</v>
      </c>
      <c r="AD17" s="10"/>
      <c r="AE17" s="3">
        <v>90</v>
      </c>
      <c r="AF17" s="3">
        <f t="shared" si="14"/>
        <v>110</v>
      </c>
      <c r="AG17" s="11">
        <f t="shared" si="15"/>
        <v>130</v>
      </c>
      <c r="AH17" s="10"/>
      <c r="AI17" s="3">
        <v>80</v>
      </c>
      <c r="AJ17" s="3">
        <f t="shared" si="16"/>
        <v>100</v>
      </c>
      <c r="AK17" s="11">
        <f t="shared" si="17"/>
        <v>120</v>
      </c>
      <c r="AL17" s="10"/>
      <c r="AM17" s="3">
        <v>65</v>
      </c>
      <c r="AN17" s="3">
        <f t="shared" si="18"/>
        <v>85</v>
      </c>
      <c r="AO17" s="11">
        <f t="shared" si="19"/>
        <v>105</v>
      </c>
      <c r="AP17" s="10"/>
      <c r="AQ17" s="3">
        <v>0</v>
      </c>
      <c r="AR17" s="3">
        <f t="shared" si="20"/>
        <v>20</v>
      </c>
      <c r="AS17" s="11">
        <f t="shared" si="21"/>
        <v>40</v>
      </c>
      <c r="AT17" s="10"/>
      <c r="AU17" s="3">
        <v>0</v>
      </c>
      <c r="AV17" s="3">
        <f t="shared" si="22"/>
        <v>20</v>
      </c>
      <c r="AW17" s="11">
        <f t="shared" si="23"/>
        <v>40</v>
      </c>
    </row>
    <row r="18" spans="1:49" x14ac:dyDescent="0.25">
      <c r="A18" s="9">
        <v>16</v>
      </c>
      <c r="B18" s="10"/>
      <c r="C18" s="3">
        <v>0</v>
      </c>
      <c r="D18" s="3">
        <f t="shared" si="0"/>
        <v>20</v>
      </c>
      <c r="E18" s="11">
        <f t="shared" si="1"/>
        <v>40</v>
      </c>
      <c r="F18" s="10"/>
      <c r="G18" s="3">
        <v>0</v>
      </c>
      <c r="H18" s="3">
        <f t="shared" si="2"/>
        <v>20</v>
      </c>
      <c r="I18" s="11">
        <f t="shared" si="3"/>
        <v>40</v>
      </c>
      <c r="J18" s="10"/>
      <c r="K18" s="3">
        <v>50</v>
      </c>
      <c r="L18" s="3">
        <f t="shared" si="4"/>
        <v>70</v>
      </c>
      <c r="M18" s="11">
        <f t="shared" si="5"/>
        <v>90</v>
      </c>
      <c r="N18" s="10"/>
      <c r="O18" s="3">
        <v>55</v>
      </c>
      <c r="P18" s="3">
        <f t="shared" si="6"/>
        <v>75</v>
      </c>
      <c r="Q18" s="11">
        <f t="shared" si="7"/>
        <v>95</v>
      </c>
      <c r="R18" s="10"/>
      <c r="S18" s="3">
        <v>80</v>
      </c>
      <c r="T18" s="3">
        <f t="shared" si="8"/>
        <v>100</v>
      </c>
      <c r="U18" s="11">
        <f t="shared" si="9"/>
        <v>120</v>
      </c>
      <c r="V18" s="10"/>
      <c r="W18" s="3">
        <v>75</v>
      </c>
      <c r="X18" s="3">
        <f t="shared" si="10"/>
        <v>95</v>
      </c>
      <c r="Y18" s="11">
        <f t="shared" si="11"/>
        <v>115</v>
      </c>
      <c r="Z18" s="10"/>
      <c r="AA18" s="3">
        <v>90</v>
      </c>
      <c r="AB18" s="3">
        <f t="shared" si="12"/>
        <v>110</v>
      </c>
      <c r="AC18" s="11">
        <f t="shared" si="13"/>
        <v>130</v>
      </c>
      <c r="AD18" s="10"/>
      <c r="AE18" s="3">
        <v>90</v>
      </c>
      <c r="AF18" s="3">
        <f t="shared" si="14"/>
        <v>110</v>
      </c>
      <c r="AG18" s="11">
        <f t="shared" si="15"/>
        <v>130</v>
      </c>
      <c r="AH18" s="10"/>
      <c r="AI18" s="3">
        <v>80</v>
      </c>
      <c r="AJ18" s="3">
        <f t="shared" si="16"/>
        <v>100</v>
      </c>
      <c r="AK18" s="11">
        <f t="shared" si="17"/>
        <v>120</v>
      </c>
      <c r="AL18" s="10"/>
      <c r="AM18" s="3">
        <v>65</v>
      </c>
      <c r="AN18" s="3">
        <f t="shared" si="18"/>
        <v>85</v>
      </c>
      <c r="AO18" s="11">
        <f t="shared" si="19"/>
        <v>105</v>
      </c>
      <c r="AP18" s="10"/>
      <c r="AQ18" s="3">
        <v>0</v>
      </c>
      <c r="AR18" s="3">
        <f t="shared" si="20"/>
        <v>20</v>
      </c>
      <c r="AS18" s="11">
        <f t="shared" si="21"/>
        <v>40</v>
      </c>
      <c r="AT18" s="10"/>
      <c r="AU18" s="3">
        <v>0</v>
      </c>
      <c r="AV18" s="3">
        <f t="shared" si="22"/>
        <v>20</v>
      </c>
      <c r="AW18" s="11">
        <f t="shared" si="23"/>
        <v>40</v>
      </c>
    </row>
    <row r="19" spans="1:49" x14ac:dyDescent="0.25">
      <c r="A19" s="9">
        <v>17</v>
      </c>
      <c r="B19" s="10"/>
      <c r="C19" s="3">
        <v>0</v>
      </c>
      <c r="D19" s="3">
        <f t="shared" si="0"/>
        <v>20</v>
      </c>
      <c r="E19" s="11">
        <f t="shared" si="1"/>
        <v>40</v>
      </c>
      <c r="F19" s="10"/>
      <c r="G19" s="3">
        <v>0</v>
      </c>
      <c r="H19" s="3">
        <f t="shared" si="2"/>
        <v>20</v>
      </c>
      <c r="I19" s="11">
        <f t="shared" si="3"/>
        <v>40</v>
      </c>
      <c r="J19" s="10"/>
      <c r="K19" s="3">
        <v>50</v>
      </c>
      <c r="L19" s="3">
        <f t="shared" si="4"/>
        <v>70</v>
      </c>
      <c r="M19" s="11">
        <f t="shared" si="5"/>
        <v>90</v>
      </c>
      <c r="N19" s="10"/>
      <c r="O19" s="3">
        <v>55</v>
      </c>
      <c r="P19" s="3">
        <f t="shared" si="6"/>
        <v>75</v>
      </c>
      <c r="Q19" s="11">
        <f t="shared" si="7"/>
        <v>95</v>
      </c>
      <c r="R19" s="10"/>
      <c r="S19" s="3">
        <v>70</v>
      </c>
      <c r="T19" s="3">
        <f t="shared" si="8"/>
        <v>90</v>
      </c>
      <c r="U19" s="11">
        <f t="shared" si="9"/>
        <v>110</v>
      </c>
      <c r="V19" s="10"/>
      <c r="W19" s="3">
        <v>75</v>
      </c>
      <c r="X19" s="3">
        <f t="shared" si="10"/>
        <v>95</v>
      </c>
      <c r="Y19" s="11">
        <f t="shared" si="11"/>
        <v>115</v>
      </c>
      <c r="Z19" s="10"/>
      <c r="AA19" s="3">
        <v>90</v>
      </c>
      <c r="AB19" s="3">
        <f t="shared" si="12"/>
        <v>110</v>
      </c>
      <c r="AC19" s="11">
        <f t="shared" si="13"/>
        <v>130</v>
      </c>
      <c r="AD19" s="10"/>
      <c r="AE19" s="3">
        <v>90</v>
      </c>
      <c r="AF19" s="3">
        <f t="shared" si="14"/>
        <v>110</v>
      </c>
      <c r="AG19" s="11">
        <f t="shared" si="15"/>
        <v>130</v>
      </c>
      <c r="AH19" s="10"/>
      <c r="AI19" s="3">
        <v>80</v>
      </c>
      <c r="AJ19" s="3">
        <f t="shared" si="16"/>
        <v>100</v>
      </c>
      <c r="AK19" s="11">
        <f t="shared" si="17"/>
        <v>120</v>
      </c>
      <c r="AL19" s="10"/>
      <c r="AM19" s="3">
        <v>65</v>
      </c>
      <c r="AN19" s="3">
        <f t="shared" si="18"/>
        <v>85</v>
      </c>
      <c r="AO19" s="11">
        <f t="shared" si="19"/>
        <v>105</v>
      </c>
      <c r="AP19" s="10"/>
      <c r="AQ19" s="3">
        <v>0</v>
      </c>
      <c r="AR19" s="3">
        <f t="shared" si="20"/>
        <v>20</v>
      </c>
      <c r="AS19" s="11">
        <f t="shared" si="21"/>
        <v>40</v>
      </c>
      <c r="AT19" s="10"/>
      <c r="AU19" s="3">
        <v>0</v>
      </c>
      <c r="AV19" s="3">
        <f t="shared" si="22"/>
        <v>20</v>
      </c>
      <c r="AW19" s="11">
        <f t="shared" si="23"/>
        <v>40</v>
      </c>
    </row>
    <row r="20" spans="1:49" x14ac:dyDescent="0.25">
      <c r="A20" s="9">
        <v>18</v>
      </c>
      <c r="B20" s="10"/>
      <c r="C20" s="3">
        <v>0</v>
      </c>
      <c r="D20" s="3">
        <f t="shared" si="0"/>
        <v>20</v>
      </c>
      <c r="E20" s="11">
        <f t="shared" si="1"/>
        <v>40</v>
      </c>
      <c r="F20" s="10"/>
      <c r="G20" s="3">
        <v>0</v>
      </c>
      <c r="H20" s="3">
        <f t="shared" si="2"/>
        <v>20</v>
      </c>
      <c r="I20" s="11">
        <f t="shared" si="3"/>
        <v>40</v>
      </c>
      <c r="J20" s="10"/>
      <c r="K20" s="3">
        <v>50</v>
      </c>
      <c r="L20" s="3">
        <f t="shared" si="4"/>
        <v>70</v>
      </c>
      <c r="M20" s="11">
        <f t="shared" si="5"/>
        <v>90</v>
      </c>
      <c r="N20" s="10"/>
      <c r="O20" s="3">
        <v>55</v>
      </c>
      <c r="P20" s="3">
        <f t="shared" si="6"/>
        <v>75</v>
      </c>
      <c r="Q20" s="11">
        <f t="shared" si="7"/>
        <v>95</v>
      </c>
      <c r="R20" s="10"/>
      <c r="S20" s="3">
        <v>70</v>
      </c>
      <c r="T20" s="3">
        <f t="shared" si="8"/>
        <v>90</v>
      </c>
      <c r="U20" s="11">
        <f t="shared" si="9"/>
        <v>110</v>
      </c>
      <c r="V20" s="10"/>
      <c r="W20" s="3">
        <v>75</v>
      </c>
      <c r="X20" s="3">
        <f t="shared" si="10"/>
        <v>95</v>
      </c>
      <c r="Y20" s="11">
        <f t="shared" si="11"/>
        <v>115</v>
      </c>
      <c r="Z20" s="10"/>
      <c r="AA20" s="3">
        <v>90</v>
      </c>
      <c r="AB20" s="3">
        <f t="shared" si="12"/>
        <v>110</v>
      </c>
      <c r="AC20" s="11">
        <f t="shared" si="13"/>
        <v>130</v>
      </c>
      <c r="AD20" s="10"/>
      <c r="AE20" s="3">
        <v>90</v>
      </c>
      <c r="AF20" s="3">
        <f t="shared" si="14"/>
        <v>110</v>
      </c>
      <c r="AG20" s="11">
        <f t="shared" si="15"/>
        <v>130</v>
      </c>
      <c r="AH20" s="10"/>
      <c r="AI20" s="3">
        <v>80</v>
      </c>
      <c r="AJ20" s="3">
        <f t="shared" si="16"/>
        <v>100</v>
      </c>
      <c r="AK20" s="11">
        <f t="shared" si="17"/>
        <v>120</v>
      </c>
      <c r="AL20" s="10"/>
      <c r="AM20" s="3">
        <v>65</v>
      </c>
      <c r="AN20" s="3">
        <f t="shared" si="18"/>
        <v>85</v>
      </c>
      <c r="AO20" s="11">
        <f t="shared" si="19"/>
        <v>105</v>
      </c>
      <c r="AP20" s="10"/>
      <c r="AQ20" s="3">
        <v>0</v>
      </c>
      <c r="AR20" s="3">
        <f t="shared" si="20"/>
        <v>20</v>
      </c>
      <c r="AS20" s="11">
        <f t="shared" si="21"/>
        <v>40</v>
      </c>
      <c r="AT20" s="10"/>
      <c r="AU20" s="3">
        <v>0</v>
      </c>
      <c r="AV20" s="3">
        <f t="shared" si="22"/>
        <v>20</v>
      </c>
      <c r="AW20" s="11">
        <f t="shared" si="23"/>
        <v>40</v>
      </c>
    </row>
    <row r="21" spans="1:49" x14ac:dyDescent="0.25">
      <c r="A21" s="9">
        <v>19</v>
      </c>
      <c r="B21" s="10"/>
      <c r="C21" s="3">
        <v>0</v>
      </c>
      <c r="D21" s="3">
        <f t="shared" si="0"/>
        <v>20</v>
      </c>
      <c r="E21" s="11">
        <f t="shared" si="1"/>
        <v>40</v>
      </c>
      <c r="F21" s="10"/>
      <c r="G21" s="3">
        <v>0</v>
      </c>
      <c r="H21" s="3">
        <f t="shared" si="2"/>
        <v>20</v>
      </c>
      <c r="I21" s="11">
        <f t="shared" si="3"/>
        <v>40</v>
      </c>
      <c r="J21" s="10"/>
      <c r="K21" s="3">
        <v>50</v>
      </c>
      <c r="L21" s="3">
        <f t="shared" si="4"/>
        <v>70</v>
      </c>
      <c r="M21" s="11">
        <f t="shared" si="5"/>
        <v>90</v>
      </c>
      <c r="N21" s="10"/>
      <c r="O21" s="3">
        <v>55</v>
      </c>
      <c r="P21" s="3">
        <f t="shared" si="6"/>
        <v>75</v>
      </c>
      <c r="Q21" s="11">
        <f t="shared" si="7"/>
        <v>95</v>
      </c>
      <c r="R21" s="10"/>
      <c r="S21" s="3">
        <v>70</v>
      </c>
      <c r="T21" s="3">
        <f t="shared" si="8"/>
        <v>90</v>
      </c>
      <c r="U21" s="11">
        <f t="shared" si="9"/>
        <v>110</v>
      </c>
      <c r="V21" s="10"/>
      <c r="W21" s="3">
        <v>75</v>
      </c>
      <c r="X21" s="3">
        <f t="shared" si="10"/>
        <v>95</v>
      </c>
      <c r="Y21" s="11">
        <f t="shared" si="11"/>
        <v>115</v>
      </c>
      <c r="Z21" s="10"/>
      <c r="AA21" s="3">
        <v>90</v>
      </c>
      <c r="AB21" s="3">
        <f t="shared" si="12"/>
        <v>110</v>
      </c>
      <c r="AC21" s="11">
        <f t="shared" si="13"/>
        <v>130</v>
      </c>
      <c r="AD21" s="10"/>
      <c r="AE21" s="3">
        <v>90</v>
      </c>
      <c r="AF21" s="3">
        <f t="shared" si="14"/>
        <v>110</v>
      </c>
      <c r="AG21" s="11">
        <f t="shared" si="15"/>
        <v>130</v>
      </c>
      <c r="AH21" s="10"/>
      <c r="AI21" s="3">
        <v>80</v>
      </c>
      <c r="AJ21" s="3">
        <f t="shared" si="16"/>
        <v>100</v>
      </c>
      <c r="AK21" s="11">
        <f t="shared" si="17"/>
        <v>120</v>
      </c>
      <c r="AL21" s="10"/>
      <c r="AM21" s="3">
        <v>65</v>
      </c>
      <c r="AN21" s="3">
        <f t="shared" si="18"/>
        <v>85</v>
      </c>
      <c r="AO21" s="11">
        <f t="shared" si="19"/>
        <v>105</v>
      </c>
      <c r="AP21" s="10"/>
      <c r="AQ21" s="3">
        <v>0</v>
      </c>
      <c r="AR21" s="3">
        <f t="shared" si="20"/>
        <v>20</v>
      </c>
      <c r="AS21" s="11">
        <f t="shared" si="21"/>
        <v>40</v>
      </c>
      <c r="AT21" s="10"/>
      <c r="AU21" s="3">
        <v>0</v>
      </c>
      <c r="AV21" s="3">
        <f t="shared" si="22"/>
        <v>20</v>
      </c>
      <c r="AW21" s="11">
        <f t="shared" si="23"/>
        <v>40</v>
      </c>
    </row>
    <row r="22" spans="1:49" x14ac:dyDescent="0.25">
      <c r="A22" s="9">
        <v>20</v>
      </c>
      <c r="B22" s="10"/>
      <c r="C22" s="3">
        <v>0</v>
      </c>
      <c r="D22" s="3">
        <f t="shared" si="0"/>
        <v>20</v>
      </c>
      <c r="E22" s="11">
        <f t="shared" si="1"/>
        <v>40</v>
      </c>
      <c r="F22" s="10"/>
      <c r="G22" s="3">
        <v>0</v>
      </c>
      <c r="H22" s="3">
        <f t="shared" si="2"/>
        <v>20</v>
      </c>
      <c r="I22" s="11">
        <f t="shared" si="3"/>
        <v>40</v>
      </c>
      <c r="J22" s="10"/>
      <c r="K22" s="3">
        <v>50</v>
      </c>
      <c r="L22" s="3">
        <f t="shared" si="4"/>
        <v>70</v>
      </c>
      <c r="M22" s="11">
        <f t="shared" si="5"/>
        <v>90</v>
      </c>
      <c r="N22" s="10"/>
      <c r="O22" s="3">
        <v>55</v>
      </c>
      <c r="P22" s="3">
        <f t="shared" si="6"/>
        <v>75</v>
      </c>
      <c r="Q22" s="11">
        <f t="shared" si="7"/>
        <v>95</v>
      </c>
      <c r="R22" s="10"/>
      <c r="S22" s="3">
        <v>70</v>
      </c>
      <c r="T22" s="3">
        <f t="shared" si="8"/>
        <v>90</v>
      </c>
      <c r="U22" s="11">
        <f t="shared" si="9"/>
        <v>110</v>
      </c>
      <c r="V22" s="10"/>
      <c r="W22" s="3">
        <v>75</v>
      </c>
      <c r="X22" s="3">
        <f t="shared" si="10"/>
        <v>95</v>
      </c>
      <c r="Y22" s="11">
        <f t="shared" si="11"/>
        <v>115</v>
      </c>
      <c r="Z22" s="10"/>
      <c r="AA22" s="3">
        <v>90</v>
      </c>
      <c r="AB22" s="3">
        <f t="shared" si="12"/>
        <v>110</v>
      </c>
      <c r="AC22" s="11">
        <f t="shared" si="13"/>
        <v>130</v>
      </c>
      <c r="AD22" s="10"/>
      <c r="AE22" s="3">
        <v>90</v>
      </c>
      <c r="AF22" s="3">
        <f t="shared" si="14"/>
        <v>110</v>
      </c>
      <c r="AG22" s="11">
        <f t="shared" si="15"/>
        <v>130</v>
      </c>
      <c r="AH22" s="10"/>
      <c r="AI22" s="3">
        <v>80</v>
      </c>
      <c r="AJ22" s="3">
        <f t="shared" si="16"/>
        <v>100</v>
      </c>
      <c r="AK22" s="11">
        <f t="shared" si="17"/>
        <v>120</v>
      </c>
      <c r="AL22" s="10"/>
      <c r="AM22" s="3">
        <v>65</v>
      </c>
      <c r="AN22" s="3">
        <f t="shared" si="18"/>
        <v>85</v>
      </c>
      <c r="AO22" s="11">
        <f t="shared" si="19"/>
        <v>105</v>
      </c>
      <c r="AP22" s="10"/>
      <c r="AQ22" s="3">
        <v>0</v>
      </c>
      <c r="AR22" s="3">
        <f t="shared" si="20"/>
        <v>20</v>
      </c>
      <c r="AS22" s="11">
        <f t="shared" si="21"/>
        <v>40</v>
      </c>
      <c r="AT22" s="10"/>
      <c r="AU22" s="3">
        <v>0</v>
      </c>
      <c r="AV22" s="3">
        <f t="shared" si="22"/>
        <v>20</v>
      </c>
      <c r="AW22" s="11">
        <f t="shared" si="23"/>
        <v>40</v>
      </c>
    </row>
    <row r="23" spans="1:49" x14ac:dyDescent="0.25">
      <c r="A23" s="9">
        <v>21</v>
      </c>
      <c r="B23" s="10"/>
      <c r="C23" s="3">
        <v>0</v>
      </c>
      <c r="D23" s="3">
        <f t="shared" si="0"/>
        <v>20</v>
      </c>
      <c r="E23" s="11">
        <f t="shared" si="1"/>
        <v>40</v>
      </c>
      <c r="F23" s="10"/>
      <c r="G23" s="3">
        <v>0</v>
      </c>
      <c r="H23" s="3">
        <f t="shared" si="2"/>
        <v>20</v>
      </c>
      <c r="I23" s="11">
        <f t="shared" si="3"/>
        <v>40</v>
      </c>
      <c r="J23" s="10"/>
      <c r="K23" s="3">
        <v>50</v>
      </c>
      <c r="L23" s="3">
        <f t="shared" si="4"/>
        <v>70</v>
      </c>
      <c r="M23" s="11">
        <f t="shared" si="5"/>
        <v>90</v>
      </c>
      <c r="N23" s="10"/>
      <c r="O23" s="3">
        <v>55</v>
      </c>
      <c r="P23" s="3">
        <f t="shared" si="6"/>
        <v>75</v>
      </c>
      <c r="Q23" s="11">
        <f t="shared" si="7"/>
        <v>95</v>
      </c>
      <c r="R23" s="10"/>
      <c r="S23" s="3">
        <v>90</v>
      </c>
      <c r="T23" s="3">
        <f t="shared" si="8"/>
        <v>110</v>
      </c>
      <c r="U23" s="11">
        <f t="shared" si="9"/>
        <v>130</v>
      </c>
      <c r="V23" s="10"/>
      <c r="W23" s="3">
        <v>75</v>
      </c>
      <c r="X23" s="3">
        <f t="shared" si="10"/>
        <v>95</v>
      </c>
      <c r="Y23" s="11">
        <f t="shared" si="11"/>
        <v>115</v>
      </c>
      <c r="Z23" s="10"/>
      <c r="AA23" s="3">
        <v>90</v>
      </c>
      <c r="AB23" s="3">
        <f t="shared" si="12"/>
        <v>110</v>
      </c>
      <c r="AC23" s="11">
        <f t="shared" si="13"/>
        <v>130</v>
      </c>
      <c r="AD23" s="10"/>
      <c r="AE23" s="3">
        <v>90</v>
      </c>
      <c r="AF23" s="3">
        <f t="shared" si="14"/>
        <v>110</v>
      </c>
      <c r="AG23" s="11">
        <f t="shared" si="15"/>
        <v>130</v>
      </c>
      <c r="AH23" s="10"/>
      <c r="AI23" s="3">
        <v>80</v>
      </c>
      <c r="AJ23" s="3">
        <f t="shared" si="16"/>
        <v>100</v>
      </c>
      <c r="AK23" s="11">
        <f t="shared" si="17"/>
        <v>120</v>
      </c>
      <c r="AL23" s="10"/>
      <c r="AM23" s="3">
        <v>65</v>
      </c>
      <c r="AN23" s="3">
        <f t="shared" si="18"/>
        <v>85</v>
      </c>
      <c r="AO23" s="11">
        <f t="shared" si="19"/>
        <v>105</v>
      </c>
      <c r="AP23" s="10"/>
      <c r="AQ23" s="3">
        <v>0</v>
      </c>
      <c r="AR23" s="3">
        <f t="shared" si="20"/>
        <v>20</v>
      </c>
      <c r="AS23" s="11">
        <f t="shared" si="21"/>
        <v>40</v>
      </c>
      <c r="AT23" s="10"/>
      <c r="AU23" s="3">
        <v>0</v>
      </c>
      <c r="AV23" s="3">
        <f t="shared" si="22"/>
        <v>20</v>
      </c>
      <c r="AW23" s="11">
        <f t="shared" si="23"/>
        <v>40</v>
      </c>
    </row>
    <row r="24" spans="1:49" x14ac:dyDescent="0.25">
      <c r="A24" s="9">
        <v>22</v>
      </c>
      <c r="B24" s="10"/>
      <c r="C24" s="3">
        <v>0</v>
      </c>
      <c r="D24" s="3">
        <f t="shared" si="0"/>
        <v>20</v>
      </c>
      <c r="E24" s="11">
        <f t="shared" si="1"/>
        <v>40</v>
      </c>
      <c r="F24" s="10"/>
      <c r="G24" s="3">
        <v>0</v>
      </c>
      <c r="H24" s="3">
        <f t="shared" si="2"/>
        <v>20</v>
      </c>
      <c r="I24" s="11">
        <f t="shared" si="3"/>
        <v>40</v>
      </c>
      <c r="J24" s="10"/>
      <c r="K24" s="3">
        <v>50</v>
      </c>
      <c r="L24" s="3">
        <f t="shared" si="4"/>
        <v>70</v>
      </c>
      <c r="M24" s="11">
        <f t="shared" si="5"/>
        <v>90</v>
      </c>
      <c r="N24" s="10"/>
      <c r="O24" s="3">
        <v>55</v>
      </c>
      <c r="P24" s="3">
        <f t="shared" si="6"/>
        <v>75</v>
      </c>
      <c r="Q24" s="11">
        <f t="shared" si="7"/>
        <v>95</v>
      </c>
      <c r="R24" s="10"/>
      <c r="S24" s="3">
        <v>150</v>
      </c>
      <c r="T24" s="3">
        <f t="shared" si="8"/>
        <v>170</v>
      </c>
      <c r="U24" s="11">
        <f t="shared" si="9"/>
        <v>190</v>
      </c>
      <c r="V24" s="10"/>
      <c r="W24" s="3">
        <v>75</v>
      </c>
      <c r="X24" s="3">
        <f t="shared" si="10"/>
        <v>95</v>
      </c>
      <c r="Y24" s="11">
        <f t="shared" si="11"/>
        <v>115</v>
      </c>
      <c r="Z24" s="10"/>
      <c r="AA24" s="3">
        <v>90</v>
      </c>
      <c r="AB24" s="3">
        <f t="shared" si="12"/>
        <v>110</v>
      </c>
      <c r="AC24" s="11">
        <f t="shared" si="13"/>
        <v>130</v>
      </c>
      <c r="AD24" s="10"/>
      <c r="AE24" s="3">
        <v>90</v>
      </c>
      <c r="AF24" s="3">
        <f t="shared" si="14"/>
        <v>110</v>
      </c>
      <c r="AG24" s="11">
        <f t="shared" si="15"/>
        <v>130</v>
      </c>
      <c r="AH24" s="10"/>
      <c r="AI24" s="3">
        <v>80</v>
      </c>
      <c r="AJ24" s="3">
        <f t="shared" si="16"/>
        <v>100</v>
      </c>
      <c r="AK24" s="11">
        <f t="shared" si="17"/>
        <v>120</v>
      </c>
      <c r="AL24" s="10"/>
      <c r="AM24" s="3">
        <v>65</v>
      </c>
      <c r="AN24" s="3">
        <f t="shared" si="18"/>
        <v>85</v>
      </c>
      <c r="AO24" s="11">
        <f t="shared" si="19"/>
        <v>105</v>
      </c>
      <c r="AP24" s="10"/>
      <c r="AQ24" s="3">
        <v>0</v>
      </c>
      <c r="AR24" s="3">
        <f t="shared" si="20"/>
        <v>20</v>
      </c>
      <c r="AS24" s="11">
        <f t="shared" si="21"/>
        <v>40</v>
      </c>
      <c r="AT24" s="10"/>
      <c r="AU24" s="3">
        <v>0</v>
      </c>
      <c r="AV24" s="3">
        <f t="shared" si="22"/>
        <v>20</v>
      </c>
      <c r="AW24" s="11">
        <f t="shared" si="23"/>
        <v>40</v>
      </c>
    </row>
    <row r="25" spans="1:49" x14ac:dyDescent="0.25">
      <c r="A25" s="9">
        <v>23</v>
      </c>
      <c r="B25" s="10"/>
      <c r="C25" s="3">
        <v>0</v>
      </c>
      <c r="D25" s="3">
        <f t="shared" si="0"/>
        <v>20</v>
      </c>
      <c r="E25" s="11">
        <f t="shared" si="1"/>
        <v>40</v>
      </c>
      <c r="F25" s="10"/>
      <c r="G25" s="3">
        <v>0</v>
      </c>
      <c r="H25" s="3">
        <f t="shared" si="2"/>
        <v>20</v>
      </c>
      <c r="I25" s="11">
        <f t="shared" si="3"/>
        <v>40</v>
      </c>
      <c r="J25" s="10"/>
      <c r="K25" s="3">
        <v>50</v>
      </c>
      <c r="L25" s="3">
        <f t="shared" si="4"/>
        <v>70</v>
      </c>
      <c r="M25" s="11">
        <f t="shared" si="5"/>
        <v>90</v>
      </c>
      <c r="N25" s="10"/>
      <c r="O25" s="3">
        <v>55</v>
      </c>
      <c r="P25" s="3">
        <f t="shared" si="6"/>
        <v>75</v>
      </c>
      <c r="Q25" s="11">
        <f t="shared" si="7"/>
        <v>95</v>
      </c>
      <c r="R25" s="10"/>
      <c r="S25" s="3">
        <v>150</v>
      </c>
      <c r="T25" s="3">
        <f t="shared" si="8"/>
        <v>170</v>
      </c>
      <c r="U25" s="11">
        <f t="shared" si="9"/>
        <v>190</v>
      </c>
      <c r="V25" s="10"/>
      <c r="W25" s="3">
        <v>75</v>
      </c>
      <c r="X25" s="3">
        <f t="shared" si="10"/>
        <v>95</v>
      </c>
      <c r="Y25" s="11">
        <f t="shared" si="11"/>
        <v>115</v>
      </c>
      <c r="Z25" s="10"/>
      <c r="AA25" s="3">
        <v>90</v>
      </c>
      <c r="AB25" s="3">
        <f t="shared" si="12"/>
        <v>110</v>
      </c>
      <c r="AC25" s="11">
        <f t="shared" si="13"/>
        <v>130</v>
      </c>
      <c r="AD25" s="10"/>
      <c r="AE25" s="3">
        <v>90</v>
      </c>
      <c r="AF25" s="3">
        <f t="shared" si="14"/>
        <v>110</v>
      </c>
      <c r="AG25" s="11">
        <f t="shared" si="15"/>
        <v>130</v>
      </c>
      <c r="AH25" s="10"/>
      <c r="AI25" s="3">
        <v>80</v>
      </c>
      <c r="AJ25" s="3">
        <f t="shared" si="16"/>
        <v>100</v>
      </c>
      <c r="AK25" s="11">
        <f t="shared" si="17"/>
        <v>120</v>
      </c>
      <c r="AL25" s="10"/>
      <c r="AM25" s="3">
        <v>65</v>
      </c>
      <c r="AN25" s="3">
        <f t="shared" si="18"/>
        <v>85</v>
      </c>
      <c r="AO25" s="11">
        <f t="shared" si="19"/>
        <v>105</v>
      </c>
      <c r="AP25" s="10"/>
      <c r="AQ25" s="3">
        <v>0</v>
      </c>
      <c r="AR25" s="3">
        <f t="shared" si="20"/>
        <v>20</v>
      </c>
      <c r="AS25" s="11">
        <f t="shared" si="21"/>
        <v>40</v>
      </c>
      <c r="AT25" s="10"/>
      <c r="AU25" s="3">
        <v>0</v>
      </c>
      <c r="AV25" s="3">
        <f t="shared" si="22"/>
        <v>20</v>
      </c>
      <c r="AW25" s="11">
        <f t="shared" si="23"/>
        <v>40</v>
      </c>
    </row>
    <row r="26" spans="1:49" x14ac:dyDescent="0.25">
      <c r="A26" s="9">
        <v>24</v>
      </c>
      <c r="B26" s="10"/>
      <c r="C26" s="3">
        <v>0</v>
      </c>
      <c r="D26" s="3">
        <f t="shared" si="0"/>
        <v>20</v>
      </c>
      <c r="E26" s="11">
        <f t="shared" si="1"/>
        <v>40</v>
      </c>
      <c r="F26" s="10"/>
      <c r="G26" s="3">
        <v>0</v>
      </c>
      <c r="H26" s="3">
        <f t="shared" si="2"/>
        <v>20</v>
      </c>
      <c r="I26" s="11">
        <f t="shared" si="3"/>
        <v>40</v>
      </c>
      <c r="J26" s="10"/>
      <c r="K26" s="3">
        <v>50</v>
      </c>
      <c r="L26" s="3">
        <f t="shared" si="4"/>
        <v>70</v>
      </c>
      <c r="M26" s="11">
        <f t="shared" si="5"/>
        <v>90</v>
      </c>
      <c r="N26" s="10"/>
      <c r="O26" s="3">
        <v>55</v>
      </c>
      <c r="P26" s="3">
        <f t="shared" si="6"/>
        <v>75</v>
      </c>
      <c r="Q26" s="11">
        <f t="shared" si="7"/>
        <v>95</v>
      </c>
      <c r="R26" s="10"/>
      <c r="S26" s="3">
        <v>150</v>
      </c>
      <c r="T26" s="3">
        <f t="shared" si="8"/>
        <v>170</v>
      </c>
      <c r="U26" s="11">
        <f t="shared" si="9"/>
        <v>190</v>
      </c>
      <c r="V26" s="10"/>
      <c r="W26" s="3">
        <v>75</v>
      </c>
      <c r="X26" s="3">
        <f t="shared" si="10"/>
        <v>95</v>
      </c>
      <c r="Y26" s="11">
        <f t="shared" si="11"/>
        <v>115</v>
      </c>
      <c r="Z26" s="10"/>
      <c r="AA26" s="3">
        <v>90</v>
      </c>
      <c r="AB26" s="3">
        <f t="shared" si="12"/>
        <v>110</v>
      </c>
      <c r="AC26" s="11">
        <f t="shared" si="13"/>
        <v>130</v>
      </c>
      <c r="AD26" s="10"/>
      <c r="AE26" s="3">
        <v>90</v>
      </c>
      <c r="AF26" s="3">
        <f t="shared" si="14"/>
        <v>110</v>
      </c>
      <c r="AG26" s="11">
        <f t="shared" si="15"/>
        <v>130</v>
      </c>
      <c r="AH26" s="10"/>
      <c r="AI26" s="3">
        <v>80</v>
      </c>
      <c r="AJ26" s="3">
        <f t="shared" si="16"/>
        <v>100</v>
      </c>
      <c r="AK26" s="11">
        <f t="shared" si="17"/>
        <v>120</v>
      </c>
      <c r="AL26" s="10"/>
      <c r="AM26" s="3">
        <v>65</v>
      </c>
      <c r="AN26" s="3">
        <f t="shared" si="18"/>
        <v>85</v>
      </c>
      <c r="AO26" s="11">
        <f t="shared" si="19"/>
        <v>105</v>
      </c>
      <c r="AP26" s="10"/>
      <c r="AQ26" s="3">
        <v>0</v>
      </c>
      <c r="AR26" s="3">
        <f t="shared" si="20"/>
        <v>20</v>
      </c>
      <c r="AS26" s="11">
        <f t="shared" si="21"/>
        <v>40</v>
      </c>
      <c r="AT26" s="10"/>
      <c r="AU26" s="3">
        <v>0</v>
      </c>
      <c r="AV26" s="3">
        <f t="shared" si="22"/>
        <v>20</v>
      </c>
      <c r="AW26" s="11">
        <f t="shared" si="23"/>
        <v>40</v>
      </c>
    </row>
    <row r="27" spans="1:49" x14ac:dyDescent="0.25">
      <c r="A27" s="9">
        <v>25</v>
      </c>
      <c r="B27" s="10"/>
      <c r="C27" s="3">
        <v>0</v>
      </c>
      <c r="D27" s="3">
        <f t="shared" si="0"/>
        <v>20</v>
      </c>
      <c r="E27" s="11">
        <f t="shared" si="1"/>
        <v>40</v>
      </c>
      <c r="F27" s="10"/>
      <c r="G27" s="3">
        <v>0</v>
      </c>
      <c r="H27" s="3">
        <f t="shared" si="2"/>
        <v>20</v>
      </c>
      <c r="I27" s="11">
        <f t="shared" si="3"/>
        <v>40</v>
      </c>
      <c r="J27" s="10"/>
      <c r="K27" s="3">
        <v>50</v>
      </c>
      <c r="L27" s="3">
        <f t="shared" si="4"/>
        <v>70</v>
      </c>
      <c r="M27" s="11">
        <f t="shared" si="5"/>
        <v>90</v>
      </c>
      <c r="N27" s="10"/>
      <c r="O27" s="3">
        <v>55</v>
      </c>
      <c r="P27" s="3">
        <f t="shared" si="6"/>
        <v>75</v>
      </c>
      <c r="Q27" s="11">
        <f t="shared" si="7"/>
        <v>95</v>
      </c>
      <c r="R27" s="10"/>
      <c r="S27" s="3">
        <v>80</v>
      </c>
      <c r="T27" s="3">
        <f t="shared" si="8"/>
        <v>100</v>
      </c>
      <c r="U27" s="11">
        <f t="shared" si="9"/>
        <v>120</v>
      </c>
      <c r="V27" s="10"/>
      <c r="W27" s="3">
        <v>75</v>
      </c>
      <c r="X27" s="3">
        <f t="shared" si="10"/>
        <v>95</v>
      </c>
      <c r="Y27" s="11">
        <f t="shared" si="11"/>
        <v>115</v>
      </c>
      <c r="Z27" s="10"/>
      <c r="AA27" s="3">
        <v>90</v>
      </c>
      <c r="AB27" s="3">
        <f t="shared" si="12"/>
        <v>110</v>
      </c>
      <c r="AC27" s="11">
        <f t="shared" si="13"/>
        <v>130</v>
      </c>
      <c r="AD27" s="10"/>
      <c r="AE27" s="3">
        <v>90</v>
      </c>
      <c r="AF27" s="3">
        <f t="shared" si="14"/>
        <v>110</v>
      </c>
      <c r="AG27" s="11">
        <f t="shared" si="15"/>
        <v>130</v>
      </c>
      <c r="AH27" s="10"/>
      <c r="AI27" s="3">
        <v>80</v>
      </c>
      <c r="AJ27" s="3">
        <f t="shared" si="16"/>
        <v>100</v>
      </c>
      <c r="AK27" s="11">
        <f t="shared" si="17"/>
        <v>120</v>
      </c>
      <c r="AL27" s="10"/>
      <c r="AM27" s="3">
        <v>65</v>
      </c>
      <c r="AN27" s="3">
        <f t="shared" si="18"/>
        <v>85</v>
      </c>
      <c r="AO27" s="11">
        <f t="shared" si="19"/>
        <v>105</v>
      </c>
      <c r="AP27" s="10"/>
      <c r="AQ27" s="3">
        <v>0</v>
      </c>
      <c r="AR27" s="3">
        <f t="shared" si="20"/>
        <v>20</v>
      </c>
      <c r="AS27" s="11">
        <f t="shared" si="21"/>
        <v>40</v>
      </c>
      <c r="AT27" s="10"/>
      <c r="AU27" s="3">
        <v>0</v>
      </c>
      <c r="AV27" s="3">
        <f t="shared" si="22"/>
        <v>20</v>
      </c>
      <c r="AW27" s="11">
        <f t="shared" si="23"/>
        <v>40</v>
      </c>
    </row>
    <row r="28" spans="1:49" x14ac:dyDescent="0.25">
      <c r="A28" s="9">
        <v>26</v>
      </c>
      <c r="B28" s="10"/>
      <c r="C28" s="3">
        <v>0</v>
      </c>
      <c r="D28" s="3">
        <f t="shared" si="0"/>
        <v>20</v>
      </c>
      <c r="E28" s="11">
        <f t="shared" si="1"/>
        <v>40</v>
      </c>
      <c r="F28" s="10"/>
      <c r="G28" s="3">
        <v>0</v>
      </c>
      <c r="H28" s="3">
        <f t="shared" si="2"/>
        <v>20</v>
      </c>
      <c r="I28" s="11">
        <f t="shared" si="3"/>
        <v>40</v>
      </c>
      <c r="J28" s="10"/>
      <c r="K28" s="3">
        <v>50</v>
      </c>
      <c r="L28" s="3">
        <f t="shared" si="4"/>
        <v>70</v>
      </c>
      <c r="M28" s="11">
        <f t="shared" si="5"/>
        <v>90</v>
      </c>
      <c r="N28" s="10"/>
      <c r="O28" s="3">
        <v>55</v>
      </c>
      <c r="P28" s="3">
        <f t="shared" si="6"/>
        <v>75</v>
      </c>
      <c r="Q28" s="11">
        <f t="shared" si="7"/>
        <v>95</v>
      </c>
      <c r="R28" s="10"/>
      <c r="S28" s="3">
        <v>80</v>
      </c>
      <c r="T28" s="3">
        <f t="shared" si="8"/>
        <v>100</v>
      </c>
      <c r="U28" s="11">
        <f t="shared" si="9"/>
        <v>120</v>
      </c>
      <c r="V28" s="10"/>
      <c r="W28" s="3">
        <v>75</v>
      </c>
      <c r="X28" s="3">
        <f t="shared" si="10"/>
        <v>95</v>
      </c>
      <c r="Y28" s="11">
        <f t="shared" si="11"/>
        <v>115</v>
      </c>
      <c r="Z28" s="10"/>
      <c r="AA28" s="3">
        <v>90</v>
      </c>
      <c r="AB28" s="3">
        <f t="shared" si="12"/>
        <v>110</v>
      </c>
      <c r="AC28" s="11">
        <f t="shared" si="13"/>
        <v>130</v>
      </c>
      <c r="AD28" s="10"/>
      <c r="AE28" s="3">
        <v>90</v>
      </c>
      <c r="AF28" s="3">
        <f t="shared" si="14"/>
        <v>110</v>
      </c>
      <c r="AG28" s="11">
        <f t="shared" si="15"/>
        <v>130</v>
      </c>
      <c r="AH28" s="10"/>
      <c r="AI28" s="3">
        <v>80</v>
      </c>
      <c r="AJ28" s="3">
        <f t="shared" si="16"/>
        <v>100</v>
      </c>
      <c r="AK28" s="11">
        <f t="shared" si="17"/>
        <v>120</v>
      </c>
      <c r="AL28" s="10"/>
      <c r="AM28" s="3">
        <v>65</v>
      </c>
      <c r="AN28" s="3">
        <f t="shared" si="18"/>
        <v>85</v>
      </c>
      <c r="AO28" s="11">
        <f t="shared" si="19"/>
        <v>105</v>
      </c>
      <c r="AP28" s="10"/>
      <c r="AQ28" s="3">
        <v>0</v>
      </c>
      <c r="AR28" s="3">
        <f t="shared" si="20"/>
        <v>20</v>
      </c>
      <c r="AS28" s="11">
        <f t="shared" si="21"/>
        <v>40</v>
      </c>
      <c r="AT28" s="10"/>
      <c r="AU28" s="3">
        <v>0</v>
      </c>
      <c r="AV28" s="3">
        <f t="shared" si="22"/>
        <v>20</v>
      </c>
      <c r="AW28" s="11">
        <f t="shared" si="23"/>
        <v>40</v>
      </c>
    </row>
    <row r="29" spans="1:49" x14ac:dyDescent="0.25">
      <c r="A29" s="9">
        <v>27</v>
      </c>
      <c r="B29" s="10"/>
      <c r="C29" s="3">
        <v>0</v>
      </c>
      <c r="D29" s="3">
        <f t="shared" si="0"/>
        <v>20</v>
      </c>
      <c r="E29" s="11">
        <f t="shared" si="1"/>
        <v>40</v>
      </c>
      <c r="F29" s="10"/>
      <c r="G29" s="3">
        <v>0</v>
      </c>
      <c r="H29" s="3">
        <f t="shared" si="2"/>
        <v>20</v>
      </c>
      <c r="I29" s="11">
        <f t="shared" si="3"/>
        <v>40</v>
      </c>
      <c r="J29" s="10"/>
      <c r="K29" s="3">
        <v>50</v>
      </c>
      <c r="L29" s="3">
        <f t="shared" si="4"/>
        <v>70</v>
      </c>
      <c r="M29" s="11">
        <f t="shared" si="5"/>
        <v>90</v>
      </c>
      <c r="N29" s="10"/>
      <c r="O29" s="3">
        <v>55</v>
      </c>
      <c r="P29" s="3">
        <f t="shared" si="6"/>
        <v>75</v>
      </c>
      <c r="Q29" s="11">
        <f t="shared" si="7"/>
        <v>95</v>
      </c>
      <c r="R29" s="10"/>
      <c r="S29" s="3">
        <v>80</v>
      </c>
      <c r="T29" s="3">
        <f t="shared" si="8"/>
        <v>100</v>
      </c>
      <c r="U29" s="11">
        <f t="shared" si="9"/>
        <v>120</v>
      </c>
      <c r="V29" s="10"/>
      <c r="W29" s="3">
        <v>90</v>
      </c>
      <c r="X29" s="3">
        <f t="shared" si="10"/>
        <v>110</v>
      </c>
      <c r="Y29" s="11">
        <f t="shared" si="11"/>
        <v>130</v>
      </c>
      <c r="Z29" s="10"/>
      <c r="AA29" s="3">
        <v>90</v>
      </c>
      <c r="AB29" s="3">
        <f t="shared" si="12"/>
        <v>110</v>
      </c>
      <c r="AC29" s="11">
        <f t="shared" si="13"/>
        <v>130</v>
      </c>
      <c r="AD29" s="10"/>
      <c r="AE29" s="3">
        <v>90</v>
      </c>
      <c r="AF29" s="3">
        <f t="shared" si="14"/>
        <v>110</v>
      </c>
      <c r="AG29" s="11">
        <f t="shared" si="15"/>
        <v>130</v>
      </c>
      <c r="AH29" s="10"/>
      <c r="AI29" s="3">
        <v>80</v>
      </c>
      <c r="AJ29" s="3">
        <f t="shared" si="16"/>
        <v>100</v>
      </c>
      <c r="AK29" s="11">
        <f t="shared" si="17"/>
        <v>120</v>
      </c>
      <c r="AL29" s="10"/>
      <c r="AM29" s="3">
        <v>65</v>
      </c>
      <c r="AN29" s="3">
        <f t="shared" si="18"/>
        <v>85</v>
      </c>
      <c r="AO29" s="11">
        <f t="shared" si="19"/>
        <v>105</v>
      </c>
      <c r="AP29" s="10"/>
      <c r="AQ29" s="3">
        <v>0</v>
      </c>
      <c r="AR29" s="3">
        <f t="shared" si="20"/>
        <v>20</v>
      </c>
      <c r="AS29" s="11">
        <f t="shared" si="21"/>
        <v>40</v>
      </c>
      <c r="AT29" s="10"/>
      <c r="AU29" s="3">
        <v>0</v>
      </c>
      <c r="AV29" s="3">
        <f t="shared" si="22"/>
        <v>20</v>
      </c>
      <c r="AW29" s="11">
        <f t="shared" si="23"/>
        <v>40</v>
      </c>
    </row>
    <row r="30" spans="1:49" x14ac:dyDescent="0.25">
      <c r="A30" s="9">
        <v>28</v>
      </c>
      <c r="B30" s="10"/>
      <c r="C30" s="3">
        <v>0</v>
      </c>
      <c r="D30" s="3">
        <f t="shared" si="0"/>
        <v>20</v>
      </c>
      <c r="E30" s="11">
        <f t="shared" si="1"/>
        <v>40</v>
      </c>
      <c r="F30" s="10"/>
      <c r="G30" s="3">
        <v>0</v>
      </c>
      <c r="H30" s="3">
        <f t="shared" si="2"/>
        <v>20</v>
      </c>
      <c r="I30" s="11">
        <f t="shared" si="3"/>
        <v>40</v>
      </c>
      <c r="J30" s="10"/>
      <c r="K30" s="3">
        <v>50</v>
      </c>
      <c r="L30" s="3">
        <f t="shared" si="4"/>
        <v>70</v>
      </c>
      <c r="M30" s="11">
        <f t="shared" si="5"/>
        <v>90</v>
      </c>
      <c r="N30" s="10"/>
      <c r="O30" s="3">
        <v>55</v>
      </c>
      <c r="P30" s="3">
        <f t="shared" si="6"/>
        <v>75</v>
      </c>
      <c r="Q30" s="11">
        <f t="shared" si="7"/>
        <v>95</v>
      </c>
      <c r="R30" s="10"/>
      <c r="S30" s="3">
        <v>80</v>
      </c>
      <c r="T30" s="3">
        <f t="shared" si="8"/>
        <v>100</v>
      </c>
      <c r="U30" s="11">
        <f t="shared" si="9"/>
        <v>120</v>
      </c>
      <c r="V30" s="10"/>
      <c r="W30" s="3">
        <v>90</v>
      </c>
      <c r="X30" s="3">
        <f t="shared" si="10"/>
        <v>110</v>
      </c>
      <c r="Y30" s="11">
        <f t="shared" si="11"/>
        <v>130</v>
      </c>
      <c r="Z30" s="10"/>
      <c r="AA30" s="3">
        <v>90</v>
      </c>
      <c r="AB30" s="3">
        <f t="shared" si="12"/>
        <v>110</v>
      </c>
      <c r="AC30" s="11">
        <f t="shared" si="13"/>
        <v>130</v>
      </c>
      <c r="AD30" s="10"/>
      <c r="AE30" s="3">
        <v>90</v>
      </c>
      <c r="AF30" s="3">
        <f t="shared" si="14"/>
        <v>110</v>
      </c>
      <c r="AG30" s="11">
        <f t="shared" si="15"/>
        <v>130</v>
      </c>
      <c r="AH30" s="10"/>
      <c r="AI30" s="3">
        <v>80</v>
      </c>
      <c r="AJ30" s="3">
        <f t="shared" si="16"/>
        <v>100</v>
      </c>
      <c r="AK30" s="11">
        <f t="shared" si="17"/>
        <v>120</v>
      </c>
      <c r="AL30" s="10"/>
      <c r="AM30" s="3">
        <v>65</v>
      </c>
      <c r="AN30" s="3">
        <f t="shared" si="18"/>
        <v>85</v>
      </c>
      <c r="AO30" s="11">
        <f t="shared" si="19"/>
        <v>105</v>
      </c>
      <c r="AP30" s="10"/>
      <c r="AQ30" s="3">
        <v>0</v>
      </c>
      <c r="AR30" s="3">
        <f t="shared" si="20"/>
        <v>20</v>
      </c>
      <c r="AS30" s="11">
        <f t="shared" si="21"/>
        <v>40</v>
      </c>
      <c r="AT30" s="10"/>
      <c r="AU30" s="3">
        <v>0</v>
      </c>
      <c r="AV30" s="3">
        <f t="shared" si="22"/>
        <v>20</v>
      </c>
      <c r="AW30" s="11">
        <f t="shared" si="23"/>
        <v>40</v>
      </c>
    </row>
    <row r="31" spans="1:49" x14ac:dyDescent="0.25">
      <c r="A31" s="9">
        <v>29</v>
      </c>
      <c r="B31" s="10"/>
      <c r="C31" s="3">
        <v>0</v>
      </c>
      <c r="D31" s="3">
        <f t="shared" si="0"/>
        <v>20</v>
      </c>
      <c r="E31" s="11">
        <f t="shared" si="1"/>
        <v>40</v>
      </c>
      <c r="F31" s="10"/>
      <c r="G31" s="3">
        <v>0</v>
      </c>
      <c r="H31" s="3">
        <f t="shared" si="2"/>
        <v>20</v>
      </c>
      <c r="I31" s="11">
        <f t="shared" si="3"/>
        <v>40</v>
      </c>
      <c r="J31" s="10"/>
      <c r="K31" s="3">
        <v>50</v>
      </c>
      <c r="L31" s="3">
        <f t="shared" si="4"/>
        <v>70</v>
      </c>
      <c r="M31" s="11">
        <f t="shared" si="5"/>
        <v>90</v>
      </c>
      <c r="N31" s="10"/>
      <c r="O31" s="3">
        <v>55</v>
      </c>
      <c r="P31" s="3">
        <f t="shared" si="6"/>
        <v>75</v>
      </c>
      <c r="Q31" s="11">
        <f t="shared" si="7"/>
        <v>95</v>
      </c>
      <c r="R31" s="10"/>
      <c r="S31" s="3">
        <v>70</v>
      </c>
      <c r="T31" s="3">
        <f t="shared" si="8"/>
        <v>90</v>
      </c>
      <c r="U31" s="11">
        <f t="shared" si="9"/>
        <v>110</v>
      </c>
      <c r="V31" s="10"/>
      <c r="W31" s="3">
        <v>90</v>
      </c>
      <c r="X31" s="3">
        <f t="shared" si="10"/>
        <v>110</v>
      </c>
      <c r="Y31" s="11">
        <f t="shared" si="11"/>
        <v>130</v>
      </c>
      <c r="Z31" s="10"/>
      <c r="AA31" s="3">
        <v>90</v>
      </c>
      <c r="AB31" s="3">
        <f t="shared" si="12"/>
        <v>110</v>
      </c>
      <c r="AC31" s="11">
        <f t="shared" si="13"/>
        <v>130</v>
      </c>
      <c r="AD31" s="10"/>
      <c r="AE31" s="3">
        <v>90</v>
      </c>
      <c r="AF31" s="3">
        <f t="shared" si="14"/>
        <v>110</v>
      </c>
      <c r="AG31" s="11">
        <f t="shared" si="15"/>
        <v>130</v>
      </c>
      <c r="AH31" s="10"/>
      <c r="AI31" s="3">
        <v>80</v>
      </c>
      <c r="AJ31" s="3">
        <f t="shared" si="16"/>
        <v>100</v>
      </c>
      <c r="AK31" s="11">
        <f t="shared" si="17"/>
        <v>120</v>
      </c>
      <c r="AL31" s="10"/>
      <c r="AM31" s="3">
        <v>65</v>
      </c>
      <c r="AN31" s="3">
        <f t="shared" si="18"/>
        <v>85</v>
      </c>
      <c r="AO31" s="11">
        <f t="shared" si="19"/>
        <v>105</v>
      </c>
      <c r="AP31" s="10"/>
      <c r="AQ31" s="3">
        <v>0</v>
      </c>
      <c r="AR31" s="3">
        <f t="shared" si="20"/>
        <v>20</v>
      </c>
      <c r="AS31" s="11">
        <f t="shared" si="21"/>
        <v>40</v>
      </c>
      <c r="AT31" s="10"/>
      <c r="AU31" s="3">
        <v>0</v>
      </c>
      <c r="AV31" s="3">
        <f t="shared" si="22"/>
        <v>20</v>
      </c>
      <c r="AW31" s="11">
        <f t="shared" si="23"/>
        <v>40</v>
      </c>
    </row>
    <row r="32" spans="1:49" x14ac:dyDescent="0.25">
      <c r="A32" s="9">
        <v>30</v>
      </c>
      <c r="B32" s="10"/>
      <c r="C32" s="3">
        <v>0</v>
      </c>
      <c r="D32" s="3">
        <f t="shared" si="0"/>
        <v>20</v>
      </c>
      <c r="E32" s="11">
        <f t="shared" si="1"/>
        <v>40</v>
      </c>
      <c r="F32" s="10"/>
      <c r="G32" s="3"/>
      <c r="H32" s="3"/>
      <c r="I32" s="11"/>
      <c r="J32" s="10"/>
      <c r="K32" s="3">
        <v>50</v>
      </c>
      <c r="L32" s="3">
        <f t="shared" si="4"/>
        <v>70</v>
      </c>
      <c r="M32" s="11">
        <f t="shared" si="5"/>
        <v>90</v>
      </c>
      <c r="N32" s="10"/>
      <c r="O32" s="3">
        <v>55</v>
      </c>
      <c r="P32" s="3">
        <f t="shared" si="6"/>
        <v>75</v>
      </c>
      <c r="Q32" s="11">
        <f t="shared" si="7"/>
        <v>95</v>
      </c>
      <c r="R32" s="10"/>
      <c r="S32" s="3">
        <v>70</v>
      </c>
      <c r="T32" s="3">
        <f t="shared" si="8"/>
        <v>90</v>
      </c>
      <c r="U32" s="11">
        <f t="shared" si="9"/>
        <v>110</v>
      </c>
      <c r="V32" s="10"/>
      <c r="W32" s="3">
        <v>90</v>
      </c>
      <c r="X32" s="3">
        <f t="shared" si="10"/>
        <v>110</v>
      </c>
      <c r="Y32" s="11">
        <f t="shared" si="11"/>
        <v>130</v>
      </c>
      <c r="Z32" s="10"/>
      <c r="AA32" s="3">
        <v>90</v>
      </c>
      <c r="AB32" s="3">
        <f t="shared" si="12"/>
        <v>110</v>
      </c>
      <c r="AC32" s="11">
        <f t="shared" si="13"/>
        <v>130</v>
      </c>
      <c r="AD32" s="10"/>
      <c r="AE32" s="3">
        <v>90</v>
      </c>
      <c r="AF32" s="3">
        <f t="shared" si="14"/>
        <v>110</v>
      </c>
      <c r="AG32" s="11">
        <f t="shared" si="15"/>
        <v>130</v>
      </c>
      <c r="AH32" s="10"/>
      <c r="AI32" s="3">
        <v>80</v>
      </c>
      <c r="AJ32" s="3">
        <f t="shared" si="16"/>
        <v>100</v>
      </c>
      <c r="AK32" s="11">
        <f t="shared" si="17"/>
        <v>120</v>
      </c>
      <c r="AL32" s="10"/>
      <c r="AM32" s="3">
        <v>65</v>
      </c>
      <c r="AN32" s="3">
        <f t="shared" si="18"/>
        <v>85</v>
      </c>
      <c r="AO32" s="11">
        <f t="shared" si="19"/>
        <v>105</v>
      </c>
      <c r="AP32" s="10"/>
      <c r="AQ32" s="3">
        <v>0</v>
      </c>
      <c r="AR32" s="3">
        <f t="shared" si="20"/>
        <v>20</v>
      </c>
      <c r="AS32" s="11">
        <f t="shared" si="21"/>
        <v>40</v>
      </c>
      <c r="AT32" s="10"/>
      <c r="AU32" s="3">
        <v>0</v>
      </c>
      <c r="AV32" s="3">
        <f t="shared" si="22"/>
        <v>20</v>
      </c>
      <c r="AW32" s="11">
        <f t="shared" si="23"/>
        <v>40</v>
      </c>
    </row>
    <row r="33" spans="1:49" ht="15.75" thickBot="1" x14ac:dyDescent="0.3">
      <c r="A33" s="9">
        <v>31</v>
      </c>
      <c r="B33" s="12"/>
      <c r="C33" s="3">
        <v>0</v>
      </c>
      <c r="D33" s="3">
        <f t="shared" si="0"/>
        <v>20</v>
      </c>
      <c r="E33" s="11">
        <f t="shared" si="1"/>
        <v>40</v>
      </c>
      <c r="F33" s="12"/>
      <c r="G33" s="3"/>
      <c r="H33" s="3"/>
      <c r="I33" s="11"/>
      <c r="J33" s="12"/>
      <c r="K33" s="3">
        <v>50</v>
      </c>
      <c r="L33" s="3">
        <f t="shared" si="4"/>
        <v>70</v>
      </c>
      <c r="M33" s="11">
        <f t="shared" si="5"/>
        <v>90</v>
      </c>
      <c r="N33" s="12"/>
      <c r="O33" s="3"/>
      <c r="P33" s="3"/>
      <c r="Q33" s="11"/>
      <c r="R33" s="12"/>
      <c r="S33" s="3">
        <v>70</v>
      </c>
      <c r="T33" s="3">
        <f t="shared" si="8"/>
        <v>90</v>
      </c>
      <c r="U33" s="11">
        <f t="shared" si="9"/>
        <v>110</v>
      </c>
      <c r="V33" s="12"/>
      <c r="W33" s="3"/>
      <c r="X33" s="3"/>
      <c r="Y33" s="11"/>
      <c r="Z33" s="12"/>
      <c r="AA33" s="3">
        <v>90</v>
      </c>
      <c r="AB33" s="3">
        <f t="shared" si="12"/>
        <v>110</v>
      </c>
      <c r="AC33" s="11">
        <f t="shared" si="13"/>
        <v>130</v>
      </c>
      <c r="AD33" s="12"/>
      <c r="AE33" s="3">
        <v>90</v>
      </c>
      <c r="AF33" s="3">
        <f t="shared" si="14"/>
        <v>110</v>
      </c>
      <c r="AG33" s="11">
        <f t="shared" si="15"/>
        <v>130</v>
      </c>
      <c r="AH33" s="12"/>
      <c r="AI33" s="3"/>
      <c r="AJ33" s="3"/>
      <c r="AK33" s="11"/>
      <c r="AL33" s="12"/>
      <c r="AM33" s="3">
        <v>65</v>
      </c>
      <c r="AN33" s="3">
        <f t="shared" si="18"/>
        <v>85</v>
      </c>
      <c r="AO33" s="11">
        <f t="shared" si="19"/>
        <v>105</v>
      </c>
      <c r="AP33" s="12"/>
      <c r="AQ33" s="3"/>
      <c r="AR33" s="3"/>
      <c r="AS33" s="11"/>
      <c r="AT33" s="12"/>
      <c r="AU33" s="3">
        <v>0</v>
      </c>
      <c r="AV33" s="3">
        <f t="shared" si="22"/>
        <v>20</v>
      </c>
      <c r="AW33" s="11">
        <f t="shared" si="23"/>
        <v>40</v>
      </c>
    </row>
  </sheetData>
  <mergeCells count="12">
    <mergeCell ref="B1:E1"/>
    <mergeCell ref="F1:I1"/>
    <mergeCell ref="J1:M1"/>
    <mergeCell ref="N1:Q1"/>
    <mergeCell ref="AL1:AO1"/>
    <mergeCell ref="AP1:AS1"/>
    <mergeCell ref="AT1:AW1"/>
    <mergeCell ref="R1:U1"/>
    <mergeCell ref="V1:Y1"/>
    <mergeCell ref="Z1:AC1"/>
    <mergeCell ref="AD1:AG1"/>
    <mergeCell ref="AH1:A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résa</vt:lpstr>
      <vt:lpstr>prix chambre</vt:lpstr>
      <vt:lpstr>Jours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2015-03-11T19:55:40Z</dcterms:modified>
</cp:coreProperties>
</file>