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Demande" sheetId="1" r:id="rId1"/>
    <sheet name="Facturation" sheetId="3" r:id="rId2"/>
  </sheets>
  <calcPr calcId="125725"/>
</workbook>
</file>

<file path=xl/calcChain.xml><?xml version="1.0" encoding="utf-8"?>
<calcChain xmlns="http://schemas.openxmlformats.org/spreadsheetml/2006/main">
  <c r="E8" i="1"/>
  <c r="F8" s="1"/>
  <c r="E4"/>
  <c r="E3" l="1"/>
  <c r="E5"/>
  <c r="F5" s="1"/>
  <c r="G5" s="1"/>
  <c r="E6"/>
  <c r="E7"/>
  <c r="F7" s="1"/>
  <c r="E9"/>
  <c r="F9" s="1"/>
  <c r="G9" s="1"/>
  <c r="E10"/>
  <c r="F10" s="1"/>
  <c r="E11"/>
  <c r="F11" s="1"/>
  <c r="E12"/>
  <c r="F12" s="1"/>
  <c r="E13"/>
  <c r="F13" s="1"/>
  <c r="E14"/>
  <c r="E15"/>
  <c r="F15" s="1"/>
  <c r="E16"/>
  <c r="F16" s="1"/>
  <c r="E17"/>
  <c r="F17" s="1"/>
  <c r="E18"/>
  <c r="F18" s="1"/>
  <c r="E19"/>
  <c r="F19" s="1"/>
  <c r="E20"/>
  <c r="F20" s="1"/>
  <c r="E2"/>
  <c r="F2" s="1"/>
  <c r="G13" l="1"/>
  <c r="F14"/>
  <c r="G14" s="1"/>
  <c r="G8"/>
  <c r="G12"/>
  <c r="G10"/>
  <c r="G15"/>
  <c r="G2"/>
  <c r="G11"/>
  <c r="G7"/>
  <c r="F6"/>
  <c r="G6" s="1"/>
  <c r="F3"/>
  <c r="G3" s="1"/>
</calcChain>
</file>

<file path=xl/sharedStrings.xml><?xml version="1.0" encoding="utf-8"?>
<sst xmlns="http://schemas.openxmlformats.org/spreadsheetml/2006/main" count="23" uniqueCount="15">
  <si>
    <t xml:space="preserve">n° de DPS </t>
  </si>
  <si>
    <t>Type_manif</t>
  </si>
  <si>
    <t>Compétition sportive</t>
  </si>
  <si>
    <t>Nb heure</t>
  </si>
  <si>
    <t>Total sans remise</t>
  </si>
  <si>
    <t>Dont remise</t>
  </si>
  <si>
    <t xml:space="preserve">Total </t>
  </si>
  <si>
    <t xml:space="preserve">Concert ; Spectacle </t>
  </si>
  <si>
    <t xml:space="preserve">Festival </t>
  </si>
  <si>
    <t>Prix  horaire</t>
  </si>
  <si>
    <t>Heure supp</t>
  </si>
  <si>
    <t>Type de demande</t>
  </si>
  <si>
    <t>Devis</t>
  </si>
  <si>
    <t>Commande</t>
  </si>
  <si>
    <t xml:space="preserve">Commande 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</si>
</sst>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8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I28" totalsRowShown="0">
  <autoFilter ref="A1:I28">
    <filterColumn colId="7"/>
  </autoFilter>
  <tableColumns count="9">
    <tableColumn id="1" name="n° de DPS "/>
    <tableColumn id="2" name="Type de demande"/>
    <tableColumn id="3" name="Prix  horaire"/>
    <tableColumn id="4" name="Nb heure"/>
    <tableColumn id="5" name="Total sans remise"/>
    <tableColumn id="6" name="Dont remise"/>
    <tableColumn id="7" name="Total "/>
    <tableColumn id="30" name="Heure supp"/>
    <tableColumn id="22" name="Type_manif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workbookViewId="0">
      <selection activeCell="G23" sqref="A15:G23"/>
    </sheetView>
  </sheetViews>
  <sheetFormatPr baseColWidth="10" defaultRowHeight="15"/>
  <cols>
    <col min="1" max="1" width="12.140625" bestFit="1" customWidth="1"/>
    <col min="2" max="2" width="42" bestFit="1" customWidth="1"/>
    <col min="3" max="3" width="14" bestFit="1" customWidth="1"/>
    <col min="4" max="4" width="11.5703125" bestFit="1" customWidth="1"/>
    <col min="5" max="5" width="18.7109375" bestFit="1" customWidth="1"/>
    <col min="8" max="8" width="15.5703125" customWidth="1"/>
    <col min="9" max="9" width="20" bestFit="1" customWidth="1"/>
  </cols>
  <sheetData>
    <row r="1" spans="1:9">
      <c r="A1" t="s">
        <v>0</v>
      </c>
      <c r="B1" t="s">
        <v>11</v>
      </c>
      <c r="C1" t="s">
        <v>9</v>
      </c>
      <c r="D1" t="s">
        <v>3</v>
      </c>
      <c r="E1" t="s">
        <v>4</v>
      </c>
      <c r="F1" t="s">
        <v>5</v>
      </c>
      <c r="G1" t="s">
        <v>6</v>
      </c>
      <c r="H1" t="s">
        <v>10</v>
      </c>
      <c r="I1" t="s">
        <v>1</v>
      </c>
    </row>
    <row r="2" spans="1:9">
      <c r="A2">
        <v>29201308013</v>
      </c>
      <c r="B2" t="s">
        <v>12</v>
      </c>
      <c r="C2" s="2">
        <v>42.1</v>
      </c>
      <c r="D2">
        <v>7</v>
      </c>
      <c r="E2" s="1">
        <f>C2*D2</f>
        <v>294.7</v>
      </c>
      <c r="F2" s="1">
        <f>E2*(10/100)</f>
        <v>29.47</v>
      </c>
      <c r="G2" s="1">
        <f>E2-F2</f>
        <v>265.23</v>
      </c>
      <c r="H2" s="1"/>
      <c r="I2" t="s">
        <v>2</v>
      </c>
    </row>
    <row r="3" spans="1:9">
      <c r="A3">
        <v>29201308014</v>
      </c>
      <c r="B3" t="s">
        <v>13</v>
      </c>
      <c r="C3">
        <v>42.1</v>
      </c>
      <c r="D3">
        <v>7</v>
      </c>
      <c r="E3" s="1">
        <f t="shared" ref="E3:E20" si="0">C3*D3</f>
        <v>294.7</v>
      </c>
      <c r="F3" s="1">
        <f>E3*(10/100)</f>
        <v>29.47</v>
      </c>
      <c r="G3" s="1">
        <f>E3-F3</f>
        <v>265.23</v>
      </c>
      <c r="H3" s="1"/>
      <c r="I3" t="s">
        <v>2</v>
      </c>
    </row>
    <row r="4" spans="1:9">
      <c r="A4">
        <v>29201308016</v>
      </c>
      <c r="B4" t="s">
        <v>12</v>
      </c>
      <c r="D4">
        <v>6</v>
      </c>
      <c r="E4" s="1">
        <f>G4-F4</f>
        <v>1100.6100000000001</v>
      </c>
      <c r="F4" s="1">
        <v>137.58000000000001</v>
      </c>
      <c r="G4" s="1">
        <v>1238.19</v>
      </c>
      <c r="H4" s="1"/>
      <c r="I4" t="s">
        <v>7</v>
      </c>
    </row>
    <row r="5" spans="1:9">
      <c r="A5">
        <v>292013001</v>
      </c>
      <c r="B5" t="s">
        <v>13</v>
      </c>
      <c r="C5">
        <v>42.1</v>
      </c>
      <c r="D5">
        <v>10.5</v>
      </c>
      <c r="E5" s="1">
        <f t="shared" si="0"/>
        <v>442.05</v>
      </c>
      <c r="F5" s="1">
        <f>E5*(10/100)</f>
        <v>44.205000000000005</v>
      </c>
      <c r="G5" s="1">
        <f t="shared" ref="G5:G15" si="1">E5-F5</f>
        <v>397.84500000000003</v>
      </c>
      <c r="H5" s="1"/>
      <c r="I5" t="s">
        <v>8</v>
      </c>
    </row>
    <row r="6" spans="1:9">
      <c r="A6">
        <v>292013002</v>
      </c>
      <c r="B6" t="s">
        <v>12</v>
      </c>
      <c r="C6">
        <v>42.1</v>
      </c>
      <c r="D6">
        <v>14.5</v>
      </c>
      <c r="E6" s="1">
        <f t="shared" si="0"/>
        <v>610.45000000000005</v>
      </c>
      <c r="F6" s="1">
        <f>E6*(10/100)</f>
        <v>61.045000000000009</v>
      </c>
      <c r="G6" s="1">
        <f t="shared" si="1"/>
        <v>549.40500000000009</v>
      </c>
      <c r="H6" s="1"/>
      <c r="I6" t="s">
        <v>8</v>
      </c>
    </row>
    <row r="7" spans="1:9">
      <c r="A7">
        <v>29201308015</v>
      </c>
      <c r="B7" t="s">
        <v>13</v>
      </c>
      <c r="C7">
        <v>61.32</v>
      </c>
      <c r="D7">
        <v>3</v>
      </c>
      <c r="E7" s="3">
        <f t="shared" si="0"/>
        <v>183.96</v>
      </c>
      <c r="F7" s="3">
        <f>E7*(40/100)</f>
        <v>73.584000000000003</v>
      </c>
      <c r="G7" s="3">
        <f t="shared" si="1"/>
        <v>110.376</v>
      </c>
      <c r="H7" s="3"/>
      <c r="I7" t="s">
        <v>2</v>
      </c>
    </row>
    <row r="8" spans="1:9">
      <c r="A8">
        <v>292013003</v>
      </c>
      <c r="B8" t="s">
        <v>14</v>
      </c>
      <c r="C8">
        <v>61.32</v>
      </c>
      <c r="D8">
        <v>8</v>
      </c>
      <c r="E8" s="1">
        <f>(C8*D8)+12</f>
        <v>502.56</v>
      </c>
      <c r="F8" s="1">
        <f>(Tableau1[[#This Row],[Total sans remise]]*0.1)</f>
        <v>50.256</v>
      </c>
      <c r="G8" s="1">
        <f t="shared" si="1"/>
        <v>452.30399999999997</v>
      </c>
      <c r="H8" s="1">
        <v>63.68</v>
      </c>
      <c r="I8" t="s">
        <v>2</v>
      </c>
    </row>
    <row r="9" spans="1:9">
      <c r="E9" s="1">
        <f t="shared" si="0"/>
        <v>0</v>
      </c>
      <c r="F9" s="1" t="e">
        <f>((Tableau1[[#This Row],[Total sans remise]]+#REF!)*10)/100</f>
        <v>#REF!</v>
      </c>
      <c r="G9" s="1" t="e">
        <f t="shared" si="1"/>
        <v>#REF!</v>
      </c>
      <c r="H9" s="1"/>
    </row>
    <row r="10" spans="1:9">
      <c r="E10" s="1">
        <f t="shared" si="0"/>
        <v>0</v>
      </c>
      <c r="F10" s="1" t="e">
        <f>((Tableau1[[#This Row],[Total sans remise]]+#REF!)*10)/100</f>
        <v>#REF!</v>
      </c>
      <c r="G10" s="1" t="e">
        <f t="shared" si="1"/>
        <v>#REF!</v>
      </c>
      <c r="H10" s="1"/>
    </row>
    <row r="11" spans="1:9">
      <c r="E11" s="1">
        <f t="shared" si="0"/>
        <v>0</v>
      </c>
      <c r="F11" s="1" t="e">
        <f>((Tableau1[[#This Row],[Total sans remise]]+#REF!)*10)/100</f>
        <v>#REF!</v>
      </c>
      <c r="G11" s="1" t="e">
        <f t="shared" si="1"/>
        <v>#REF!</v>
      </c>
      <c r="H11" s="1"/>
    </row>
    <row r="12" spans="1:9">
      <c r="E12" s="1">
        <f t="shared" si="0"/>
        <v>0</v>
      </c>
      <c r="F12" s="1" t="e">
        <f>((Tableau1[[#This Row],[Total sans remise]]+#REF!)*10)/100</f>
        <v>#REF!</v>
      </c>
      <c r="G12" s="1" t="e">
        <f t="shared" si="1"/>
        <v>#REF!</v>
      </c>
      <c r="H12" s="1"/>
    </row>
    <row r="13" spans="1:9">
      <c r="E13" s="1">
        <f t="shared" si="0"/>
        <v>0</v>
      </c>
      <c r="F13" s="1" t="e">
        <f>((Tableau1[[#This Row],[Total sans remise]]+#REF!)*10)/100</f>
        <v>#REF!</v>
      </c>
      <c r="G13" s="1" t="e">
        <f t="shared" si="1"/>
        <v>#REF!</v>
      </c>
      <c r="H13" s="1"/>
    </row>
    <row r="14" spans="1:9">
      <c r="E14" s="1">
        <f t="shared" si="0"/>
        <v>0</v>
      </c>
      <c r="F14" s="1" t="e">
        <f>((Tableau1[[#This Row],[Total sans remise]]+#REF!)*10)/100</f>
        <v>#REF!</v>
      </c>
      <c r="G14" s="1" t="e">
        <f t="shared" si="1"/>
        <v>#REF!</v>
      </c>
      <c r="H14" s="1"/>
    </row>
    <row r="15" spans="1:9">
      <c r="E15" s="1">
        <f t="shared" si="0"/>
        <v>0</v>
      </c>
      <c r="F15" s="1" t="e">
        <f>((Tableau1[[#This Row],[Total sans remise]]+#REF!)*10)/100</f>
        <v>#REF!</v>
      </c>
      <c r="G15" s="1" t="e">
        <f t="shared" si="1"/>
        <v>#REF!</v>
      </c>
      <c r="H15" s="1"/>
    </row>
    <row r="16" spans="1:9">
      <c r="E16" s="1">
        <f t="shared" si="0"/>
        <v>0</v>
      </c>
      <c r="F16" s="1" t="e">
        <f>((Tableau1[[#This Row],[Total sans remise]]+#REF!)*10)/100</f>
        <v>#REF!</v>
      </c>
      <c r="G16" s="1"/>
      <c r="H16" s="1"/>
    </row>
    <row r="17" spans="5:8">
      <c r="E17" s="1">
        <f t="shared" si="0"/>
        <v>0</v>
      </c>
      <c r="F17" s="1" t="e">
        <f>((Tableau1[[#This Row],[Total sans remise]]+#REF!)*10)/100</f>
        <v>#REF!</v>
      </c>
      <c r="G17" s="1"/>
      <c r="H17" s="1"/>
    </row>
    <row r="18" spans="5:8">
      <c r="E18" s="1">
        <f t="shared" si="0"/>
        <v>0</v>
      </c>
      <c r="F18" s="1" t="e">
        <f>((Tableau1[[#This Row],[Total sans remise]]+#REF!)*10)/100</f>
        <v>#REF!</v>
      </c>
      <c r="G18" s="1"/>
      <c r="H18" s="1"/>
    </row>
    <row r="19" spans="5:8">
      <c r="E19" s="1">
        <f t="shared" si="0"/>
        <v>0</v>
      </c>
      <c r="F19" s="1" t="e">
        <f>((Tableau1[[#This Row],[Total sans remise]]+#REF!)*10)/100</f>
        <v>#REF!</v>
      </c>
      <c r="G19" s="1"/>
      <c r="H19" s="1"/>
    </row>
    <row r="20" spans="5:8">
      <c r="E20" s="1">
        <f t="shared" si="0"/>
        <v>0</v>
      </c>
      <c r="F20" s="1" t="e">
        <f>((Tableau1[[#This Row],[Total sans remise]]+#REF!)*10)/100</f>
        <v>#REF!</v>
      </c>
    </row>
  </sheetData>
  <pageMargins left="0.7" right="0.7" top="0.75" bottom="0.75" header="0.3" footer="0.3"/>
  <pageSetup paperSize="9" orientation="portrait" r:id="rId1"/>
  <ignoredErrors>
    <ignoredError sqref="F7" formula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</vt:lpstr>
      <vt:lpstr>Facturation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2013-09-02T15:03:20Z</dcterms:modified>
</cp:coreProperties>
</file>