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MALEK\Downloads\"/>
    </mc:Choice>
  </mc:AlternateContent>
  <xr:revisionPtr revIDLastSave="0" documentId="13_ncr:1_{A37FE7FA-15DF-484A-ADE2-74FE4EE9AB8D}" xr6:coauthVersionLast="47" xr6:coauthVersionMax="47" xr10:uidLastSave="{00000000-0000-0000-0000-000000000000}"/>
  <bookViews>
    <workbookView xWindow="-120" yWindow="-120" windowWidth="20730" windowHeight="11760" activeTab="1" xr2:uid="{647A5883-AEE3-4EE2-95C7-F7E094371D72}"/>
  </bookViews>
  <sheets>
    <sheet name="Feuil1" sheetId="1" r:id="rId1"/>
    <sheet name="Feuil2" sheetId="2" r:id="rId2"/>
  </sheets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_xlfn.LAMBDA(_xlpm.texte,IF(LEN(_xlpm.texte)=0,"",RIGHT(_xlpm.texte)&amp;_RetourneTexte(LEFT(_xlpm.texte,LEN(_xlpm.texte)-1))))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  <definedName name="choixEleve">Feuil2!$E$2</definedName>
    <definedName name="_xlnm.Print_Area" localSheetId="1">Feuil2!$A$1:$D$18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1" i="2" l="1"/>
  <c r="C13" i="2"/>
  <c r="A15" i="2"/>
  <c r="B18" i="2"/>
  <c r="C2" i="1"/>
  <c r="C3" i="1"/>
  <c r="C4" i="1"/>
  <c r="C5" i="1"/>
  <c r="C6" i="1"/>
  <c r="C7" i="1"/>
  <c r="C8" i="1"/>
  <c r="E3" i="1"/>
  <c r="E4" i="1"/>
  <c r="E5" i="1"/>
  <c r="E6" i="1"/>
  <c r="E7" i="1"/>
  <c r="E8" i="1"/>
  <c r="E2" i="1"/>
  <c r="C8" i="2" l="1"/>
  <c r="C9" i="2"/>
  <c r="C10" i="2"/>
  <c r="C12" i="2"/>
</calcChain>
</file>

<file path=xl/sharedStrings.xml><?xml version="1.0" encoding="utf-8"?>
<sst xmlns="http://schemas.openxmlformats.org/spreadsheetml/2006/main" count="76" uniqueCount="60">
  <si>
    <t>nom</t>
  </si>
  <si>
    <t>prenom</t>
  </si>
  <si>
    <t>date de naissance</t>
  </si>
  <si>
    <t>age</t>
  </si>
  <si>
    <t>classe</t>
  </si>
  <si>
    <t>serie</t>
  </si>
  <si>
    <t>INE</t>
  </si>
  <si>
    <t>adresse</t>
  </si>
  <si>
    <t>CP</t>
  </si>
  <si>
    <t>ville</t>
  </si>
  <si>
    <t>telephone</t>
  </si>
  <si>
    <t>mail</t>
  </si>
  <si>
    <t>Dupont</t>
  </si>
  <si>
    <t>harry</t>
  </si>
  <si>
    <t>3eme</t>
  </si>
  <si>
    <t>générale</t>
  </si>
  <si>
    <t>rue de la place</t>
  </si>
  <si>
    <t>paris</t>
  </si>
  <si>
    <t>t@m.com</t>
  </si>
  <si>
    <t>Durand</t>
  </si>
  <si>
    <t>tom</t>
  </si>
  <si>
    <t>4eme</t>
  </si>
  <si>
    <t>technologique</t>
  </si>
  <si>
    <t>rue de la pluie</t>
  </si>
  <si>
    <t>m@m.com</t>
  </si>
  <si>
    <t>Tutu</t>
  </si>
  <si>
    <t>Tata</t>
  </si>
  <si>
    <t>5eme</t>
  </si>
  <si>
    <t>rue du nuage</t>
  </si>
  <si>
    <t>t@t.com</t>
  </si>
  <si>
    <t>Toto</t>
  </si>
  <si>
    <t>Toutou</t>
  </si>
  <si>
    <t>CM2</t>
  </si>
  <si>
    <t>rue du soleil</t>
  </si>
  <si>
    <t>p@p.com</t>
  </si>
  <si>
    <t>Henry</t>
  </si>
  <si>
    <t>CE2</t>
  </si>
  <si>
    <t>adapté</t>
  </si>
  <si>
    <t>Titi</t>
  </si>
  <si>
    <t>papa</t>
  </si>
  <si>
    <t>CE1</t>
  </si>
  <si>
    <t>rue de la lune</t>
  </si>
  <si>
    <t>o@o.com</t>
  </si>
  <si>
    <t>nana</t>
  </si>
  <si>
    <t>GS</t>
  </si>
  <si>
    <t>GROUPE SCOLAIRE PUBLIQUE</t>
  </si>
  <si>
    <t>et que sa fréquentation est régulière.</t>
  </si>
  <si>
    <t>Date inscription</t>
  </si>
  <si>
    <t>NOM Prénom</t>
  </si>
  <si>
    <t>Nom</t>
  </si>
  <si>
    <t>Prénom</t>
  </si>
  <si>
    <t xml:space="preserve">Né le </t>
  </si>
  <si>
    <t>Classe</t>
  </si>
  <si>
    <t>Série</t>
  </si>
  <si>
    <t>Choix de l’élève</t>
  </si>
  <si>
    <t>CERTIFICAT DE SCOLARITÉ</t>
  </si>
  <si>
    <t>Je soussigné, M, MARTIN directeur du GROUPE SCOLAIRE PUBLIQUE,</t>
  </si>
  <si>
    <t>certifie que l’élève :</t>
  </si>
  <si>
    <t>Inscrit</t>
  </si>
  <si>
    <t>TITI Papa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</si>
</sst>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#&quot; &quot;##&quot; &quot;##&quot; &quot;##&quot; &quot;##"/>
    <numFmt numFmtId="165" formatCode="#,##0&quot; m/s²&quot;"/>
    <numFmt numFmtId="166" formatCode="#,##0&quot; daN·m&quot;"/>
    <numFmt numFmtId="167" formatCode="#,##0&quot; N·m&quot;"/>
    <numFmt numFmtId="168" formatCode="#,##0&quot; ℓ/min&quot;"/>
    <numFmt numFmtId="169" formatCode="#,##0&quot; ℓ/s&quot;"/>
    <numFmt numFmtId="170" formatCode="#,##0&quot; m³/h&quot;"/>
    <numFmt numFmtId="171" formatCode="#,##0&quot; cm&quot;"/>
    <numFmt numFmtId="172" formatCode="#,##0&quot; m&quot;"/>
    <numFmt numFmtId="173" formatCode="#,##0&quot; mm&quot;"/>
    <numFmt numFmtId="174" formatCode="#,##0&quot; km&quot;"/>
    <numFmt numFmtId="175" formatCode="#,##0&quot; µm&quot;"/>
    <numFmt numFmtId="176" formatCode="#,##0&quot; V&quot;"/>
    <numFmt numFmtId="177" formatCode="#,##0&quot; daN&quot;"/>
    <numFmt numFmtId="178" formatCode="#,##0&quot; N&quot;"/>
    <numFmt numFmtId="179" formatCode="#,##0&quot; kN&quot;"/>
    <numFmt numFmtId="180" formatCode="#,##0&quot; rpm&quot;"/>
    <numFmt numFmtId="181" formatCode="#,##0&quot; tr/min&quot;"/>
    <numFmt numFmtId="182" formatCode="#,##0&quot; kg&quot;"/>
    <numFmt numFmtId="183" formatCode="#,##0&quot; t&quot;"/>
    <numFmt numFmtId="184" formatCode="#,##0&quot; kg/m³&quot;"/>
    <numFmt numFmtId="185" formatCode="#,##0&quot; k€&quot;"/>
    <numFmt numFmtId="186" formatCode="#,##0&quot; M€&quot;"/>
    <numFmt numFmtId="187" formatCode="#,##0&quot; Pa&quot;"/>
    <numFmt numFmtId="188" formatCode="#,##0&quot; kW&quot;"/>
    <numFmt numFmtId="189" formatCode="#,##0&quot; m²&quot;"/>
    <numFmt numFmtId="190" formatCode="#,##0&quot; cm²&quot;"/>
    <numFmt numFmtId="191" formatCode="#,##0&quot; mm²&quot;"/>
    <numFmt numFmtId="192" formatCode="#,##0&quot; °C&quot;"/>
    <numFmt numFmtId="193" formatCode="#,##0&quot; h&quot;"/>
    <numFmt numFmtId="194" formatCode="#,##0&quot; j&quot;"/>
    <numFmt numFmtId="195" formatCode="#,##0&quot; min&quot;"/>
    <numFmt numFmtId="196" formatCode="#,##0&quot; mois&quot;"/>
    <numFmt numFmtId="197" formatCode="#,##0&quot; s&quot;"/>
    <numFmt numFmtId="198" formatCode="#,##0&quot; sem.&quot;"/>
    <numFmt numFmtId="199" formatCode="#,##0&quot; an(s)&quot;"/>
    <numFmt numFmtId="200" formatCode="#,##0&quot; km/h&quot;"/>
    <numFmt numFmtId="201" formatCode="#,##0&quot; m/s&quot;"/>
    <numFmt numFmtId="202" formatCode="#,##0&quot; m/min&quot;"/>
    <numFmt numFmtId="203" formatCode="#,##0&quot; cm/min&quot;"/>
    <numFmt numFmtId="204" formatCode="#,##0&quot; mm/min&quot;"/>
    <numFmt numFmtId="205" formatCode="#,##0&quot; mm/s&quot;"/>
    <numFmt numFmtId="206" formatCode="#,##0&quot; L&quot;"/>
    <numFmt numFmtId="207" formatCode="#,##0&quot; ℓ&quot;"/>
    <numFmt numFmtId="208" formatCode="#,##0&quot; m³&quot;"/>
    <numFmt numFmtId="209" formatCode="#,##0&quot; cm³&quot;"/>
    <numFmt numFmtId="210" formatCode="#,##0&quot; dm³&quot;"/>
    <numFmt numFmtId="211" formatCode="#,##0,&quot; k€&quot;"/>
    <numFmt numFmtId="212" formatCode="@\ *.\ \:"/>
    <numFmt numFmtId="213" formatCode="[$-40C]\ ddd\ dd\ mmm\ yy;@"/>
  </numFmts>
  <fonts count="25" x14ac:knownFonts="1">
    <font>
      <sz val="11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u/>
      <sz val="11"/>
      <color theme="10"/>
      <name val="Arial"/>
      <family val="2"/>
      <scheme val="minor"/>
    </font>
    <font>
      <sz val="20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sz val="14"/>
      <color rgb="FF000000"/>
      <name val="Arial"/>
      <family val="2"/>
      <scheme val="minor"/>
    </font>
    <font>
      <b/>
      <sz val="18"/>
      <color theme="1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1"/>
      <color theme="1"/>
      <name val="Arial"/>
      <family val="2"/>
      <scheme val="minor"/>
    </font>
    <font>
      <sz val="18"/>
      <color theme="3"/>
      <name val="Arial"/>
      <family val="2"/>
      <scheme val="major"/>
    </font>
    <font>
      <sz val="10"/>
      <color rgb="FF006100"/>
      <name val="Arial"/>
      <family val="2"/>
      <scheme val="minor"/>
    </font>
    <font>
      <sz val="10"/>
      <color rgb="FF9C0006"/>
      <name val="Arial"/>
      <family val="2"/>
      <scheme val="minor"/>
    </font>
    <font>
      <sz val="10"/>
      <color rgb="FF9C5700"/>
      <name val="Arial"/>
      <family val="2"/>
      <scheme val="minor"/>
    </font>
    <font>
      <sz val="10"/>
      <color rgb="FF3F3F76"/>
      <name val="Arial"/>
      <family val="2"/>
      <scheme val="minor"/>
    </font>
    <font>
      <b/>
      <sz val="10"/>
      <color rgb="FF3F3F3F"/>
      <name val="Arial"/>
      <family val="2"/>
      <scheme val="minor"/>
    </font>
    <font>
      <b/>
      <sz val="10"/>
      <color rgb="FFFA7D00"/>
      <name val="Arial"/>
      <family val="2"/>
      <scheme val="minor"/>
    </font>
    <font>
      <sz val="10"/>
      <color rgb="FFFA7D00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rgb="FFFF0000"/>
      <name val="Arial"/>
      <family val="2"/>
      <scheme val="minor"/>
    </font>
    <font>
      <i/>
      <sz val="10"/>
      <color rgb="FF7F7F7F"/>
      <name val="Arial"/>
      <family val="2"/>
      <scheme val="minor"/>
    </font>
    <font>
      <sz val="10"/>
      <color theme="0"/>
      <name val="Arial"/>
      <family val="2"/>
      <scheme val="minor"/>
    </font>
    <font>
      <b/>
      <sz val="15"/>
      <color theme="3"/>
      <name val="Arial"/>
      <family val="2"/>
      <scheme val="major"/>
    </font>
    <font>
      <b/>
      <sz val="13"/>
      <color theme="3"/>
      <name val="Arial"/>
      <family val="2"/>
      <scheme val="major"/>
    </font>
    <font>
      <b/>
      <sz val="11"/>
      <color theme="3"/>
      <name val="Arial"/>
      <family val="2"/>
      <scheme val="major"/>
    </font>
    <font>
      <b/>
      <sz val="10"/>
      <color theme="1"/>
      <name val="Arial"/>
      <family val="2"/>
      <scheme val="maj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8">
    <xf numFmtId="0" fontId="0" fillId="0" borderId="0"/>
    <xf numFmtId="0" fontId="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43" fontId="8" fillId="0" borderId="0" applyFont="0" applyFill="0" applyBorder="0" applyAlignment="0" applyProtection="0"/>
    <xf numFmtId="41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2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21" fillId="0" borderId="1" applyNumberFormat="0" applyFill="0" applyAlignment="0" applyProtection="0"/>
    <xf numFmtId="0" fontId="22" fillId="0" borderId="2" applyNumberFormat="0" applyFill="0" applyAlignment="0" applyProtection="0"/>
    <xf numFmtId="0" fontId="23" fillId="0" borderId="3" applyNumberFormat="0" applyFill="0" applyAlignment="0" applyProtection="0"/>
    <xf numFmtId="0" fontId="23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8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4" fillId="0" borderId="9" applyNumberFormat="0" applyFill="0" applyAlignment="0" applyProtection="0"/>
    <xf numFmtId="0" fontId="20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0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0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0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0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0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165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7" fontId="8" fillId="0" borderId="0" applyFont="0" applyFill="0" applyBorder="0" applyAlignment="0" applyProtection="0"/>
    <xf numFmtId="168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8" fillId="0" borderId="0" applyFont="0" applyFill="0" applyBorder="0" applyAlignment="0" applyProtection="0"/>
    <xf numFmtId="172" fontId="8" fillId="0" borderId="0" applyFont="0" applyFill="0" applyBorder="0" applyAlignment="0" applyProtection="0"/>
    <xf numFmtId="173" fontId="8" fillId="0" borderId="0" applyFont="0" applyFill="0" applyBorder="0" applyAlignment="0" applyProtection="0"/>
    <xf numFmtId="174" fontId="8" fillId="0" borderId="0" applyFont="0" applyFill="0" applyBorder="0" applyAlignment="0" applyProtection="0"/>
    <xf numFmtId="175" fontId="8" fillId="0" borderId="0" applyFont="0" applyFill="0" applyBorder="0" applyAlignment="0" applyProtection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78" fontId="8" fillId="0" borderId="0" applyFont="0" applyFill="0" applyBorder="0" applyAlignment="0" applyProtection="0"/>
    <xf numFmtId="179" fontId="8" fillId="0" borderId="0" applyFont="0" applyFill="0" applyBorder="0" applyAlignment="0" applyProtection="0"/>
    <xf numFmtId="180" fontId="8" fillId="0" borderId="0" applyFont="0" applyFill="0" applyBorder="0" applyAlignment="0" applyProtection="0"/>
    <xf numFmtId="181" fontId="8" fillId="0" borderId="0" applyFont="0" applyFill="0" applyBorder="0" applyAlignment="0" applyProtection="0"/>
    <xf numFmtId="182" fontId="8" fillId="0" borderId="0" applyFont="0" applyFill="0" applyBorder="0" applyAlignment="0" applyProtection="0"/>
    <xf numFmtId="183" fontId="8" fillId="0" borderId="0" applyFont="0" applyFill="0" applyBorder="0" applyAlignment="0" applyProtection="0"/>
    <xf numFmtId="184" fontId="8" fillId="0" borderId="0" applyFont="0" applyFill="0" applyBorder="0" applyAlignment="0" applyProtection="0"/>
    <xf numFmtId="185" fontId="8" fillId="0" borderId="0" applyFont="0" applyFill="0" applyBorder="0" applyAlignment="0" applyProtection="0"/>
    <xf numFmtId="186" fontId="8" fillId="0" borderId="0" applyFont="0" applyFill="0" applyBorder="0" applyAlignment="0" applyProtection="0"/>
    <xf numFmtId="187" fontId="8" fillId="0" borderId="0" applyFont="0" applyFill="0" applyBorder="0" applyAlignment="0" applyProtection="0"/>
    <xf numFmtId="188" fontId="8" fillId="0" borderId="0" applyFont="0" applyFill="0" applyBorder="0" applyAlignment="0" applyProtection="0"/>
    <xf numFmtId="189" fontId="8" fillId="0" borderId="0" applyFont="0" applyFill="0" applyBorder="0" applyAlignment="0" applyProtection="0"/>
    <xf numFmtId="190" fontId="8" fillId="0" borderId="0" applyFont="0" applyFill="0" applyBorder="0" applyAlignment="0" applyProtection="0"/>
    <xf numFmtId="191" fontId="8" fillId="0" borderId="0" applyFont="0" applyFill="0" applyBorder="0" applyAlignment="0" applyProtection="0"/>
    <xf numFmtId="192" fontId="8" fillId="0" borderId="0" applyFont="0" applyFill="0" applyBorder="0" applyAlignment="0" applyProtection="0"/>
    <xf numFmtId="193" fontId="8" fillId="0" borderId="0" applyFont="0" applyFill="0" applyBorder="0" applyAlignment="0" applyProtection="0"/>
    <xf numFmtId="194" fontId="8" fillId="0" borderId="0" applyFont="0" applyFill="0" applyBorder="0" applyAlignment="0" applyProtection="0"/>
    <xf numFmtId="195" fontId="8" fillId="0" borderId="0" applyFont="0" applyFill="0" applyBorder="0" applyAlignment="0" applyProtection="0"/>
    <xf numFmtId="196" fontId="8" fillId="0" borderId="0" applyFont="0" applyFill="0" applyBorder="0" applyAlignment="0" applyProtection="0"/>
    <xf numFmtId="197" fontId="8" fillId="0" borderId="0" applyFont="0" applyFill="0" applyBorder="0" applyAlignment="0" applyProtection="0"/>
    <xf numFmtId="198" fontId="8" fillId="0" borderId="0" applyFont="0" applyFill="0" applyBorder="0" applyAlignment="0" applyProtection="0"/>
    <xf numFmtId="199" fontId="8" fillId="0" borderId="0" applyFont="0" applyFill="0" applyBorder="0" applyAlignment="0" applyProtection="0"/>
    <xf numFmtId="200" fontId="8" fillId="0" borderId="0" applyFont="0" applyFill="0" applyBorder="0" applyAlignment="0" applyProtection="0"/>
    <xf numFmtId="201" fontId="8" fillId="0" borderId="0" applyFont="0" applyFill="0" applyBorder="0" applyAlignment="0" applyProtection="0"/>
    <xf numFmtId="202" fontId="8" fillId="0" borderId="0" applyFont="0" applyFill="0" applyBorder="0" applyAlignment="0" applyProtection="0"/>
    <xf numFmtId="203" fontId="8" fillId="0" borderId="0" applyFont="0" applyFill="0" applyBorder="0" applyAlignment="0" applyProtection="0"/>
    <xf numFmtId="204" fontId="8" fillId="0" borderId="0" applyFont="0" applyFill="0" applyBorder="0" applyAlignment="0" applyProtection="0"/>
    <xf numFmtId="205" fontId="8" fillId="0" borderId="0" applyFont="0" applyFill="0" applyBorder="0" applyAlignment="0" applyProtection="0"/>
    <xf numFmtId="206" fontId="8" fillId="0" borderId="0" applyFont="0" applyFill="0" applyBorder="0" applyAlignment="0" applyProtection="0"/>
    <xf numFmtId="207" fontId="8" fillId="0" borderId="0" applyFont="0" applyFill="0" applyBorder="0" applyAlignment="0" applyProtection="0"/>
    <xf numFmtId="208" fontId="8" fillId="0" borderId="0" applyFont="0" applyFill="0" applyBorder="0" applyAlignment="0" applyProtection="0"/>
    <xf numFmtId="209" fontId="8" fillId="0" borderId="0" applyFont="0" applyFill="0" applyBorder="0" applyAlignment="0" applyProtection="0"/>
    <xf numFmtId="210" fontId="8" fillId="0" borderId="0" applyFont="0" applyFill="0" applyBorder="0" applyAlignment="0" applyProtection="0"/>
    <xf numFmtId="211" fontId="8" fillId="0" borderId="0" applyFont="0" applyFill="0" applyBorder="0" applyAlignment="0" applyProtection="0"/>
    <xf numFmtId="212" fontId="8" fillId="0" borderId="0" applyFont="0" applyFill="0" applyBorder="0" applyAlignment="0" applyProtection="0"/>
    <xf numFmtId="213" fontId="8" fillId="0" borderId="0" applyFon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2" fillId="0" borderId="0" xfId="1"/>
    <xf numFmtId="0" fontId="4" fillId="0" borderId="0" xfId="0" applyFont="1"/>
    <xf numFmtId="0" fontId="5" fillId="0" borderId="0" xfId="0" applyFont="1"/>
    <xf numFmtId="164" fontId="0" fillId="0" borderId="0" xfId="0" applyNumberFormat="1"/>
    <xf numFmtId="212" fontId="4" fillId="0" borderId="0" xfId="96" applyFont="1"/>
    <xf numFmtId="0" fontId="4" fillId="0" borderId="0" xfId="0" applyNumberFormat="1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6" fillId="0" borderId="0" xfId="0" applyFont="1" applyAlignment="1">
      <alignment horizontal="centerContinuous" vertical="center"/>
    </xf>
    <xf numFmtId="0" fontId="5" fillId="0" borderId="0" xfId="0" applyFont="1" applyAlignment="1">
      <alignment vertical="top"/>
    </xf>
    <xf numFmtId="14" fontId="4" fillId="0" borderId="0" xfId="0" applyNumberFormat="1" applyFont="1" applyAlignment="1">
      <alignment horizontal="left"/>
    </xf>
    <xf numFmtId="212" fontId="0" fillId="0" borderId="0" xfId="96" applyFont="1" applyAlignment="1">
      <alignment vertical="center"/>
    </xf>
    <xf numFmtId="0" fontId="0" fillId="33" borderId="0" xfId="0" applyFill="1" applyAlignment="1">
      <alignment vertical="center"/>
    </xf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right"/>
    </xf>
    <xf numFmtId="0" fontId="4" fillId="0" borderId="0" xfId="0" applyNumberFormat="1" applyFont="1" applyAlignment="1">
      <alignment horizontal="left"/>
    </xf>
    <xf numFmtId="14" fontId="5" fillId="0" borderId="0" xfId="0" applyNumberFormat="1" applyFont="1"/>
  </cellXfs>
  <cellStyles count="98">
    <cellStyle name="°C" xfId="76" xr:uid="{8B1D3CF8-7F93-42E5-AD87-83EC5836480B}"/>
    <cellStyle name="µm" xfId="59" xr:uid="{52FC29A5-2250-4EC3-90EE-3F582E722FFB}"/>
    <cellStyle name="… :" xfId="96" xr:uid="{6756A125-A837-4BF5-811C-D390E7855A93}"/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nnée" xfId="83" xr:uid="{328FB1B1-350C-4FB1-B025-EAB6516631E8}"/>
    <cellStyle name="Avertissement" xfId="21" builtinId="11" customBuiltin="1"/>
    <cellStyle name="Calcul" xfId="18" builtinId="22" customBuiltin="1"/>
    <cellStyle name="Cellule liée" xfId="19" builtinId="24" customBuiltin="1"/>
    <cellStyle name="cm" xfId="55" xr:uid="{5373AE23-ADEA-4A75-94D8-4F9257BBCF57}"/>
    <cellStyle name="cm/min" xfId="87" xr:uid="{53893F68-1F1A-4775-A307-32EB5B5CE6B2}"/>
    <cellStyle name="cm²" xfId="74" xr:uid="{FAF65263-DC3A-49FF-9789-F5DBCF996228}"/>
    <cellStyle name="cm³" xfId="93" xr:uid="{AE91D27C-7275-4A89-A8A5-952E1AF5F092}"/>
    <cellStyle name="daN" xfId="61" xr:uid="{FFC22140-09EF-416B-8C58-6D50067B069C}"/>
    <cellStyle name="daN·m" xfId="50" xr:uid="{FA82C32F-7E2C-4E27-AB2F-92F8C4441D8D}"/>
    <cellStyle name="Date semi-longue" xfId="97" xr:uid="{DDA03BBC-0A38-45C0-9004-65621F6DACA8}"/>
    <cellStyle name="dm³" xfId="94" xr:uid="{47612B1E-D1BD-4426-A6DA-A92ACA811ACA}"/>
    <cellStyle name="Entrée" xfId="16" builtinId="20" customBuiltin="1"/>
    <cellStyle name="h" xfId="77" xr:uid="{FFD8B94B-282C-4871-A732-DF35552BCC33}"/>
    <cellStyle name="Insatisfaisant" xfId="14" builtinId="27" customBuiltin="1"/>
    <cellStyle name="jours" xfId="78" xr:uid="{76B2F6C7-49BC-49B2-BAC5-CB428788B734}"/>
    <cellStyle name="k€" xfId="69" xr:uid="{02AE0212-29EB-4CFB-A696-C400544F35CC}"/>
    <cellStyle name="k€ (valeur en €)" xfId="95" xr:uid="{151C349C-B558-42D3-A4EF-F13C2D966F85}"/>
    <cellStyle name="kg" xfId="66" xr:uid="{E91718E5-19B0-40FE-A18E-E988B6630F02}"/>
    <cellStyle name="kg/m³" xfId="68" xr:uid="{A5E5243D-0E55-4E93-AF0F-D5DF0DC79859}"/>
    <cellStyle name="km" xfId="58" xr:uid="{13CC6791-6DF8-4743-A1F7-095D3C7BDA9F}"/>
    <cellStyle name="km/h" xfId="84" xr:uid="{C94EAF94-F909-4EC3-BA0C-80ABBA6B0C0D}"/>
    <cellStyle name="kN" xfId="63" xr:uid="{F6EB3DFD-EDA9-4881-87AA-62F9BCE88E51}"/>
    <cellStyle name="kW" xfId="72" xr:uid="{A6718125-681B-4CDD-A744-E4EB717AE704}"/>
    <cellStyle name="L" xfId="90" xr:uid="{4517CBC5-F82A-4AAE-845E-BA8369942B95}"/>
    <cellStyle name="ℓ" xfId="91" xr:uid="{A5BFFA0C-FC5D-49F0-99BB-FF543C2DECA2}"/>
    <cellStyle name="ℓ/min" xfId="52" xr:uid="{7FF50697-5D79-4B17-88F2-5B53E5F4BFEB}"/>
    <cellStyle name="ℓ/s" xfId="53" xr:uid="{7A85C2C5-1875-43C7-A8FD-BF1193004293}"/>
    <cellStyle name="Lien hypertexte" xfId="1" builtinId="8" customBuiltin="1"/>
    <cellStyle name="Lien hypertexte visité" xfId="2" builtinId="9" customBuiltin="1"/>
    <cellStyle name="m" xfId="56" xr:uid="{168391EB-BE11-4254-AD84-FF5CE55A2B57}"/>
    <cellStyle name="m/min" xfId="86" xr:uid="{E85D06DF-E570-493E-BBC1-FE623A1EA44B}"/>
    <cellStyle name="m/s" xfId="85" xr:uid="{D915C6FA-1733-40B3-B292-165E983CD75D}"/>
    <cellStyle name="m/s²" xfId="49" xr:uid="{3B7B4CCB-B7EE-49FA-B4AA-B74855D5DDE4}"/>
    <cellStyle name="M€" xfId="70" xr:uid="{123B0451-985A-47B0-9F85-6BD8CDFE6D79}"/>
    <cellStyle name="m²" xfId="73" xr:uid="{2DA9A97B-9AFD-40BC-ADBB-C9DFA87BB63D}"/>
    <cellStyle name="m³" xfId="92" xr:uid="{73861A22-E498-4DCB-B257-EDA1423AFBEF}"/>
    <cellStyle name="m³/h" xfId="54" xr:uid="{683D43A1-C166-4030-9588-CB7D2C212C39}"/>
    <cellStyle name="Milliers" xfId="3" builtinId="3" customBuiltin="1"/>
    <cellStyle name="Milliers [0]" xfId="4" builtinId="6" customBuiltin="1"/>
    <cellStyle name="minute" xfId="79" xr:uid="{F2D20023-1ABD-4BB5-A773-E15E01D55DE7}"/>
    <cellStyle name="mm" xfId="57" xr:uid="{91A42562-13C1-4FB8-8DDF-EEEDA2F78D92}"/>
    <cellStyle name="mm/min" xfId="88" xr:uid="{B9016C4F-03B9-4B8B-AC36-5F4FFF88FC3A}"/>
    <cellStyle name="mm/s" xfId="89" xr:uid="{A52FAACB-6265-4788-9673-4A4E5A37943D}"/>
    <cellStyle name="mm²" xfId="75" xr:uid="{616D91A8-A785-4395-96F7-7293BD97CD43}"/>
    <cellStyle name="mois" xfId="80" xr:uid="{998E0FFE-0BC7-43CD-801B-913482E0BD77}"/>
    <cellStyle name="Monétaire" xfId="5" builtinId="4" customBuiltin="1"/>
    <cellStyle name="Monétaire [0]" xfId="6" builtinId="7" customBuiltin="1"/>
    <cellStyle name="N" xfId="62" xr:uid="{7A385472-EA20-4EDB-B7BA-DF660E7A6626}"/>
    <cellStyle name="N·m" xfId="51" xr:uid="{1B98D0D1-2351-4564-9883-3616B18DAADA}"/>
    <cellStyle name="Neutre" xfId="15" builtinId="28" customBuiltin="1"/>
    <cellStyle name="Normal" xfId="0" builtinId="0" customBuiltin="1"/>
    <cellStyle name="Note" xfId="22" builtinId="10" customBuiltin="1"/>
    <cellStyle name="Pa" xfId="71" xr:uid="{011429E6-818E-43CE-A693-AB41B5B2A851}"/>
    <cellStyle name="Pourcentage" xfId="7" builtinId="5" customBuiltin="1"/>
    <cellStyle name="rpm" xfId="64" xr:uid="{1040730E-8F5A-4D83-A8CB-6B4536715CA0}"/>
    <cellStyle name="s" xfId="81" xr:uid="{FA7BE0F0-09D0-4994-BDFF-1FA98333E709}"/>
    <cellStyle name="Satisfaisant" xfId="13" builtinId="26" customBuiltin="1"/>
    <cellStyle name="semaine" xfId="82" xr:uid="{9B286FE5-F485-4E82-B9C1-9A169E8D3083}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nne" xfId="67" xr:uid="{220A58DD-E102-4D27-8725-57C5D04713B5}"/>
    <cellStyle name="Total" xfId="24" builtinId="25" customBuiltin="1"/>
    <cellStyle name="tr/min" xfId="65" xr:uid="{971DC344-BE21-4DA6-8B48-746F91E64ADC}"/>
    <cellStyle name="V" xfId="60" xr:uid="{88A4D4A0-D8FD-4A51-88EB-D75E277E2FED}"/>
    <cellStyle name="Vérification" xfId="20" builtinId="23" customBuiltin="1"/>
  </cellStyles>
  <dxfs count="5">
    <dxf>
      <numFmt numFmtId="30" formatCode="@"/>
      <alignment horizontal="right" vertical="bottom" textRotation="0" wrapText="0" indent="0" justifyLastLine="0" shrinkToFit="0" readingOrder="0"/>
    </dxf>
    <dxf>
      <numFmt numFmtId="19" formatCode="dd/mm/yyyy"/>
    </dxf>
    <dxf>
      <numFmt numFmtId="164" formatCode="0#&quot; &quot;##&quot; &quot;##&quot; &quot;##&quot; &quot;##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7F9425-1218-407F-B60D-4467F8ED4FD5}" name="data" displayName="data" ref="A1:N8" totalsRowShown="0">
  <autoFilter ref="A1:N8" xr:uid="{067F9425-1218-407F-B60D-4467F8ED4FD5}"/>
  <tableColumns count="14">
    <tableColumn id="1" xr3:uid="{4309939E-354C-4DA3-9EF5-CCA080B9D600}" name="nom"/>
    <tableColumn id="2" xr3:uid="{E7FD5650-355C-4DAD-962D-A23A7417CEE4}" name="prenom"/>
    <tableColumn id="14" xr3:uid="{D2A343E2-1338-436B-92BB-47DCDE7310F3}" name="NOM Prénom" dataDxfId="4">
      <calculatedColumnFormula>_xlfn.TEXTJOIN(" ",TRUE,UPPER(data[[#This Row],[nom]]),PROPER(data[[#This Row],[prenom]]))</calculatedColumnFormula>
    </tableColumn>
    <tableColumn id="3" xr3:uid="{39466D1D-E441-459D-8E28-8FBEDBB91348}" name="date de naissance" dataDxfId="3"/>
    <tableColumn id="4" xr3:uid="{A1A5E63B-4921-4B89-A783-2114A5E0385D}" name="age">
      <calculatedColumnFormula>DATEDIF(D2,TODAY(),"y") &amp; "a " &amp; DATEDIF(D2,TODAY(),"ym") &amp; "m "</calculatedColumnFormula>
    </tableColumn>
    <tableColumn id="5" xr3:uid="{E7118CEB-19EA-41E9-9500-1E6BFF8799B6}" name="classe"/>
    <tableColumn id="6" xr3:uid="{3E173EAC-ED9B-4F1C-9802-E4B127C25436}" name="serie"/>
    <tableColumn id="7" xr3:uid="{E3B430C6-3C53-4BBA-9A5D-30A347CE9026}" name="Date inscription" dataDxfId="1"/>
    <tableColumn id="8" xr3:uid="{90C08D6E-712B-4228-87D4-537390337712}" name="INE" dataDxfId="0"/>
    <tableColumn id="9" xr3:uid="{EDCE2554-B509-4260-A80B-B7674934B45F}" name="adresse"/>
    <tableColumn id="10" xr3:uid="{9F726097-DFCC-4C67-BFE2-516A63AB91CA}" name="CP"/>
    <tableColumn id="11" xr3:uid="{D747762A-516E-4B35-8C11-57E1F0AF1149}" name="ville"/>
    <tableColumn id="12" xr3:uid="{C5F5EFF9-878C-42E2-8849-29628C99CA77}" name="telephone" dataDxfId="2"/>
    <tableColumn id="13" xr3:uid="{97DA706E-47FB-4231-825D-C456B4AA7395}" name="mail" dataCellStyle="Lien hypertexte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t@t.com" TargetMode="External"/><Relationship Id="rId7" Type="http://schemas.openxmlformats.org/officeDocument/2006/relationships/hyperlink" Target="mailto:t@m.com" TargetMode="External"/><Relationship Id="rId2" Type="http://schemas.openxmlformats.org/officeDocument/2006/relationships/hyperlink" Target="mailto:m@m.com" TargetMode="External"/><Relationship Id="rId1" Type="http://schemas.openxmlformats.org/officeDocument/2006/relationships/hyperlink" Target="mailto:t@m.com" TargetMode="External"/><Relationship Id="rId6" Type="http://schemas.openxmlformats.org/officeDocument/2006/relationships/hyperlink" Target="mailto:m@m.com" TargetMode="External"/><Relationship Id="rId5" Type="http://schemas.openxmlformats.org/officeDocument/2006/relationships/hyperlink" Target="mailto:o@o.com" TargetMode="External"/><Relationship Id="rId4" Type="http://schemas.openxmlformats.org/officeDocument/2006/relationships/hyperlink" Target="mailto:p@p.com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1F3E8-3265-4257-A318-6C01729E6393}">
  <dimension ref="A1:N8"/>
  <sheetViews>
    <sheetView showGridLines="0" workbookViewId="0">
      <selection activeCell="F13" sqref="F13"/>
    </sheetView>
  </sheetViews>
  <sheetFormatPr baseColWidth="10" defaultRowHeight="14.25" x14ac:dyDescent="0.2"/>
  <cols>
    <col min="1" max="1" width="7" customWidth="1"/>
    <col min="2" max="3" width="9.625" customWidth="1"/>
    <col min="4" max="4" width="17.875" customWidth="1"/>
    <col min="5" max="5" width="7.375" customWidth="1"/>
    <col min="6" max="6" width="7.875" customWidth="1"/>
    <col min="7" max="7" width="12.625" customWidth="1"/>
    <col min="8" max="8" width="16.375" customWidth="1"/>
    <col min="9" max="9" width="10.75" customWidth="1"/>
    <col min="10" max="10" width="12.875" customWidth="1"/>
    <col min="11" max="11" width="5.75" customWidth="1"/>
    <col min="12" max="12" width="6.375" customWidth="1"/>
    <col min="13" max="13" width="12.625" customWidth="1"/>
    <col min="14" max="14" width="9.875" customWidth="1"/>
  </cols>
  <sheetData>
    <row r="1" spans="1:14" x14ac:dyDescent="0.2">
      <c r="A1" t="s">
        <v>0</v>
      </c>
      <c r="B1" t="s">
        <v>1</v>
      </c>
      <c r="C1" t="s">
        <v>48</v>
      </c>
      <c r="D1" t="s">
        <v>2</v>
      </c>
      <c r="E1" t="s">
        <v>3</v>
      </c>
      <c r="F1" t="s">
        <v>4</v>
      </c>
      <c r="G1" t="s">
        <v>5</v>
      </c>
      <c r="H1" t="s">
        <v>47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</row>
    <row r="2" spans="1:14" x14ac:dyDescent="0.2">
      <c r="A2" t="s">
        <v>12</v>
      </c>
      <c r="B2" t="s">
        <v>13</v>
      </c>
      <c r="C2" t="str">
        <f>_xlfn.TEXTJOIN(" ",TRUE,UPPER(data[[#This Row],[nom]]),PROPER(data[[#This Row],[prenom]]))</f>
        <v>DUPONT Harry</v>
      </c>
      <c r="D2" s="1">
        <v>40205</v>
      </c>
      <c r="E2" t="str">
        <f ca="1">DATEDIF(D2,TODAY(),"y") &amp; "a " &amp; DATEDIF(D2,TODAY(),"ym") &amp; "m "</f>
        <v xml:space="preserve">14a 7m </v>
      </c>
      <c r="F2" t="s">
        <v>14</v>
      </c>
      <c r="G2" t="s">
        <v>15</v>
      </c>
      <c r="H2" s="1">
        <v>45536</v>
      </c>
      <c r="I2" s="17">
        <v>7123456789</v>
      </c>
      <c r="J2" t="s">
        <v>16</v>
      </c>
      <c r="K2">
        <v>75000</v>
      </c>
      <c r="L2" t="s">
        <v>17</v>
      </c>
      <c r="M2" s="5">
        <v>102030405</v>
      </c>
      <c r="N2" s="2" t="s">
        <v>18</v>
      </c>
    </row>
    <row r="3" spans="1:14" x14ac:dyDescent="0.2">
      <c r="A3" t="s">
        <v>19</v>
      </c>
      <c r="B3" t="s">
        <v>20</v>
      </c>
      <c r="C3" t="str">
        <f>_xlfn.TEXTJOIN(" ",TRUE,UPPER(data[[#This Row],[nom]]),PROPER(data[[#This Row],[prenom]]))</f>
        <v>DURAND Tom</v>
      </c>
      <c r="D3" s="1">
        <v>40570</v>
      </c>
      <c r="E3" t="str">
        <f t="shared" ref="E3:E8" ca="1" si="0">DATEDIF(D3,TODAY(),"y") &amp; "a " &amp; DATEDIF(D3,TODAY(),"ym") &amp; "m "</f>
        <v xml:space="preserve">13a 7m </v>
      </c>
      <c r="F3" t="s">
        <v>21</v>
      </c>
      <c r="G3" t="s">
        <v>22</v>
      </c>
      <c r="H3" s="1">
        <v>45532</v>
      </c>
      <c r="I3" s="17">
        <v>745789123</v>
      </c>
      <c r="J3" t="s">
        <v>23</v>
      </c>
      <c r="K3">
        <v>75000</v>
      </c>
      <c r="L3" t="s">
        <v>17</v>
      </c>
      <c r="M3" s="5">
        <v>1122334455</v>
      </c>
      <c r="N3" s="2" t="s">
        <v>24</v>
      </c>
    </row>
    <row r="4" spans="1:14" x14ac:dyDescent="0.2">
      <c r="A4" t="s">
        <v>25</v>
      </c>
      <c r="B4" t="s">
        <v>26</v>
      </c>
      <c r="C4" t="str">
        <f>_xlfn.TEXTJOIN(" ",TRUE,UPPER(data[[#This Row],[nom]]),PROPER(data[[#This Row],[prenom]]))</f>
        <v>TUTU Tata</v>
      </c>
      <c r="D4" s="1">
        <v>40935</v>
      </c>
      <c r="E4" t="str">
        <f t="shared" ca="1" si="0"/>
        <v xml:space="preserve">12a 7m </v>
      </c>
      <c r="F4" t="s">
        <v>27</v>
      </c>
      <c r="G4" t="s">
        <v>15</v>
      </c>
      <c r="H4" s="1">
        <v>45536</v>
      </c>
      <c r="I4" s="17">
        <v>153515486</v>
      </c>
      <c r="J4" t="s">
        <v>28</v>
      </c>
      <c r="K4">
        <v>75000</v>
      </c>
      <c r="L4" t="s">
        <v>17</v>
      </c>
      <c r="M4" s="5">
        <v>22334455</v>
      </c>
      <c r="N4" s="2" t="s">
        <v>29</v>
      </c>
    </row>
    <row r="5" spans="1:14" x14ac:dyDescent="0.2">
      <c r="A5" t="s">
        <v>30</v>
      </c>
      <c r="B5" t="s">
        <v>31</v>
      </c>
      <c r="C5" t="str">
        <f>_xlfn.TEXTJOIN(" ",TRUE,UPPER(data[[#This Row],[nom]]),PROPER(data[[#This Row],[prenom]]))</f>
        <v>TOTO Toutou</v>
      </c>
      <c r="D5" s="1">
        <v>41666</v>
      </c>
      <c r="E5" t="str">
        <f t="shared" ca="1" si="0"/>
        <v xml:space="preserve">10a 7m </v>
      </c>
      <c r="F5" t="s">
        <v>32</v>
      </c>
      <c r="G5" t="s">
        <v>15</v>
      </c>
      <c r="H5" s="1">
        <v>45533</v>
      </c>
      <c r="I5" s="17">
        <v>1597532846</v>
      </c>
      <c r="J5" t="s">
        <v>33</v>
      </c>
      <c r="K5">
        <v>75000</v>
      </c>
      <c r="L5" t="s">
        <v>17</v>
      </c>
      <c r="M5" s="5">
        <v>33445566</v>
      </c>
      <c r="N5" s="2" t="s">
        <v>34</v>
      </c>
    </row>
    <row r="6" spans="1:14" x14ac:dyDescent="0.2">
      <c r="A6" t="s">
        <v>12</v>
      </c>
      <c r="B6" t="s">
        <v>35</v>
      </c>
      <c r="C6" t="str">
        <f>_xlfn.TEXTJOIN(" ",TRUE,UPPER(data[[#This Row],[nom]]),PROPER(data[[#This Row],[prenom]]))</f>
        <v>DUPONT Henry</v>
      </c>
      <c r="D6" s="1">
        <v>42396</v>
      </c>
      <c r="E6" t="str">
        <f t="shared" ca="1" si="0"/>
        <v xml:space="preserve">8a 7m </v>
      </c>
      <c r="F6" t="s">
        <v>36</v>
      </c>
      <c r="G6" t="s">
        <v>37</v>
      </c>
      <c r="H6" s="1">
        <v>45565</v>
      </c>
      <c r="I6" s="17">
        <v>7513596482</v>
      </c>
      <c r="J6" t="s">
        <v>16</v>
      </c>
      <c r="K6">
        <v>75000</v>
      </c>
      <c r="L6" t="s">
        <v>17</v>
      </c>
      <c r="M6" s="5">
        <v>102030405</v>
      </c>
      <c r="N6" s="2" t="s">
        <v>18</v>
      </c>
    </row>
    <row r="7" spans="1:14" x14ac:dyDescent="0.2">
      <c r="A7" t="s">
        <v>38</v>
      </c>
      <c r="B7" t="s">
        <v>39</v>
      </c>
      <c r="C7" t="str">
        <f>_xlfn.TEXTJOIN(" ",TRUE,UPPER(data[[#This Row],[nom]]),PROPER(data[[#This Row],[prenom]]))</f>
        <v>TITI Papa</v>
      </c>
      <c r="D7" s="1">
        <v>42762</v>
      </c>
      <c r="E7" t="str">
        <f t="shared" ca="1" si="0"/>
        <v xml:space="preserve">7a 7m </v>
      </c>
      <c r="F7" t="s">
        <v>40</v>
      </c>
      <c r="G7" t="s">
        <v>15</v>
      </c>
      <c r="H7" s="1">
        <v>45539</v>
      </c>
      <c r="I7" s="17">
        <v>842697513</v>
      </c>
      <c r="J7" t="s">
        <v>41</v>
      </c>
      <c r="K7">
        <v>75000</v>
      </c>
      <c r="L7" t="s">
        <v>17</v>
      </c>
      <c r="M7" s="5">
        <v>7788994455</v>
      </c>
      <c r="N7" s="2" t="s">
        <v>42</v>
      </c>
    </row>
    <row r="8" spans="1:14" x14ac:dyDescent="0.2">
      <c r="A8" t="s">
        <v>19</v>
      </c>
      <c r="B8" t="s">
        <v>43</v>
      </c>
      <c r="C8" t="str">
        <f>_xlfn.TEXTJOIN(" ",TRUE,UPPER(data[[#This Row],[nom]]),PROPER(data[[#This Row],[prenom]]))</f>
        <v>DURAND Nana</v>
      </c>
      <c r="D8" s="1">
        <v>43492</v>
      </c>
      <c r="E8" t="str">
        <f t="shared" ca="1" si="0"/>
        <v xml:space="preserve">5a 7m </v>
      </c>
      <c r="F8" t="s">
        <v>44</v>
      </c>
      <c r="G8" t="s">
        <v>15</v>
      </c>
      <c r="H8" s="1">
        <v>45444</v>
      </c>
      <c r="I8" s="17">
        <v>456123789</v>
      </c>
      <c r="J8" t="s">
        <v>23</v>
      </c>
      <c r="K8">
        <v>75000</v>
      </c>
      <c r="L8" t="s">
        <v>17</v>
      </c>
      <c r="M8" s="5">
        <v>1122334455</v>
      </c>
      <c r="N8" s="2" t="s">
        <v>24</v>
      </c>
    </row>
  </sheetData>
  <hyperlinks>
    <hyperlink ref="N2" r:id="rId1" xr:uid="{E78D35AC-20D2-437F-8A2B-CAA9152EE532}"/>
    <hyperlink ref="N3" r:id="rId2" xr:uid="{5B29ACF1-FC64-4C4C-B136-56DA089B05B6}"/>
    <hyperlink ref="N4" r:id="rId3" xr:uid="{EA0F2721-6CC6-466C-9A93-554F2FB5FD1F}"/>
    <hyperlink ref="N5" r:id="rId4" xr:uid="{CBC28A50-E0C5-4649-8A1C-003428FD6F0E}"/>
    <hyperlink ref="N7" r:id="rId5" xr:uid="{81BC67C4-2D03-4138-8296-42703A779B84}"/>
    <hyperlink ref="N8" r:id="rId6" xr:uid="{93AAB680-8E10-4DF4-91DA-A7719FABDD7E}"/>
    <hyperlink ref="N6" r:id="rId7" xr:uid="{34B728C5-4921-4609-A4ED-6E0C9046BF28}"/>
  </hyperlinks>
  <pageMargins left="0.7" right="0.7" top="0.75" bottom="0.75" header="0.3" footer="0.3"/>
  <pageSetup paperSize="9" orientation="portrait" r:id="rId8"/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CEAC1-0C2E-4BEA-87D6-4841B78DB7AD}">
  <sheetPr>
    <pageSetUpPr fitToPage="1"/>
  </sheetPr>
  <dimension ref="A1:E19"/>
  <sheetViews>
    <sheetView tabSelected="1" workbookViewId="0">
      <selection activeCell="E23" sqref="E23"/>
    </sheetView>
  </sheetViews>
  <sheetFormatPr baseColWidth="10" defaultRowHeight="14.25" x14ac:dyDescent="0.2"/>
  <cols>
    <col min="1" max="1" width="7.125" customWidth="1"/>
    <col min="2" max="2" width="13.375" customWidth="1"/>
    <col min="3" max="3" width="36.25" customWidth="1"/>
    <col min="4" max="4" width="18.625" customWidth="1"/>
    <col min="5" max="5" width="17.625" customWidth="1"/>
    <col min="6" max="6" width="35.5" customWidth="1"/>
  </cols>
  <sheetData>
    <row r="1" spans="1:5" ht="25.5" x14ac:dyDescent="0.2">
      <c r="A1" s="9" t="s">
        <v>45</v>
      </c>
      <c r="B1" s="10"/>
      <c r="C1" s="9"/>
      <c r="D1" s="9"/>
      <c r="E1" s="14" t="s">
        <v>54</v>
      </c>
    </row>
    <row r="2" spans="1:5" ht="27.95" customHeight="1" x14ac:dyDescent="0.2">
      <c r="A2" s="8"/>
      <c r="B2" s="8"/>
      <c r="C2" s="8"/>
      <c r="D2" s="8"/>
      <c r="E2" s="15" t="s">
        <v>59</v>
      </c>
    </row>
    <row r="3" spans="1:5" ht="23.25" x14ac:dyDescent="0.2">
      <c r="A3" s="11" t="s">
        <v>55</v>
      </c>
      <c r="B3" s="11"/>
      <c r="C3" s="11"/>
      <c r="D3" s="10"/>
    </row>
    <row r="4" spans="1:5" ht="37.5" customHeight="1" x14ac:dyDescent="0.25">
      <c r="A4" s="3"/>
      <c r="B4" s="3"/>
      <c r="C4" s="3"/>
    </row>
    <row r="5" spans="1:5" ht="18" x14ac:dyDescent="0.2">
      <c r="A5" s="12" t="s">
        <v>56</v>
      </c>
      <c r="B5" s="12"/>
      <c r="C5" s="12"/>
    </row>
    <row r="6" spans="1:5" ht="18" x14ac:dyDescent="0.2">
      <c r="A6" s="12" t="s">
        <v>57</v>
      </c>
      <c r="B6" s="12"/>
      <c r="C6" s="12"/>
    </row>
    <row r="7" spans="1:5" ht="37.5" customHeight="1" x14ac:dyDescent="0.2">
      <c r="A7" s="12"/>
      <c r="B7" s="12"/>
      <c r="C7" s="12"/>
    </row>
    <row r="8" spans="1:5" ht="18" x14ac:dyDescent="0.25">
      <c r="A8" s="3"/>
      <c r="B8" s="6" t="s">
        <v>49</v>
      </c>
      <c r="C8" s="3" t="str">
        <f>UPPER(_xlfn.XLOOKUP(choixEleve,data[NOM Prénom],data[nom],"Cet élève n’existe pas"))</f>
        <v>TITI</v>
      </c>
    </row>
    <row r="9" spans="1:5" ht="18" x14ac:dyDescent="0.25">
      <c r="A9" s="3"/>
      <c r="B9" s="6" t="s">
        <v>50</v>
      </c>
      <c r="C9" s="3" t="str">
        <f>PROPER(_xlfn.XLOOKUP(choixEleve,data[NOM Prénom],data[prenom],"Cet élève n’existe pas"))</f>
        <v>Papa</v>
      </c>
    </row>
    <row r="10" spans="1:5" ht="18" x14ac:dyDescent="0.25">
      <c r="A10" s="3"/>
      <c r="B10" s="6" t="s">
        <v>51</v>
      </c>
      <c r="C10" s="13">
        <f>_xlfn.XLOOKUP(choixEleve,data[NOM Prénom],data[date de naissance],"Cet élève n’existe pas")</f>
        <v>42762</v>
      </c>
    </row>
    <row r="11" spans="1:5" ht="18" x14ac:dyDescent="0.25">
      <c r="A11" s="3"/>
      <c r="B11" s="6" t="s">
        <v>58</v>
      </c>
      <c r="C11" s="18">
        <f>_xlfn.XLOOKUP(choixEleve,data[NOM Prénom],data[INE],"Cet élève n’existe pas")</f>
        <v>842697513</v>
      </c>
    </row>
    <row r="12" spans="1:5" ht="18" x14ac:dyDescent="0.25">
      <c r="A12" s="3"/>
      <c r="B12" s="6" t="s">
        <v>52</v>
      </c>
      <c r="C12" s="7" t="str">
        <f>_xlfn.XLOOKUP(choixEleve,data[NOM Prénom],data[classe],"Cet élève n’existe pas")</f>
        <v>CE1</v>
      </c>
    </row>
    <row r="13" spans="1:5" ht="18" x14ac:dyDescent="0.25">
      <c r="A13" s="3"/>
      <c r="B13" s="6" t="s">
        <v>53</v>
      </c>
      <c r="C13" s="7" t="str">
        <f>_xlfn.XLOOKUP(choixEleve,data[NOM Prénom],data[serie],"Cet élève n’existe pas")</f>
        <v>générale</v>
      </c>
    </row>
    <row r="14" spans="1:5" ht="31.5" customHeight="1" x14ac:dyDescent="0.25">
      <c r="A14" s="3"/>
      <c r="B14" s="3"/>
      <c r="C14" s="3"/>
    </row>
    <row r="15" spans="1:5" ht="18" x14ac:dyDescent="0.25">
      <c r="A15" s="19" t="str">
        <f>"est actuellement inscrit dans mon établissement depuis le : " &amp; _xlfn.XLOOKUP(choixEleve,data[NOM Prénom],data[Date inscription],"Cet élève n’existe pas")</f>
        <v>est actuellement inscrit dans mon établissement depuis le : 45539</v>
      </c>
      <c r="B15" s="4"/>
      <c r="C15" s="4"/>
    </row>
    <row r="16" spans="1:5" ht="18" x14ac:dyDescent="0.25">
      <c r="A16" s="16" t="s">
        <v>46</v>
      </c>
      <c r="B16" s="16"/>
      <c r="C16" s="16"/>
    </row>
    <row r="17" spans="1:3" ht="48.95" customHeight="1" x14ac:dyDescent="0.25">
      <c r="A17" s="3"/>
      <c r="B17" s="3"/>
      <c r="C17" s="3"/>
    </row>
    <row r="18" spans="1:3" ht="18" x14ac:dyDescent="0.25">
      <c r="A18" s="3"/>
      <c r="B18" s="3" t="str">
        <f ca="1">"Fait à Paris, le " &amp; TEXT(TODAY(),"[$-fr-fr]jjjj jj mmmm aaaa")</f>
        <v>Fait à Paris, le lundi 16 septembre 2024</v>
      </c>
      <c r="C18" s="3"/>
    </row>
    <row r="19" spans="1:3" ht="18" x14ac:dyDescent="0.25">
      <c r="A19" s="3"/>
      <c r="B19" s="3"/>
      <c r="C19" s="3"/>
    </row>
  </sheetData>
  <mergeCells count="1">
    <mergeCell ref="A16:C16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5FE89BF-460C-49C8-9330-A512EBD24CA2}">
          <x14:formula1>
            <xm:f>Feuil1!$C$2:$C$8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choixEleve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MALEK</dc:creator>
  <cp:lastModifiedBy>MALEK</cp:lastModifiedBy>
  <cp:lastPrinted>2024-09-16T21:54:38Z</cp:lastPrinted>
  <dcterms:created xsi:type="dcterms:W3CDTF">2024-09-16T18:35:31Z</dcterms:created>
  <dcterms:modified xsi:type="dcterms:W3CDTF">2024-09-16T21:56:23Z</dcterms:modified>
</cp:coreProperties>
</file>