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ngy0\Desktop\"/>
    </mc:Choice>
  </mc:AlternateContent>
  <bookViews>
    <workbookView xWindow="0" yWindow="600" windowWidth="25170" windowHeight="13200"/>
  </bookViews>
  <sheets>
    <sheet name="Feuil1" sheetId="1" r:id="rId1"/>
  </sheets>
  <externalReferences>
    <externalReference r:id="rId2"/>
  </externalReferences>
  <definedNames>
    <definedName name="Année_Calendaire">Feuil1!$A$1</definedName>
    <definedName name="Jan_Dim1">DATE(Année_Calendaire,1,1)-WEEKDAY(DATE(Année_Calendaire,1,1))+1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4" i="1" l="1"/>
  <c r="C39" i="1" l="1"/>
  <c r="AM48" i="1"/>
  <c r="AA48" i="1"/>
  <c r="Z48" i="1"/>
  <c r="Y48" i="1"/>
  <c r="X48" i="1"/>
  <c r="W48" i="1"/>
  <c r="V48" i="1"/>
  <c r="U48" i="1"/>
  <c r="P48" i="1"/>
  <c r="O48" i="1"/>
  <c r="N48" i="1"/>
  <c r="M48" i="1"/>
  <c r="L48" i="1"/>
  <c r="G48" i="1"/>
  <c r="F48" i="1"/>
  <c r="C48" i="1"/>
  <c r="AX47" i="1"/>
  <c r="AT47" i="1"/>
  <c r="AK47" i="1"/>
  <c r="AB47" i="1"/>
  <c r="S47" i="1"/>
  <c r="J47" i="1"/>
  <c r="AX46" i="1"/>
  <c r="AT46" i="1"/>
  <c r="AK46" i="1"/>
  <c r="AB46" i="1"/>
  <c r="S46" i="1"/>
  <c r="J46" i="1"/>
  <c r="AX45" i="1"/>
  <c r="AT45" i="1"/>
  <c r="AK45" i="1"/>
  <c r="AB45" i="1"/>
  <c r="S45" i="1"/>
  <c r="J45" i="1"/>
  <c r="AX44" i="1"/>
  <c r="AT44" i="1"/>
  <c r="AK44" i="1"/>
  <c r="AB44" i="1"/>
  <c r="S44" i="1"/>
  <c r="J44" i="1"/>
  <c r="AY44" i="1" s="1"/>
  <c r="AW43" i="1"/>
  <c r="AV43" i="1"/>
  <c r="AX43" i="1" s="1"/>
  <c r="AS43" i="1"/>
  <c r="AR43" i="1"/>
  <c r="AQ43" i="1"/>
  <c r="AP43" i="1"/>
  <c r="AO43" i="1"/>
  <c r="AN43" i="1"/>
  <c r="AM43" i="1"/>
  <c r="AJ43" i="1"/>
  <c r="AI43" i="1"/>
  <c r="AH43" i="1"/>
  <c r="AG43" i="1"/>
  <c r="AF43" i="1"/>
  <c r="AE43" i="1"/>
  <c r="AD43" i="1"/>
  <c r="AK43" i="1" s="1"/>
  <c r="AA43" i="1"/>
  <c r="Z43" i="1"/>
  <c r="Y43" i="1"/>
  <c r="X43" i="1"/>
  <c r="W43" i="1"/>
  <c r="V43" i="1"/>
  <c r="U43" i="1"/>
  <c r="R43" i="1"/>
  <c r="Q43" i="1"/>
  <c r="P43" i="1"/>
  <c r="O43" i="1"/>
  <c r="N43" i="1"/>
  <c r="M43" i="1"/>
  <c r="L43" i="1"/>
  <c r="I43" i="1"/>
  <c r="H43" i="1"/>
  <c r="G43" i="1"/>
  <c r="F43" i="1"/>
  <c r="E43" i="1"/>
  <c r="D43" i="1"/>
  <c r="C43" i="1"/>
  <c r="AM39" i="1"/>
  <c r="AH39" i="1"/>
  <c r="AH48" i="1" s="1"/>
  <c r="AG39" i="1"/>
  <c r="AG48" i="1" s="1"/>
  <c r="AF39" i="1"/>
  <c r="AF48" i="1" s="1"/>
  <c r="AE39" i="1"/>
  <c r="AE48" i="1" s="1"/>
  <c r="AD39" i="1"/>
  <c r="AD40" i="1" s="1"/>
  <c r="AA39" i="1"/>
  <c r="Z39" i="1"/>
  <c r="Y39" i="1"/>
  <c r="Y38" i="1" s="1"/>
  <c r="X38" i="1"/>
  <c r="W39" i="1"/>
  <c r="V39" i="1"/>
  <c r="U39" i="1"/>
  <c r="U38" i="1" s="1"/>
  <c r="P39" i="1"/>
  <c r="O39" i="1"/>
  <c r="N39" i="1"/>
  <c r="M39" i="1"/>
  <c r="L39" i="1"/>
  <c r="L40" i="1" s="1"/>
  <c r="G39" i="1"/>
  <c r="G38" i="1" s="1"/>
  <c r="F39" i="1"/>
  <c r="F38" i="1" s="1"/>
  <c r="C40" i="1"/>
  <c r="AG38" i="1"/>
  <c r="AF38" i="1"/>
  <c r="AA38" i="1"/>
  <c r="Z38" i="1"/>
  <c r="W38" i="1"/>
  <c r="V38" i="1"/>
  <c r="P38" i="1"/>
  <c r="O38" i="1"/>
  <c r="N38" i="1"/>
  <c r="M38" i="1"/>
  <c r="L38" i="1"/>
  <c r="AV37" i="1"/>
  <c r="AM37" i="1"/>
  <c r="AH37" i="1"/>
  <c r="AG37" i="1"/>
  <c r="AF37" i="1"/>
  <c r="AE37" i="1"/>
  <c r="AD37" i="1"/>
  <c r="AA37" i="1"/>
  <c r="Z37" i="1"/>
  <c r="Y37" i="1"/>
  <c r="X37" i="1"/>
  <c r="W37" i="1"/>
  <c r="V37" i="1"/>
  <c r="U37" i="1"/>
  <c r="P37" i="1"/>
  <c r="O37" i="1"/>
  <c r="N37" i="1"/>
  <c r="M37" i="1"/>
  <c r="L37" i="1"/>
  <c r="H37" i="1"/>
  <c r="G37" i="1"/>
  <c r="F37" i="1"/>
  <c r="C37" i="1"/>
  <c r="AO36" i="1"/>
  <c r="AO48" i="1" s="1"/>
  <c r="AN36" i="1"/>
  <c r="AJ36" i="1"/>
  <c r="AJ48" i="1" s="1"/>
  <c r="AI36" i="1"/>
  <c r="AI48" i="1" s="1"/>
  <c r="R36" i="1"/>
  <c r="R48" i="1" s="1"/>
  <c r="Q36" i="1"/>
  <c r="I48" i="1"/>
  <c r="H36" i="1"/>
  <c r="H48" i="1" s="1"/>
  <c r="E48" i="1"/>
  <c r="AW35" i="1"/>
  <c r="AW36" i="1" s="1"/>
  <c r="AV35" i="1"/>
  <c r="AV36" i="1" s="1"/>
  <c r="AV48" i="1" s="1"/>
  <c r="AS35" i="1"/>
  <c r="AS36" i="1" s="1"/>
  <c r="AR35" i="1"/>
  <c r="AR36" i="1" s="1"/>
  <c r="AQ35" i="1"/>
  <c r="AQ36" i="1" s="1"/>
  <c r="AQ48" i="1" s="1"/>
  <c r="AP35" i="1"/>
  <c r="AP36" i="1" s="1"/>
  <c r="AR33" i="1"/>
  <c r="Z33" i="1"/>
  <c r="H33" i="1"/>
  <c r="D14" i="1"/>
  <c r="D15" i="1" s="1"/>
  <c r="E14" i="1"/>
  <c r="E15" i="1" s="1"/>
  <c r="F17" i="1"/>
  <c r="F16" i="1" s="1"/>
  <c r="G15" i="1"/>
  <c r="H14" i="1"/>
  <c r="H15" i="1" s="1"/>
  <c r="I17" i="1"/>
  <c r="I16" i="1" s="1"/>
  <c r="C15" i="1"/>
  <c r="C17" i="1"/>
  <c r="C18" i="1" s="1"/>
  <c r="E17" i="1"/>
  <c r="E16" i="1" s="1"/>
  <c r="C21" i="1"/>
  <c r="D21" i="1"/>
  <c r="E21" i="1"/>
  <c r="F21" i="1"/>
  <c r="G21" i="1"/>
  <c r="H21" i="1"/>
  <c r="I21" i="1"/>
  <c r="C26" i="1"/>
  <c r="G26" i="1"/>
  <c r="H26" i="1"/>
  <c r="I26" i="1"/>
  <c r="L17" i="1"/>
  <c r="M15" i="1"/>
  <c r="N26" i="1"/>
  <c r="O17" i="1"/>
  <c r="O16" i="1" s="1"/>
  <c r="P15" i="1"/>
  <c r="Q14" i="1"/>
  <c r="Q15" i="1" s="1"/>
  <c r="R14" i="1"/>
  <c r="R15" i="1" s="1"/>
  <c r="L21" i="1"/>
  <c r="M21" i="1"/>
  <c r="N21" i="1"/>
  <c r="O21" i="1"/>
  <c r="P21" i="1"/>
  <c r="Q21" i="1"/>
  <c r="R21" i="1"/>
  <c r="U15" i="1"/>
  <c r="V15" i="1"/>
  <c r="W15" i="1"/>
  <c r="X15" i="1"/>
  <c r="Y15" i="1"/>
  <c r="U17" i="1"/>
  <c r="V17" i="1"/>
  <c r="V16" i="1" s="1"/>
  <c r="W17" i="1"/>
  <c r="W16" i="1" s="1"/>
  <c r="X17" i="1"/>
  <c r="X26" i="1" s="1"/>
  <c r="Y17" i="1"/>
  <c r="Y16" i="1" s="1"/>
  <c r="U20" i="1"/>
  <c r="U21" i="1"/>
  <c r="V21" i="1"/>
  <c r="W21" i="1"/>
  <c r="X21" i="1"/>
  <c r="Y21" i="1"/>
  <c r="Z21" i="1"/>
  <c r="AA21" i="1"/>
  <c r="W26" i="1"/>
  <c r="AX25" i="1"/>
  <c r="AT25" i="1"/>
  <c r="AK25" i="1"/>
  <c r="AB25" i="1"/>
  <c r="S25" i="1"/>
  <c r="J25" i="1"/>
  <c r="AX24" i="1"/>
  <c r="AT24" i="1"/>
  <c r="AK24" i="1"/>
  <c r="AB24" i="1"/>
  <c r="S24" i="1"/>
  <c r="J24" i="1"/>
  <c r="AX23" i="1"/>
  <c r="AT23" i="1"/>
  <c r="AK23" i="1"/>
  <c r="AB23" i="1"/>
  <c r="S23" i="1"/>
  <c r="J23" i="1"/>
  <c r="AX22" i="1"/>
  <c r="AT22" i="1"/>
  <c r="AK22" i="1"/>
  <c r="AB22" i="1"/>
  <c r="S22" i="1"/>
  <c r="J22" i="1"/>
  <c r="AW13" i="1"/>
  <c r="AW14" i="1" s="1"/>
  <c r="AV13" i="1"/>
  <c r="AV14" i="1" s="1"/>
  <c r="AS13" i="1"/>
  <c r="AS14" i="1" s="1"/>
  <c r="AR13" i="1"/>
  <c r="AR14" i="1" s="1"/>
  <c r="AQ13" i="1"/>
  <c r="AQ14" i="1" s="1"/>
  <c r="AP13" i="1"/>
  <c r="AP14" i="1" s="1"/>
  <c r="AO14" i="1"/>
  <c r="AN14" i="1"/>
  <c r="AJ14" i="1"/>
  <c r="AI14" i="1"/>
  <c r="Z17" i="1"/>
  <c r="Z16" i="1" s="1"/>
  <c r="AR11" i="1"/>
  <c r="Z11" i="1"/>
  <c r="H11" i="1"/>
  <c r="AB48" i="1" l="1"/>
  <c r="C38" i="1"/>
  <c r="AB38" i="1"/>
  <c r="AI39" i="1"/>
  <c r="AI38" i="1" s="1"/>
  <c r="AB43" i="1"/>
  <c r="E26" i="1"/>
  <c r="AB37" i="1"/>
  <c r="AI37" i="1"/>
  <c r="AD38" i="1"/>
  <c r="AH38" i="1"/>
  <c r="S43" i="1"/>
  <c r="AY46" i="1"/>
  <c r="AY47" i="1"/>
  <c r="Q26" i="1"/>
  <c r="Q17" i="1"/>
  <c r="Q16" i="1" s="1"/>
  <c r="D26" i="1"/>
  <c r="AE38" i="1"/>
  <c r="H39" i="1"/>
  <c r="H38" i="1" s="1"/>
  <c r="J43" i="1"/>
  <c r="AT43" i="1"/>
  <c r="AY45" i="1"/>
  <c r="AR48" i="1"/>
  <c r="AR39" i="1"/>
  <c r="AR38" i="1" s="1"/>
  <c r="AR37" i="1"/>
  <c r="Q48" i="1"/>
  <c r="Q39" i="1"/>
  <c r="Q38" i="1" s="1"/>
  <c r="Q37" i="1"/>
  <c r="S37" i="1" s="1"/>
  <c r="AQ39" i="1"/>
  <c r="AQ38" i="1" s="1"/>
  <c r="AW48" i="1"/>
  <c r="AW39" i="1"/>
  <c r="AW38" i="1" s="1"/>
  <c r="AW37" i="1"/>
  <c r="AX37" i="1" s="1"/>
  <c r="AM42" i="1"/>
  <c r="AM41" i="1"/>
  <c r="AN41" i="1"/>
  <c r="D48" i="1"/>
  <c r="J48" i="1" s="1"/>
  <c r="D39" i="1"/>
  <c r="D41" i="1" s="1"/>
  <c r="D37" i="1"/>
  <c r="AN48" i="1"/>
  <c r="AN39" i="1"/>
  <c r="AN38" i="1" s="1"/>
  <c r="AN37" i="1"/>
  <c r="AS48" i="1"/>
  <c r="AS39" i="1"/>
  <c r="AS38" i="1" s="1"/>
  <c r="AS37" i="1"/>
  <c r="F42" i="1"/>
  <c r="C42" i="1"/>
  <c r="O42" i="1"/>
  <c r="O41" i="1"/>
  <c r="O40" i="1"/>
  <c r="L42" i="1"/>
  <c r="L41" i="1"/>
  <c r="N42" i="1"/>
  <c r="N41" i="1"/>
  <c r="N40" i="1"/>
  <c r="P42" i="1"/>
  <c r="P41" i="1"/>
  <c r="M42" i="1"/>
  <c r="M41" i="1"/>
  <c r="M40" i="1"/>
  <c r="AG42" i="1"/>
  <c r="AG41" i="1"/>
  <c r="AG40" i="1"/>
  <c r="AD48" i="1"/>
  <c r="AK48" i="1" s="1"/>
  <c r="AD42" i="1"/>
  <c r="AD41" i="1"/>
  <c r="AF42" i="1"/>
  <c r="AF41" i="1"/>
  <c r="AF40" i="1"/>
  <c r="AH42" i="1"/>
  <c r="AI42" i="1"/>
  <c r="AE42" i="1"/>
  <c r="AE41" i="1"/>
  <c r="AE40" i="1"/>
  <c r="AH40" i="1" s="1"/>
  <c r="AI40" i="1" s="1"/>
  <c r="AV39" i="1"/>
  <c r="P40" i="1"/>
  <c r="C41" i="1"/>
  <c r="AP48" i="1"/>
  <c r="AP39" i="1"/>
  <c r="AP38" i="1" s="1"/>
  <c r="AP37" i="1"/>
  <c r="AX48" i="1"/>
  <c r="AQ37" i="1"/>
  <c r="AM38" i="1"/>
  <c r="X42" i="1"/>
  <c r="X41" i="1"/>
  <c r="Y41" i="1" s="1"/>
  <c r="X40" i="1"/>
  <c r="Y40" i="1" s="1"/>
  <c r="AB39" i="1"/>
  <c r="U42" i="1"/>
  <c r="U41" i="1"/>
  <c r="W42" i="1"/>
  <c r="W41" i="1"/>
  <c r="W40" i="1"/>
  <c r="V42" i="1"/>
  <c r="V41" i="1"/>
  <c r="V40" i="1"/>
  <c r="U40" i="1"/>
  <c r="AM40" i="1"/>
  <c r="S48" i="1"/>
  <c r="E37" i="1"/>
  <c r="I37" i="1"/>
  <c r="R37" i="1"/>
  <c r="AJ37" i="1"/>
  <c r="AK37" i="1" s="1"/>
  <c r="AO37" i="1"/>
  <c r="E39" i="1"/>
  <c r="E38" i="1" s="1"/>
  <c r="I39" i="1"/>
  <c r="I38" i="1" s="1"/>
  <c r="R39" i="1"/>
  <c r="R38" i="1" s="1"/>
  <c r="S38" i="1" s="1"/>
  <c r="AJ39" i="1"/>
  <c r="AJ38" i="1" s="1"/>
  <c r="AO39" i="1"/>
  <c r="AO38" i="1" s="1"/>
  <c r="X16" i="1"/>
  <c r="R17" i="1"/>
  <c r="R16" i="1" s="1"/>
  <c r="R26" i="1"/>
  <c r="P17" i="1"/>
  <c r="P16" i="1" s="1"/>
  <c r="P26" i="1"/>
  <c r="O26" i="1"/>
  <c r="M17" i="1"/>
  <c r="M16" i="1" s="1"/>
  <c r="M26" i="1"/>
  <c r="L19" i="1"/>
  <c r="L20" i="1"/>
  <c r="L26" i="1"/>
  <c r="L15" i="1"/>
  <c r="Z26" i="1"/>
  <c r="Z15" i="1"/>
  <c r="L18" i="1"/>
  <c r="L16" i="1"/>
  <c r="C19" i="1"/>
  <c r="I15" i="1"/>
  <c r="F26" i="1"/>
  <c r="G17" i="1"/>
  <c r="G16" i="1" s="1"/>
  <c r="V26" i="1"/>
  <c r="X18" i="1"/>
  <c r="Y26" i="1"/>
  <c r="U26" i="1"/>
  <c r="Y20" i="1"/>
  <c r="W18" i="1"/>
  <c r="U16" i="1"/>
  <c r="X19" i="1"/>
  <c r="C20" i="1"/>
  <c r="H17" i="1"/>
  <c r="H16" i="1" s="1"/>
  <c r="D17" i="1"/>
  <c r="C16" i="1"/>
  <c r="F15" i="1"/>
  <c r="E20" i="1"/>
  <c r="N17" i="1"/>
  <c r="O20" i="1" s="1"/>
  <c r="N15" i="1"/>
  <c r="O15" i="1"/>
  <c r="AY22" i="1"/>
  <c r="AY25" i="1"/>
  <c r="M19" i="1"/>
  <c r="X20" i="1"/>
  <c r="W19" i="1"/>
  <c r="V18" i="1"/>
  <c r="W20" i="1"/>
  <c r="V19" i="1"/>
  <c r="U18" i="1"/>
  <c r="Z20" i="1"/>
  <c r="V20" i="1"/>
  <c r="U19" i="1"/>
  <c r="Y19" i="1" s="1"/>
  <c r="AY23" i="1"/>
  <c r="AY24" i="1"/>
  <c r="AH15" i="1"/>
  <c r="AH17" i="1"/>
  <c r="AH16" i="1" s="1"/>
  <c r="AE17" i="1"/>
  <c r="AE16" i="1" s="1"/>
  <c r="AE15" i="1"/>
  <c r="AI26" i="1"/>
  <c r="AI17" i="1"/>
  <c r="AI16" i="1" s="1"/>
  <c r="AI15" i="1"/>
  <c r="AO26" i="1"/>
  <c r="AO17" i="1"/>
  <c r="AO16" i="1" s="1"/>
  <c r="AO15" i="1"/>
  <c r="AS26" i="1"/>
  <c r="AS17" i="1"/>
  <c r="AS16" i="1" s="1"/>
  <c r="AS15" i="1"/>
  <c r="AD26" i="1"/>
  <c r="AD15" i="1"/>
  <c r="AD17" i="1"/>
  <c r="AD20" i="1" s="1"/>
  <c r="AR26" i="1"/>
  <c r="AR17" i="1"/>
  <c r="AR16" i="1" s="1"/>
  <c r="AR15" i="1"/>
  <c r="AF17" i="1"/>
  <c r="AF16" i="1" s="1"/>
  <c r="AF15" i="1"/>
  <c r="AJ26" i="1"/>
  <c r="AJ17" i="1"/>
  <c r="AJ16" i="1" s="1"/>
  <c r="AJ15" i="1"/>
  <c r="AP17" i="1"/>
  <c r="AP16" i="1" s="1"/>
  <c r="AP15" i="1"/>
  <c r="AP26" i="1"/>
  <c r="AV26" i="1"/>
  <c r="AV15" i="1"/>
  <c r="AV17" i="1"/>
  <c r="AV18" i="1" s="1"/>
  <c r="AN26" i="1"/>
  <c r="AN17" i="1"/>
  <c r="AN16" i="1" s="1"/>
  <c r="AN15" i="1"/>
  <c r="AD18" i="1"/>
  <c r="AG21" i="1"/>
  <c r="AM26" i="1"/>
  <c r="AM17" i="1"/>
  <c r="AM20" i="1" s="1"/>
  <c r="AM15" i="1"/>
  <c r="AQ26" i="1"/>
  <c r="AQ17" i="1"/>
  <c r="AQ16" i="1" s="1"/>
  <c r="AQ15" i="1"/>
  <c r="AW26" i="1"/>
  <c r="AW17" i="1"/>
  <c r="AW16" i="1" s="1"/>
  <c r="AW15" i="1"/>
  <c r="AM21" i="1"/>
  <c r="AQ21" i="1"/>
  <c r="AV21" i="1"/>
  <c r="AN21" i="1"/>
  <c r="AR21" i="1"/>
  <c r="AD21" i="1"/>
  <c r="AF21" i="1"/>
  <c r="AJ21" i="1"/>
  <c r="AO21" i="1"/>
  <c r="AS21" i="1"/>
  <c r="AP21" i="1"/>
  <c r="AH21" i="1"/>
  <c r="AD19" i="1"/>
  <c r="Z40" i="1" l="1"/>
  <c r="AA40" i="1" s="1"/>
  <c r="Y42" i="1"/>
  <c r="Z42" i="1" s="1"/>
  <c r="Z41" i="1"/>
  <c r="AA41" i="1" s="1"/>
  <c r="AB41" i="1" s="1"/>
  <c r="AY43" i="1"/>
  <c r="D42" i="1"/>
  <c r="Q40" i="1"/>
  <c r="Q41" i="1"/>
  <c r="AN42" i="1"/>
  <c r="AQ41" i="1"/>
  <c r="AH26" i="1"/>
  <c r="D40" i="1"/>
  <c r="E41" i="1"/>
  <c r="AT48" i="1"/>
  <c r="AQ42" i="1"/>
  <c r="AK38" i="1"/>
  <c r="AT37" i="1"/>
  <c r="J37" i="1"/>
  <c r="AH41" i="1"/>
  <c r="AI41" i="1" s="1"/>
  <c r="Q42" i="1"/>
  <c r="AN40" i="1"/>
  <c r="AS41" i="1"/>
  <c r="AP41" i="1"/>
  <c r="AB40" i="1"/>
  <c r="R41" i="1"/>
  <c r="J39" i="1"/>
  <c r="AQ40" i="1"/>
  <c r="AR41" i="1"/>
  <c r="AO40" i="1"/>
  <c r="AO42" i="1"/>
  <c r="AP42" i="1"/>
  <c r="AV42" i="1"/>
  <c r="AX39" i="1"/>
  <c r="AV41" i="1"/>
  <c r="AW42" i="1"/>
  <c r="AW41" i="1"/>
  <c r="AW40" i="1"/>
  <c r="AV40" i="1"/>
  <c r="AX40" i="1" s="1"/>
  <c r="AV38" i="1"/>
  <c r="AX38" i="1" s="1"/>
  <c r="AJ40" i="1"/>
  <c r="AK40" i="1" s="1"/>
  <c r="AJ42" i="1"/>
  <c r="AK42" i="1" s="1"/>
  <c r="AK39" i="1"/>
  <c r="S39" i="1"/>
  <c r="E40" i="1"/>
  <c r="E42" i="1"/>
  <c r="G42" i="1" s="1"/>
  <c r="F40" i="1"/>
  <c r="G40" i="1" s="1"/>
  <c r="D38" i="1"/>
  <c r="J38" i="1" s="1"/>
  <c r="AS40" i="1"/>
  <c r="AS42" i="1"/>
  <c r="AT39" i="1"/>
  <c r="S41" i="1"/>
  <c r="AY48" i="1"/>
  <c r="AT38" i="1"/>
  <c r="R40" i="1"/>
  <c r="S40" i="1" s="1"/>
  <c r="R42" i="1"/>
  <c r="S42" i="1" s="1"/>
  <c r="F41" i="1"/>
  <c r="AR40" i="1"/>
  <c r="AR42" i="1"/>
  <c r="AO41" i="1"/>
  <c r="AT41" i="1" s="1"/>
  <c r="AP40" i="1"/>
  <c r="AE26" i="1"/>
  <c r="AF26" i="1"/>
  <c r="Y18" i="1"/>
  <c r="Z19" i="1"/>
  <c r="Z18" i="1"/>
  <c r="M18" i="1"/>
  <c r="P18" i="1" s="1"/>
  <c r="Q18" i="1" s="1"/>
  <c r="M20" i="1"/>
  <c r="R20" i="1"/>
  <c r="AS19" i="1"/>
  <c r="AA26" i="1"/>
  <c r="AA17" i="1"/>
  <c r="AA19" i="1" s="1"/>
  <c r="AA15" i="1"/>
  <c r="AB15" i="1" s="1"/>
  <c r="I20" i="1"/>
  <c r="G18" i="1"/>
  <c r="E19" i="1"/>
  <c r="G19" i="1" s="1"/>
  <c r="F20" i="1"/>
  <c r="D20" i="1"/>
  <c r="D18" i="1"/>
  <c r="D16" i="1"/>
  <c r="J16" i="1" s="1"/>
  <c r="F18" i="1"/>
  <c r="H20" i="1"/>
  <c r="F19" i="1"/>
  <c r="D19" i="1"/>
  <c r="E18" i="1"/>
  <c r="G20" i="1"/>
  <c r="N16" i="1"/>
  <c r="S16" i="1" s="1"/>
  <c r="N18" i="1"/>
  <c r="O19" i="1"/>
  <c r="P20" i="1"/>
  <c r="O18" i="1"/>
  <c r="Q20" i="1"/>
  <c r="N20" i="1"/>
  <c r="N19" i="1"/>
  <c r="AV20" i="1"/>
  <c r="AF19" i="1"/>
  <c r="AM19" i="1"/>
  <c r="AO20" i="1"/>
  <c r="AM18" i="1"/>
  <c r="AF20" i="1"/>
  <c r="AF18" i="1"/>
  <c r="AP19" i="1"/>
  <c r="AS20" i="1"/>
  <c r="AN18" i="1"/>
  <c r="AB21" i="1"/>
  <c r="AP20" i="1"/>
  <c r="AN19" i="1"/>
  <c r="AV19" i="1"/>
  <c r="AP18" i="1"/>
  <c r="AO19" i="1"/>
  <c r="AR18" i="1"/>
  <c r="AN20" i="1"/>
  <c r="AT15" i="1"/>
  <c r="J21" i="1"/>
  <c r="J15" i="1"/>
  <c r="AI21" i="1"/>
  <c r="AQ18" i="1"/>
  <c r="AR19" i="1"/>
  <c r="AE21" i="1"/>
  <c r="AE20" i="1"/>
  <c r="AE19" i="1"/>
  <c r="AE18" i="1"/>
  <c r="AT21" i="1"/>
  <c r="AM16" i="1"/>
  <c r="AT16" i="1" s="1"/>
  <c r="AT17" i="1"/>
  <c r="J17" i="1"/>
  <c r="AX17" i="1"/>
  <c r="AV16" i="1"/>
  <c r="AX16" i="1" s="1"/>
  <c r="AG17" i="1"/>
  <c r="AG26" i="1" s="1"/>
  <c r="AK26" i="1" s="1"/>
  <c r="AG15" i="1"/>
  <c r="AK15" i="1" s="1"/>
  <c r="S26" i="1"/>
  <c r="AS18" i="1"/>
  <c r="AO18" i="1"/>
  <c r="AR20" i="1"/>
  <c r="AQ20" i="1"/>
  <c r="AT26" i="1"/>
  <c r="J26" i="1"/>
  <c r="AX15" i="1"/>
  <c r="S15" i="1"/>
  <c r="AD16" i="1"/>
  <c r="AQ19" i="1"/>
  <c r="AW21" i="1"/>
  <c r="AX21" i="1" s="1"/>
  <c r="AW20" i="1"/>
  <c r="AW19" i="1"/>
  <c r="AW18" i="1"/>
  <c r="AX18" i="1" s="1"/>
  <c r="AX26" i="1"/>
  <c r="S17" i="1"/>
  <c r="AA42" i="1" l="1"/>
  <c r="AB42" i="1" s="1"/>
  <c r="G41" i="1"/>
  <c r="H41" i="1" s="1"/>
  <c r="I42" i="1"/>
  <c r="H42" i="1"/>
  <c r="J42" i="1" s="1"/>
  <c r="H40" i="1"/>
  <c r="I40" i="1" s="1"/>
  <c r="AY37" i="1"/>
  <c r="AT42" i="1"/>
  <c r="P19" i="1"/>
  <c r="AT40" i="1"/>
  <c r="AX19" i="1"/>
  <c r="AJ41" i="1"/>
  <c r="AK41" i="1" s="1"/>
  <c r="AX42" i="1"/>
  <c r="AY39" i="1"/>
  <c r="AX41" i="1"/>
  <c r="AY38" i="1"/>
  <c r="H19" i="1"/>
  <c r="I19" i="1"/>
  <c r="H18" i="1"/>
  <c r="R18" i="1"/>
  <c r="AX20" i="1"/>
  <c r="AK17" i="1"/>
  <c r="AA18" i="1"/>
  <c r="AA16" i="1"/>
  <c r="AA20" i="1"/>
  <c r="S21" i="1"/>
  <c r="S18" i="1"/>
  <c r="AT19" i="1"/>
  <c r="AT20" i="1"/>
  <c r="AT18" i="1"/>
  <c r="AK21" i="1"/>
  <c r="S20" i="1"/>
  <c r="AB26" i="1"/>
  <c r="AY26" i="1" s="1"/>
  <c r="J20" i="1"/>
  <c r="AY15" i="1"/>
  <c r="AG16" i="1"/>
  <c r="AK16" i="1" s="1"/>
  <c r="AG20" i="1"/>
  <c r="AH20" i="1"/>
  <c r="AG19" i="1"/>
  <c r="AH19" i="1"/>
  <c r="AG18" i="1"/>
  <c r="AH18" i="1" s="1"/>
  <c r="AJ20" i="1"/>
  <c r="AI20" i="1"/>
  <c r="AB16" i="1"/>
  <c r="AB17" i="1"/>
  <c r="AY17" i="1" s="1"/>
  <c r="I41" i="1" l="1"/>
  <c r="J41" i="1" s="1"/>
  <c r="AY41" i="1" s="1"/>
  <c r="J40" i="1"/>
  <c r="AY40" i="1" s="1"/>
  <c r="AY42" i="1"/>
  <c r="R19" i="1"/>
  <c r="AI19" i="1"/>
  <c r="AJ19" i="1" s="1"/>
  <c r="Q19" i="1"/>
  <c r="S19" i="1" s="1"/>
  <c r="I18" i="1"/>
  <c r="J18" i="1" s="1"/>
  <c r="AI18" i="1"/>
  <c r="AJ18" i="1" s="1"/>
  <c r="AY21" i="1"/>
  <c r="AB18" i="1"/>
  <c r="AB19" i="1"/>
  <c r="AY16" i="1"/>
  <c r="AK20" i="1"/>
  <c r="AB20" i="1"/>
  <c r="AZ34" i="1" l="1"/>
  <c r="BA34" i="1" s="1"/>
  <c r="AK19" i="1"/>
  <c r="AK18" i="1"/>
  <c r="AY18" i="1"/>
  <c r="AY20" i="1"/>
  <c r="J19" i="1"/>
  <c r="AY19" i="1" s="1"/>
  <c r="AZ12" i="1" l="1"/>
  <c r="BA12" i="1" s="1"/>
</calcChain>
</file>

<file path=xl/sharedStrings.xml><?xml version="1.0" encoding="utf-8"?>
<sst xmlns="http://schemas.openxmlformats.org/spreadsheetml/2006/main" count="174" uniqueCount="34">
  <si>
    <t xml:space="preserve">Cycle </t>
  </si>
  <si>
    <t>lmm</t>
  </si>
  <si>
    <t>am</t>
  </si>
  <si>
    <t>ljv</t>
  </si>
  <si>
    <t>nuit</t>
  </si>
  <si>
    <t>cycle</t>
  </si>
  <si>
    <t xml:space="preserve">JANVIER </t>
  </si>
  <si>
    <t>JANVIER</t>
  </si>
  <si>
    <t>Cumul</t>
  </si>
  <si>
    <t>Cumul total</t>
  </si>
  <si>
    <t>Equipe</t>
  </si>
  <si>
    <t>Ticket resto</t>
  </si>
  <si>
    <t>Travailler</t>
  </si>
  <si>
    <t>Nbr heure</t>
  </si>
  <si>
    <t>Heure comp</t>
  </si>
  <si>
    <t>HS 25%</t>
  </si>
  <si>
    <t>HS 50%</t>
  </si>
  <si>
    <t>HS 200%</t>
  </si>
  <si>
    <t>HR +</t>
  </si>
  <si>
    <t>HR -</t>
  </si>
  <si>
    <t>CP -</t>
  </si>
  <si>
    <t>RC -</t>
  </si>
  <si>
    <t>RC nuit</t>
  </si>
  <si>
    <t>Note</t>
  </si>
  <si>
    <t>lundi</t>
  </si>
  <si>
    <t>mardi</t>
  </si>
  <si>
    <t>mercredi</t>
  </si>
  <si>
    <t>jeudi</t>
  </si>
  <si>
    <t>vendredi</t>
  </si>
  <si>
    <t>samedi</t>
  </si>
  <si>
    <t>dimanche</t>
  </si>
  <si>
    <t>matin</t>
  </si>
  <si>
    <t xml:space="preserve">Cycle normal </t>
  </si>
  <si>
    <t>Cycle modifier avec des heures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</si>
</sst>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"/>
    <numFmt numFmtId="165" formatCode="mmmm"/>
  </numFmts>
  <fonts count="11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0"/>
      <name val="Times New Roman"/>
      <family val="1"/>
    </font>
    <font>
      <sz val="11"/>
      <name val="Calibri"/>
      <family val="2"/>
      <scheme val="minor"/>
    </font>
    <font>
      <b/>
      <sz val="22"/>
      <name val="Calibri"/>
      <family val="1"/>
      <scheme val="minor"/>
    </font>
    <font>
      <sz val="10"/>
      <name val="Times New Roman"/>
      <family val="1"/>
    </font>
    <font>
      <b/>
      <sz val="10"/>
      <color rgb="FF000000"/>
      <name val="Times New Roman"/>
      <family val="1"/>
    </font>
    <font>
      <b/>
      <sz val="9"/>
      <name val="Calibri"/>
      <family val="2"/>
      <scheme val="minor"/>
    </font>
    <font>
      <sz val="12"/>
      <name val="Calibri"/>
      <family val="2"/>
      <scheme val="minor"/>
    </font>
    <font>
      <sz val="10"/>
      <name val="Calibri"/>
      <family val="1"/>
      <scheme val="minor"/>
    </font>
    <font>
      <sz val="1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rgb="FFFFFF00"/>
        <bgColor indexed="64"/>
      </patternFill>
    </fill>
    <fill>
      <patternFill patternType="solid">
        <fgColor rgb="FFEAE8E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ECC8A4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</fills>
  <borders count="2">
    <border>
      <left/>
      <right/>
      <top/>
      <bottom/>
      <diagonal/>
    </border>
    <border>
      <left style="thin">
        <color theme="4" tint="0.39994506668294322"/>
      </left>
      <right style="thin">
        <color theme="4" tint="0.39994506668294322"/>
      </right>
      <top style="thin">
        <color theme="4" tint="0.39994506668294322"/>
      </top>
      <bottom style="thin">
        <color theme="4" tint="0.39994506668294322"/>
      </bottom>
      <diagonal/>
    </border>
  </borders>
  <cellStyleXfs count="3">
    <xf numFmtId="0" fontId="0" fillId="0" borderId="0"/>
    <xf numFmtId="0" fontId="3" fillId="0" borderId="0"/>
    <xf numFmtId="0" fontId="1" fillId="2" borderId="1" applyNumberFormat="0" applyAlignment="0" applyProtection="0"/>
  </cellStyleXfs>
  <cellXfs count="41">
    <xf numFmtId="0" fontId="0" fillId="0" borderId="0" xfId="0"/>
    <xf numFmtId="0" fontId="2" fillId="0" borderId="0" xfId="0" applyFont="1"/>
    <xf numFmtId="0" fontId="4" fillId="0" borderId="0" xfId="1" applyFont="1"/>
    <xf numFmtId="49" fontId="4" fillId="0" borderId="0" xfId="1" applyNumberFormat="1" applyFont="1" applyFill="1" applyBorder="1" applyAlignment="1">
      <alignment vertical="center"/>
    </xf>
    <xf numFmtId="49" fontId="4" fillId="0" borderId="0" xfId="1" applyNumberFormat="1" applyFont="1" applyFill="1" applyBorder="1" applyAlignment="1">
      <alignment horizontal="center" vertical="center"/>
    </xf>
    <xf numFmtId="0" fontId="4" fillId="0" borderId="0" xfId="1" applyFont="1" applyFill="1" applyBorder="1"/>
    <xf numFmtId="0" fontId="5" fillId="0" borderId="0" xfId="0" applyFont="1" applyBorder="1" applyAlignment="1">
      <alignment horizontal="center"/>
    </xf>
    <xf numFmtId="0" fontId="5" fillId="3" borderId="0" xfId="0" applyFont="1" applyFill="1" applyBorder="1" applyAlignment="1">
      <alignment horizontal="center" vertical="center"/>
    </xf>
    <xf numFmtId="0" fontId="6" fillId="4" borderId="0" xfId="2" applyFont="1" applyFill="1" applyBorder="1" applyAlignment="1">
      <alignment horizontal="center" vertical="center"/>
    </xf>
    <xf numFmtId="0" fontId="2" fillId="5" borderId="0" xfId="2" applyFont="1" applyFill="1" applyBorder="1" applyAlignment="1">
      <alignment horizontal="center" vertical="center" textRotation="45"/>
    </xf>
    <xf numFmtId="0" fontId="2" fillId="4" borderId="0" xfId="2" applyFont="1" applyFill="1" applyBorder="1" applyAlignment="1">
      <alignment horizontal="center" vertical="center"/>
    </xf>
    <xf numFmtId="0" fontId="7" fillId="5" borderId="0" xfId="2" applyFont="1" applyFill="1" applyBorder="1" applyAlignment="1">
      <alignment horizontal="center" vertical="center" wrapText="1"/>
    </xf>
    <xf numFmtId="0" fontId="7" fillId="0" borderId="0" xfId="2" applyFont="1" applyFill="1" applyBorder="1" applyAlignment="1">
      <alignment horizontal="center" vertical="center"/>
    </xf>
    <xf numFmtId="0" fontId="3" fillId="0" borderId="0" xfId="1" applyFont="1" applyFill="1" applyBorder="1"/>
    <xf numFmtId="0" fontId="8" fillId="0" borderId="0" xfId="0" applyFont="1"/>
    <xf numFmtId="164" fontId="5" fillId="0" borderId="0" xfId="1" applyNumberFormat="1" applyFont="1" applyFill="1" applyBorder="1" applyAlignment="1">
      <alignment horizontal="center" vertical="top" wrapText="1"/>
    </xf>
    <xf numFmtId="164" fontId="5" fillId="5" borderId="0" xfId="1" applyNumberFormat="1" applyFont="1" applyFill="1" applyBorder="1" applyAlignment="1">
      <alignment horizontal="center" vertical="top" wrapText="1"/>
    </xf>
    <xf numFmtId="164" fontId="5" fillId="6" borderId="0" xfId="1" applyNumberFormat="1" applyFont="1" applyFill="1" applyBorder="1" applyAlignment="1">
      <alignment horizontal="center" vertical="top" wrapText="1"/>
    </xf>
    <xf numFmtId="164" fontId="9" fillId="0" borderId="0" xfId="1" applyNumberFormat="1" applyFont="1" applyFill="1" applyBorder="1" applyAlignment="1">
      <alignment horizontal="left" vertical="top" wrapText="1"/>
    </xf>
    <xf numFmtId="165" fontId="10" fillId="0" borderId="0" xfId="0" applyNumberFormat="1" applyFont="1" applyFill="1" applyBorder="1" applyAlignment="1">
      <alignment vertical="center" textRotation="90"/>
    </xf>
    <xf numFmtId="0" fontId="10" fillId="0" borderId="0" xfId="0" applyFont="1"/>
    <xf numFmtId="0" fontId="5" fillId="4" borderId="0" xfId="1" applyNumberFormat="1" applyFont="1" applyFill="1" applyBorder="1" applyAlignment="1">
      <alignment horizontal="left" vertical="top" wrapText="1"/>
    </xf>
    <xf numFmtId="0" fontId="5" fillId="4" borderId="0" xfId="1" applyNumberFormat="1" applyFont="1" applyFill="1" applyBorder="1" applyAlignment="1">
      <alignment horizontal="center" vertical="top" wrapText="1"/>
    </xf>
    <xf numFmtId="0" fontId="5" fillId="5" borderId="0" xfId="1" applyNumberFormat="1" applyFont="1" applyFill="1" applyBorder="1" applyAlignment="1">
      <alignment horizontal="center" vertical="top" wrapText="1"/>
    </xf>
    <xf numFmtId="0" fontId="9" fillId="4" borderId="0" xfId="1" applyNumberFormat="1" applyFont="1" applyFill="1" applyBorder="1" applyAlignment="1">
      <alignment horizontal="center" vertical="top" wrapText="1"/>
    </xf>
    <xf numFmtId="0" fontId="9" fillId="0" borderId="0" xfId="1" applyNumberFormat="1" applyFont="1" applyFill="1" applyBorder="1" applyAlignment="1">
      <alignment horizontal="center" vertical="top" wrapText="1"/>
    </xf>
    <xf numFmtId="2" fontId="10" fillId="0" borderId="0" xfId="0" applyNumberFormat="1" applyFont="1" applyFill="1" applyBorder="1" applyAlignment="1">
      <alignment horizontal="center" vertical="center"/>
    </xf>
    <xf numFmtId="0" fontId="10" fillId="0" borderId="0" xfId="1" applyNumberFormat="1" applyFont="1"/>
    <xf numFmtId="0" fontId="5" fillId="5" borderId="0" xfId="1" applyNumberFormat="1" applyFont="1" applyFill="1" applyBorder="1" applyAlignment="1">
      <alignment horizontal="left" vertical="top" wrapText="1"/>
    </xf>
    <xf numFmtId="0" fontId="5" fillId="0" borderId="0" xfId="1" applyNumberFormat="1" applyFont="1" applyFill="1" applyBorder="1" applyAlignment="1">
      <alignment horizontal="center" vertical="top" wrapText="1"/>
    </xf>
    <xf numFmtId="0" fontId="10" fillId="0" borderId="0" xfId="0" applyNumberFormat="1" applyFont="1" applyBorder="1"/>
    <xf numFmtId="0" fontId="10" fillId="0" borderId="0" xfId="0" applyNumberFormat="1" applyFont="1"/>
    <xf numFmtId="0" fontId="5" fillId="7" borderId="0" xfId="0" applyFont="1" applyFill="1" applyBorder="1"/>
    <xf numFmtId="164" fontId="5" fillId="7" borderId="0" xfId="1" applyNumberFormat="1" applyFont="1" applyFill="1" applyBorder="1" applyAlignment="1">
      <alignment horizontal="left" vertical="top" wrapText="1"/>
    </xf>
    <xf numFmtId="164" fontId="9" fillId="7" borderId="0" xfId="1" applyNumberFormat="1" applyFont="1" applyFill="1" applyBorder="1" applyAlignment="1">
      <alignment horizontal="left" vertical="top" wrapText="1"/>
    </xf>
    <xf numFmtId="0" fontId="10" fillId="0" borderId="0" xfId="1" applyFont="1" applyFill="1" applyBorder="1"/>
    <xf numFmtId="0" fontId="2" fillId="5" borderId="0" xfId="2" applyFont="1" applyFill="1" applyBorder="1" applyAlignment="1">
      <alignment horizontal="center" vertical="center" textRotation="45"/>
    </xf>
    <xf numFmtId="0" fontId="7" fillId="5" borderId="0" xfId="2" applyFont="1" applyFill="1" applyBorder="1" applyAlignment="1">
      <alignment horizontal="center" vertical="center" wrapText="1"/>
    </xf>
    <xf numFmtId="0" fontId="5" fillId="8" borderId="0" xfId="1" applyNumberFormat="1" applyFont="1" applyFill="1" applyBorder="1" applyAlignment="1">
      <alignment horizontal="center" vertical="top" wrapText="1"/>
    </xf>
    <xf numFmtId="164" fontId="5" fillId="8" borderId="0" xfId="1" applyNumberFormat="1" applyFont="1" applyFill="1" applyBorder="1" applyAlignment="1">
      <alignment horizontal="left" vertical="top" wrapText="1"/>
    </xf>
    <xf numFmtId="0" fontId="5" fillId="9" borderId="0" xfId="1" applyNumberFormat="1" applyFont="1" applyFill="1" applyBorder="1" applyAlignment="1">
      <alignment horizontal="center" vertical="top" wrapText="1"/>
    </xf>
  </cellXfs>
  <cellStyles count="3">
    <cellStyle name="Accent1 2" xfId="2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Planning%20internet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ravail"/>
      <sheetName val="Jours spéciaux"/>
      <sheetName val="Synthése"/>
      <sheetName val="Paie"/>
      <sheetName val="DATA"/>
    </sheetNames>
    <sheetDataSet>
      <sheetData sheetId="0"/>
      <sheetData sheetId="1"/>
      <sheetData sheetId="2"/>
      <sheetData sheetId="3"/>
      <sheetData sheetId="4">
        <row r="1">
          <cell r="A1" t="str">
            <v>Postes:</v>
          </cell>
        </row>
        <row r="2">
          <cell r="A2" t="str">
            <v>M</v>
          </cell>
          <cell r="B2" t="str">
            <v>Matin</v>
          </cell>
        </row>
        <row r="3">
          <cell r="A3" t="str">
            <v>N</v>
          </cell>
          <cell r="B3" t="str">
            <v>Nuit</v>
          </cell>
        </row>
        <row r="4">
          <cell r="A4" t="str">
            <v>AM</v>
          </cell>
          <cell r="B4" t="str">
            <v>Après-Midi</v>
          </cell>
        </row>
        <row r="5">
          <cell r="B5" t="str">
            <v>Lundi</v>
          </cell>
          <cell r="C5" t="str">
            <v>Mardi</v>
          </cell>
          <cell r="D5" t="str">
            <v>Mercredi</v>
          </cell>
          <cell r="E5" t="str">
            <v>Jeudi</v>
          </cell>
          <cell r="F5" t="str">
            <v>Vendredi</v>
          </cell>
          <cell r="G5" t="str">
            <v>Samedi</v>
          </cell>
          <cell r="H5" t="str">
            <v>Dimanche</v>
          </cell>
        </row>
        <row r="6">
          <cell r="A6" t="str">
            <v>C1</v>
          </cell>
          <cell r="B6" t="str">
            <v>matin</v>
          </cell>
          <cell r="C6" t="str">
            <v>matin</v>
          </cell>
          <cell r="D6" t="str">
            <v>matin</v>
          </cell>
        </row>
        <row r="7">
          <cell r="A7" t="str">
            <v>C2</v>
          </cell>
          <cell r="B7" t="str">
            <v>nuit</v>
          </cell>
          <cell r="C7" t="str">
            <v>nuit</v>
          </cell>
          <cell r="D7" t="str">
            <v>nuit</v>
          </cell>
          <cell r="E7" t="str">
            <v>nuit</v>
          </cell>
          <cell r="F7" t="str">
            <v>nuit</v>
          </cell>
        </row>
        <row r="8">
          <cell r="A8" t="str">
            <v>C3</v>
          </cell>
          <cell r="B8" t="str">
            <v>matin</v>
          </cell>
          <cell r="E8" t="str">
            <v>matin</v>
          </cell>
          <cell r="F8" t="str">
            <v>matin</v>
          </cell>
        </row>
        <row r="9">
          <cell r="A9" t="str">
            <v>C4</v>
          </cell>
          <cell r="B9" t="str">
            <v>am</v>
          </cell>
          <cell r="C9" t="str">
            <v>am</v>
          </cell>
          <cell r="D9" t="str">
            <v>am</v>
          </cell>
          <cell r="E9" t="str">
            <v>am</v>
          </cell>
          <cell r="F9" t="str">
            <v>am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BG50"/>
  <sheetViews>
    <sheetView showZeros="0" tabSelected="1" topLeftCell="A16" workbookViewId="0">
      <selection activeCell="I49" sqref="I49"/>
    </sheetView>
  </sheetViews>
  <sheetFormatPr baseColWidth="10" defaultRowHeight="15" x14ac:dyDescent="0.25"/>
  <sheetData>
    <row r="2" spans="1:59" x14ac:dyDescent="0.25">
      <c r="B2" t="s">
        <v>0</v>
      </c>
      <c r="C2">
        <v>1</v>
      </c>
      <c r="D2" t="s">
        <v>3</v>
      </c>
      <c r="E2">
        <v>24</v>
      </c>
    </row>
    <row r="3" spans="1:59" x14ac:dyDescent="0.25">
      <c r="C3">
        <v>2</v>
      </c>
      <c r="D3" t="s">
        <v>2</v>
      </c>
      <c r="E3">
        <v>40</v>
      </c>
    </row>
    <row r="4" spans="1:59" x14ac:dyDescent="0.25">
      <c r="C4">
        <v>3</v>
      </c>
      <c r="D4" t="s">
        <v>1</v>
      </c>
      <c r="E4">
        <v>24</v>
      </c>
    </row>
    <row r="5" spans="1:59" x14ac:dyDescent="0.25">
      <c r="C5">
        <v>4</v>
      </c>
      <c r="D5" t="s">
        <v>4</v>
      </c>
      <c r="E5">
        <v>40</v>
      </c>
    </row>
    <row r="9" spans="1:59" x14ac:dyDescent="0.25">
      <c r="E9" t="s">
        <v>32</v>
      </c>
    </row>
    <row r="11" spans="1:59" s="2" customFormat="1" ht="28.5" x14ac:dyDescent="0.45">
      <c r="A11" s="1"/>
      <c r="B11" s="1" t="s">
        <v>5</v>
      </c>
      <c r="C11" s="1" t="s">
        <v>6</v>
      </c>
      <c r="D11" s="1"/>
      <c r="E11" s="1"/>
      <c r="F11" s="1"/>
      <c r="G11" s="1"/>
      <c r="H11" s="1">
        <f>Année_Calendaire</f>
        <v>0</v>
      </c>
      <c r="I11" s="1"/>
      <c r="J11" s="1"/>
      <c r="K11" s="1" t="s">
        <v>5</v>
      </c>
      <c r="L11" s="1"/>
      <c r="M11" s="1"/>
      <c r="N11" s="1"/>
      <c r="O11" s="1"/>
      <c r="P11" s="1"/>
      <c r="Q11" s="1"/>
      <c r="R11" s="1"/>
      <c r="S11" s="1"/>
      <c r="T11" s="1"/>
      <c r="U11" s="1" t="s">
        <v>6</v>
      </c>
      <c r="V11" s="1"/>
      <c r="W11" s="1"/>
      <c r="X11" s="1"/>
      <c r="Y11" s="1"/>
      <c r="Z11" s="1">
        <f>Année_Calendaire</f>
        <v>0</v>
      </c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 t="s">
        <v>6</v>
      </c>
      <c r="AN11" s="1"/>
      <c r="AO11" s="1"/>
      <c r="AP11" s="1"/>
      <c r="AQ11" s="1"/>
      <c r="AR11" s="1">
        <f>Année_Calendaire</f>
        <v>0</v>
      </c>
      <c r="AS11" s="1"/>
      <c r="AT11" s="1"/>
      <c r="AU11" s="1"/>
      <c r="AV11" s="1"/>
      <c r="AW11" s="1"/>
      <c r="AX11" s="1"/>
      <c r="AY11" s="1" t="s">
        <v>7</v>
      </c>
      <c r="AZ11" s="1"/>
      <c r="BA11" s="1"/>
      <c r="BB11" s="1"/>
      <c r="BC11" s="3"/>
      <c r="BD11" s="4"/>
      <c r="BE11" s="4"/>
      <c r="BF11" s="5"/>
    </row>
    <row r="12" spans="1:59" s="14" customFormat="1" ht="29.25" customHeight="1" x14ac:dyDescent="0.25">
      <c r="A12" s="6"/>
      <c r="B12" s="7">
        <v>1</v>
      </c>
      <c r="C12" s="8" t="s">
        <v>24</v>
      </c>
      <c r="D12" s="8" t="s">
        <v>25</v>
      </c>
      <c r="E12" s="8" t="s">
        <v>26</v>
      </c>
      <c r="F12" s="8" t="s">
        <v>27</v>
      </c>
      <c r="G12" s="8" t="s">
        <v>28</v>
      </c>
      <c r="H12" s="8" t="s">
        <v>29</v>
      </c>
      <c r="I12" s="8" t="s">
        <v>30</v>
      </c>
      <c r="J12" s="9" t="s">
        <v>8</v>
      </c>
      <c r="K12" s="7">
        <v>2</v>
      </c>
      <c r="L12" s="8" t="s">
        <v>24</v>
      </c>
      <c r="M12" s="8" t="s">
        <v>25</v>
      </c>
      <c r="N12" s="8" t="s">
        <v>26</v>
      </c>
      <c r="O12" s="8" t="s">
        <v>27</v>
      </c>
      <c r="P12" s="8" t="s">
        <v>28</v>
      </c>
      <c r="Q12" s="8" t="s">
        <v>29</v>
      </c>
      <c r="R12" s="8" t="s">
        <v>30</v>
      </c>
      <c r="S12" s="9" t="s">
        <v>8</v>
      </c>
      <c r="T12" s="7">
        <v>3</v>
      </c>
      <c r="U12" s="8" t="s">
        <v>24</v>
      </c>
      <c r="V12" s="8" t="s">
        <v>25</v>
      </c>
      <c r="W12" s="8" t="s">
        <v>26</v>
      </c>
      <c r="X12" s="8" t="s">
        <v>27</v>
      </c>
      <c r="Y12" s="8" t="s">
        <v>28</v>
      </c>
      <c r="Z12" s="8" t="s">
        <v>29</v>
      </c>
      <c r="AA12" s="8" t="s">
        <v>30</v>
      </c>
      <c r="AB12" s="9" t="s">
        <v>8</v>
      </c>
      <c r="AC12" s="7">
        <v>4</v>
      </c>
      <c r="AD12" s="8" t="s">
        <v>24</v>
      </c>
      <c r="AE12" s="8" t="s">
        <v>25</v>
      </c>
      <c r="AF12" s="8" t="s">
        <v>26</v>
      </c>
      <c r="AG12" s="8" t="s">
        <v>27</v>
      </c>
      <c r="AH12" s="8" t="s">
        <v>28</v>
      </c>
      <c r="AI12" s="8" t="s">
        <v>29</v>
      </c>
      <c r="AJ12" s="8" t="s">
        <v>30</v>
      </c>
      <c r="AK12" s="9" t="s">
        <v>8</v>
      </c>
      <c r="AL12" s="7">
        <v>1</v>
      </c>
      <c r="AM12" s="8" t="s">
        <v>24</v>
      </c>
      <c r="AN12" s="8" t="s">
        <v>25</v>
      </c>
      <c r="AO12" s="8" t="s">
        <v>26</v>
      </c>
      <c r="AP12" s="8" t="s">
        <v>27</v>
      </c>
      <c r="AQ12" s="8" t="s">
        <v>28</v>
      </c>
      <c r="AR12" s="8" t="s">
        <v>29</v>
      </c>
      <c r="AS12" s="8" t="s">
        <v>30</v>
      </c>
      <c r="AT12" s="9" t="s">
        <v>8</v>
      </c>
      <c r="AU12" s="7">
        <v>1</v>
      </c>
      <c r="AV12" s="10" t="s">
        <v>24</v>
      </c>
      <c r="AW12" s="10" t="s">
        <v>25</v>
      </c>
      <c r="AX12" s="9" t="s">
        <v>8</v>
      </c>
      <c r="AY12" s="9" t="s">
        <v>9</v>
      </c>
      <c r="AZ12" s="11">
        <f>AY19+AY20+AY21</f>
        <v>10</v>
      </c>
      <c r="BA12" s="11">
        <f>AZ12</f>
        <v>10</v>
      </c>
      <c r="BB12" s="12"/>
      <c r="BC12" s="12"/>
      <c r="BD12" s="12"/>
      <c r="BE12" s="12"/>
      <c r="BF12" s="13"/>
    </row>
    <row r="13" spans="1:59" s="20" customFormat="1" ht="15" customHeight="1" x14ac:dyDescent="0.2">
      <c r="A13" s="15"/>
      <c r="B13" s="16"/>
      <c r="C13" s="17">
        <v>1</v>
      </c>
      <c r="D13" s="17">
        <v>2</v>
      </c>
      <c r="E13" s="17">
        <v>3</v>
      </c>
      <c r="F13" s="17">
        <v>4</v>
      </c>
      <c r="G13" s="17">
        <v>5</v>
      </c>
      <c r="H13" s="17">
        <v>6</v>
      </c>
      <c r="I13" s="17">
        <v>7</v>
      </c>
      <c r="J13" s="9"/>
      <c r="K13" s="16"/>
      <c r="L13" s="17">
        <v>8</v>
      </c>
      <c r="M13" s="17">
        <v>9</v>
      </c>
      <c r="N13" s="17">
        <v>10</v>
      </c>
      <c r="O13" s="17">
        <v>11</v>
      </c>
      <c r="P13" s="17">
        <v>12</v>
      </c>
      <c r="Q13" s="17">
        <v>13</v>
      </c>
      <c r="R13" s="17">
        <v>14</v>
      </c>
      <c r="S13" s="9"/>
      <c r="T13" s="16"/>
      <c r="U13" s="17">
        <v>15</v>
      </c>
      <c r="V13" s="17">
        <v>16</v>
      </c>
      <c r="W13" s="17">
        <v>17</v>
      </c>
      <c r="X13" s="17">
        <v>18</v>
      </c>
      <c r="Y13" s="17">
        <v>19</v>
      </c>
      <c r="Z13" s="17">
        <v>20</v>
      </c>
      <c r="AA13" s="17">
        <v>21</v>
      </c>
      <c r="AB13" s="9"/>
      <c r="AC13" s="16"/>
      <c r="AD13" s="17">
        <v>22</v>
      </c>
      <c r="AE13" s="17">
        <v>23</v>
      </c>
      <c r="AF13" s="17">
        <v>24</v>
      </c>
      <c r="AG13" s="17">
        <v>25</v>
      </c>
      <c r="AH13" s="17">
        <v>26</v>
      </c>
      <c r="AI13" s="17">
        <v>27</v>
      </c>
      <c r="AJ13" s="17">
        <v>28</v>
      </c>
      <c r="AK13" s="9"/>
      <c r="AL13" s="16"/>
      <c r="AM13" s="17">
        <v>29</v>
      </c>
      <c r="AN13" s="17">
        <v>30</v>
      </c>
      <c r="AO13" s="17">
        <v>31</v>
      </c>
      <c r="AP13" s="17" t="str">
        <f>IF(DAY(Jan_Dim1)=1,IF(AND(YEAR(Jan_Dim1+25)=Année_Calendaire,MONTH(Jan_Dim1+25)=1),Jan_Dim1+25,""),IF(AND(YEAR(Jan_Dim1+32)=Année_Calendaire,MONTH(Jan_Dim1+32)=1),Jan_Dim1+32,""))</f>
        <v/>
      </c>
      <c r="AQ13" s="17" t="str">
        <f>IF(DAY(Jan_Dim1)=1,IF(AND(YEAR(Jan_Dim1+26)=Année_Calendaire,MONTH(Jan_Dim1+26)=1),Jan_Dim1+26,""),IF(AND(YEAR(Jan_Dim1+33)=Année_Calendaire,MONTH(Jan_Dim1+33)=1),Jan_Dim1+33,""))</f>
        <v/>
      </c>
      <c r="AR13" s="17" t="str">
        <f>IF(DAY(Jan_Dim1)=1,IF(AND(YEAR(Jan_Dim1+27)=Année_Calendaire,MONTH(Jan_Dim1+27)=1),Jan_Dim1+27,""),IF(AND(YEAR(Jan_Dim1+34)=Année_Calendaire,MONTH(Jan_Dim1+34)=1),Jan_Dim1+34,""))</f>
        <v/>
      </c>
      <c r="AS13" s="17" t="str">
        <f>IF(DAY(Jan_Dim1)=1,IF(AND(YEAR(Jan_Dim1+28)=Année_Calendaire,MONTH(Jan_Dim1+28)=1),Jan_Dim1+28,""),IF(AND(YEAR(Jan_Dim1+35)=Année_Calendaire,MONTH(Jan_Dim1+35)=1),Jan_Dim1+35,""))</f>
        <v/>
      </c>
      <c r="AT13" s="9"/>
      <c r="AU13" s="16"/>
      <c r="AV13" s="16" t="str">
        <f>IF(DAY(Jan_Dim1)=1,IF(AND(YEAR(Jan_Dim1+29)=Année_Calendaire,MONTH(Jan_Dim1+29)=1),Jan_Dim1+29,""),IF(AND(YEAR(Jan_Dim1+36)=Année_Calendaire,MONTH(Jan_Dim1+36)=1),Jan_Dim1+36,""))</f>
        <v/>
      </c>
      <c r="AW13" s="16" t="str">
        <f>IF(DAY(Jan_Dim1)=1,IF(AND(YEAR(Jan_Dim1+30)=Année_Calendaire,MONTH(Jan_Dim1+30)=1),Jan_Dim1+30,""),IF(AND(YEAR(Jan_Dim1+37)=Année_Calendaire,MONTH(Jan_Dim1+37)=1),Jan_Dim1+37,""))</f>
        <v/>
      </c>
      <c r="AX13" s="9"/>
      <c r="AY13" s="9"/>
      <c r="AZ13" s="11"/>
      <c r="BA13" s="11"/>
      <c r="BB13" s="18"/>
      <c r="BC13" s="18"/>
      <c r="BD13" s="18"/>
      <c r="BE13" s="18"/>
      <c r="BF13" s="19"/>
    </row>
    <row r="14" spans="1:59" s="27" customFormat="1" ht="15" customHeight="1" x14ac:dyDescent="0.2">
      <c r="A14" s="21" t="s">
        <v>10</v>
      </c>
      <c r="B14" s="21"/>
      <c r="C14" s="22" t="s">
        <v>31</v>
      </c>
      <c r="D14" s="22">
        <f>IF(D13="","",IFERROR(VLOOKUP(B12,[1]DATA!$A:$H,3,TRUE),0))</f>
        <v>0</v>
      </c>
      <c r="E14" s="22">
        <f>IF(E13="","",IFERROR(VLOOKUP(B12,[1]DATA!$A:$H,4,TRUE),0))</f>
        <v>0</v>
      </c>
      <c r="F14" s="22" t="s">
        <v>31</v>
      </c>
      <c r="G14" s="22" t="s">
        <v>31</v>
      </c>
      <c r="H14" s="22">
        <f>IF(H13="","",IFERROR(VLOOKUP(B12,[1]DATA!$A:$H,7,TRUE),0))</f>
        <v>0</v>
      </c>
      <c r="I14" s="22">
        <f>IF(I13="","",IFERROR(VLOOKUP(B12,[1]DATA!$A:$H,8,TRUE),0))</f>
        <v>0</v>
      </c>
      <c r="J14" s="23"/>
      <c r="K14" s="21"/>
      <c r="L14" s="22" t="s">
        <v>2</v>
      </c>
      <c r="M14" s="22" t="s">
        <v>2</v>
      </c>
      <c r="N14" s="22" t="s">
        <v>2</v>
      </c>
      <c r="O14" s="22" t="s">
        <v>2</v>
      </c>
      <c r="P14" s="22" t="s">
        <v>2</v>
      </c>
      <c r="Q14" s="22">
        <f>IF(Q13="","",IFERROR(VLOOKUP(K12,[1]DATA!$A:$H,7,TRUE),0))</f>
        <v>0</v>
      </c>
      <c r="R14" s="22">
        <f>IF(R13="","",IFERROR(VLOOKUP(K12,[1]DATA!$A:$H,8,TRUE),0))</f>
        <v>0</v>
      </c>
      <c r="S14" s="23"/>
      <c r="T14" s="21"/>
      <c r="U14" s="22" t="s">
        <v>31</v>
      </c>
      <c r="V14" s="22" t="s">
        <v>31</v>
      </c>
      <c r="W14" s="22" t="s">
        <v>31</v>
      </c>
      <c r="X14" s="22"/>
      <c r="Y14" s="22"/>
      <c r="Z14" s="22"/>
      <c r="AA14" s="22"/>
      <c r="AB14" s="23"/>
      <c r="AC14" s="21"/>
      <c r="AD14" s="22" t="s">
        <v>4</v>
      </c>
      <c r="AE14" s="22" t="s">
        <v>4</v>
      </c>
      <c r="AF14" s="22" t="s">
        <v>4</v>
      </c>
      <c r="AG14" s="22" t="s">
        <v>4</v>
      </c>
      <c r="AH14" s="22" t="s">
        <v>4</v>
      </c>
      <c r="AI14" s="22">
        <f>IF(AI13="","",IFERROR(VLOOKUP(AC12,[1]DATA!$A:$H,7,TRUE),0))</f>
        <v>0</v>
      </c>
      <c r="AJ14" s="22">
        <f>IF(AJ13="","",IFERROR(VLOOKUP(AC12,[1]DATA!$A:$H,8,TRUE),0))</f>
        <v>0</v>
      </c>
      <c r="AK14" s="23"/>
      <c r="AL14" s="21"/>
      <c r="AM14" s="22" t="s">
        <v>31</v>
      </c>
      <c r="AN14" s="22">
        <f>IF(AN13="","",IFERROR(VLOOKUP(AL12,[1]DATA!$A:$H,3,TRUE),0))</f>
        <v>0</v>
      </c>
      <c r="AO14" s="22">
        <f>IF(AO13="","",IFERROR(VLOOKUP(AL12,[1]DATA!$A:$H,4,TRUE),0))</f>
        <v>0</v>
      </c>
      <c r="AP14" s="22" t="str">
        <f>IF(AP13="","",IFERROR(VLOOKUP(AL12,[1]DATA!$A:$H,5,TRUE),0))</f>
        <v/>
      </c>
      <c r="AQ14" s="22" t="str">
        <f>IF(AQ13="","",IFERROR(VLOOKUP(AL12,[1]DATA!$A:$H,6,TRUE),0))</f>
        <v/>
      </c>
      <c r="AR14" s="22" t="str">
        <f>IF(AR13="","",IFERROR(VLOOKUP(AL12,[1]DATA!$A:$H,7,TRUE),0))</f>
        <v/>
      </c>
      <c r="AS14" s="22" t="str">
        <f>IF(AS13="","",IFERROR(VLOOKUP(AL12,[1]DATA!$A:$H,8,TRUE),0))</f>
        <v/>
      </c>
      <c r="AT14" s="23"/>
      <c r="AU14" s="21"/>
      <c r="AV14" s="22" t="str">
        <f>IF(AV13="","",IFERROR(VLOOKUP(AU12,[1]DATA!$A:$H,2,TRUE),0))</f>
        <v/>
      </c>
      <c r="AW14" s="22" t="str">
        <f>IF(AW13="","",IFERROR(VLOOKUP(AU12,[1]DATA!$A:$H,3,TRUE),0))</f>
        <v/>
      </c>
      <c r="AX14" s="23"/>
      <c r="AY14" s="24"/>
      <c r="AZ14" s="25"/>
      <c r="BA14" s="25"/>
      <c r="BB14" s="25"/>
      <c r="BC14" s="25"/>
      <c r="BD14" s="25"/>
      <c r="BE14" s="25"/>
      <c r="BF14" s="26"/>
    </row>
    <row r="15" spans="1:59" s="31" customFormat="1" ht="15" customHeight="1" x14ac:dyDescent="0.2">
      <c r="A15" s="28" t="s">
        <v>11</v>
      </c>
      <c r="B15" s="28"/>
      <c r="C15" s="23">
        <f>IF(C14="Matin",1,IF(C14="AM",1,0))</f>
        <v>1</v>
      </c>
      <c r="D15" s="23">
        <f t="shared" ref="D15:I15" si="0">IF(D14="Matin",1,IF(D14="AM",1,0))</f>
        <v>0</v>
      </c>
      <c r="E15" s="23">
        <f t="shared" si="0"/>
        <v>0</v>
      </c>
      <c r="F15" s="23">
        <f t="shared" si="0"/>
        <v>1</v>
      </c>
      <c r="G15" s="23">
        <f t="shared" si="0"/>
        <v>1</v>
      </c>
      <c r="H15" s="23">
        <f t="shared" si="0"/>
        <v>0</v>
      </c>
      <c r="I15" s="23">
        <f t="shared" si="0"/>
        <v>0</v>
      </c>
      <c r="J15" s="23">
        <f>SUM(C15:I15)</f>
        <v>3</v>
      </c>
      <c r="K15" s="28"/>
      <c r="L15" s="23">
        <f t="shared" ref="L15:R15" si="1">IF(L14="Matin",1,IF(L14="AM",1,0))</f>
        <v>1</v>
      </c>
      <c r="M15" s="23">
        <f t="shared" si="1"/>
        <v>1</v>
      </c>
      <c r="N15" s="23">
        <f t="shared" si="1"/>
        <v>1</v>
      </c>
      <c r="O15" s="23">
        <f t="shared" si="1"/>
        <v>1</v>
      </c>
      <c r="P15" s="23">
        <f t="shared" si="1"/>
        <v>1</v>
      </c>
      <c r="Q15" s="23">
        <f t="shared" si="1"/>
        <v>0</v>
      </c>
      <c r="R15" s="23">
        <f t="shared" si="1"/>
        <v>0</v>
      </c>
      <c r="S15" s="23">
        <f>SUM(L15:R15)</f>
        <v>5</v>
      </c>
      <c r="T15" s="28"/>
      <c r="U15" s="23">
        <f t="shared" ref="U15:AA15" si="2">IF(U14="Matin",1,IF(U14="AM",1,0))</f>
        <v>1</v>
      </c>
      <c r="V15" s="23">
        <f t="shared" si="2"/>
        <v>1</v>
      </c>
      <c r="W15" s="23">
        <f t="shared" si="2"/>
        <v>1</v>
      </c>
      <c r="X15" s="23">
        <f t="shared" si="2"/>
        <v>0</v>
      </c>
      <c r="Y15" s="23">
        <f t="shared" si="2"/>
        <v>0</v>
      </c>
      <c r="Z15" s="23">
        <f t="shared" si="2"/>
        <v>0</v>
      </c>
      <c r="AA15" s="23">
        <f t="shared" si="2"/>
        <v>0</v>
      </c>
      <c r="AB15" s="23">
        <f>SUM(U15:AA15)</f>
        <v>3</v>
      </c>
      <c r="AC15" s="28"/>
      <c r="AD15" s="23">
        <f t="shared" ref="AD15:AJ15" si="3">IF(AD14="Matin",1,IF(AD14="AM",1,0))</f>
        <v>0</v>
      </c>
      <c r="AE15" s="23">
        <f t="shared" si="3"/>
        <v>0</v>
      </c>
      <c r="AF15" s="23">
        <f t="shared" si="3"/>
        <v>0</v>
      </c>
      <c r="AG15" s="23">
        <f t="shared" si="3"/>
        <v>0</v>
      </c>
      <c r="AH15" s="23">
        <f t="shared" si="3"/>
        <v>0</v>
      </c>
      <c r="AI15" s="23">
        <f t="shared" si="3"/>
        <v>0</v>
      </c>
      <c r="AJ15" s="23">
        <f t="shared" si="3"/>
        <v>0</v>
      </c>
      <c r="AK15" s="23">
        <f>SUM(AD15:AJ15)</f>
        <v>0</v>
      </c>
      <c r="AL15" s="28"/>
      <c r="AM15" s="23">
        <f t="shared" ref="AM15:AS15" si="4">IF(AM14="Matin",1,IF(AM14="AM",1,0))</f>
        <v>1</v>
      </c>
      <c r="AN15" s="23">
        <f t="shared" si="4"/>
        <v>0</v>
      </c>
      <c r="AO15" s="23">
        <f t="shared" si="4"/>
        <v>0</v>
      </c>
      <c r="AP15" s="23">
        <f t="shared" si="4"/>
        <v>0</v>
      </c>
      <c r="AQ15" s="23">
        <f t="shared" si="4"/>
        <v>0</v>
      </c>
      <c r="AR15" s="23">
        <f t="shared" si="4"/>
        <v>0</v>
      </c>
      <c r="AS15" s="23">
        <f t="shared" si="4"/>
        <v>0</v>
      </c>
      <c r="AT15" s="23">
        <f>SUM(AM15:AS15)</f>
        <v>1</v>
      </c>
      <c r="AU15" s="28"/>
      <c r="AV15" s="23">
        <f t="shared" ref="AV15:AW15" si="5">IF(AV14="Matin",1,IF(AV14="AM",1,0))</f>
        <v>0</v>
      </c>
      <c r="AW15" s="23">
        <f t="shared" si="5"/>
        <v>0</v>
      </c>
      <c r="AX15" s="23">
        <f t="shared" ref="AX15:AX22" si="6">SUM(AV15:AW15)</f>
        <v>0</v>
      </c>
      <c r="AY15" s="23">
        <f>J15+S15+AB15+AK15+AT15+AX15</f>
        <v>12</v>
      </c>
      <c r="AZ15" s="29"/>
      <c r="BA15" s="29"/>
      <c r="BB15" s="29"/>
      <c r="BC15" s="29"/>
      <c r="BD15" s="29"/>
      <c r="BE15" s="29"/>
      <c r="BF15" s="29"/>
      <c r="BG15" s="30"/>
    </row>
    <row r="16" spans="1:59" s="31" customFormat="1" ht="15" customHeight="1" x14ac:dyDescent="0.2">
      <c r="A16" s="21" t="s">
        <v>12</v>
      </c>
      <c r="B16" s="21"/>
      <c r="C16" s="22">
        <f>IF(C17&gt;=1,1,0)</f>
        <v>1</v>
      </c>
      <c r="D16" s="22">
        <f>IF(D17&gt;=1,1,0)</f>
        <v>0</v>
      </c>
      <c r="E16" s="22">
        <f t="shared" ref="E16:I16" si="7">IF(E17&gt;=1,1,0)</f>
        <v>0</v>
      </c>
      <c r="F16" s="22">
        <f t="shared" si="7"/>
        <v>1</v>
      </c>
      <c r="G16" s="22">
        <f t="shared" si="7"/>
        <v>1</v>
      </c>
      <c r="H16" s="22">
        <f t="shared" si="7"/>
        <v>0</v>
      </c>
      <c r="I16" s="22">
        <f t="shared" si="7"/>
        <v>0</v>
      </c>
      <c r="J16" s="23">
        <f t="shared" ref="J16:J26" si="8">SUM(C16:I16)</f>
        <v>3</v>
      </c>
      <c r="K16" s="21"/>
      <c r="L16" s="22">
        <f>IF(L17&gt;=1,1,0)</f>
        <v>1</v>
      </c>
      <c r="M16" s="22">
        <f t="shared" ref="M16:R16" si="9">IF(M17&gt;=1,1,0)</f>
        <v>1</v>
      </c>
      <c r="N16" s="22">
        <f t="shared" si="9"/>
        <v>1</v>
      </c>
      <c r="O16" s="22">
        <f t="shared" si="9"/>
        <v>1</v>
      </c>
      <c r="P16" s="22">
        <f t="shared" si="9"/>
        <v>1</v>
      </c>
      <c r="Q16" s="22">
        <f t="shared" si="9"/>
        <v>0</v>
      </c>
      <c r="R16" s="22">
        <f t="shared" si="9"/>
        <v>0</v>
      </c>
      <c r="S16" s="23">
        <f t="shared" ref="S16:S26" si="10">SUM(L16:R16)</f>
        <v>5</v>
      </c>
      <c r="T16" s="21"/>
      <c r="U16" s="22">
        <f>IF(U17&gt;=1,1,0)</f>
        <v>1</v>
      </c>
      <c r="V16" s="22">
        <f t="shared" ref="V16:AA16" si="11">IF(V17&gt;=1,1,0)</f>
        <v>1</v>
      </c>
      <c r="W16" s="22">
        <f t="shared" si="11"/>
        <v>1</v>
      </c>
      <c r="X16" s="22">
        <f t="shared" si="11"/>
        <v>0</v>
      </c>
      <c r="Y16" s="22">
        <f t="shared" si="11"/>
        <v>0</v>
      </c>
      <c r="Z16" s="22">
        <f t="shared" si="11"/>
        <v>0</v>
      </c>
      <c r="AA16" s="22">
        <f t="shared" si="11"/>
        <v>0</v>
      </c>
      <c r="AB16" s="23">
        <f t="shared" ref="AB16:AB26" si="12">SUM(U16:AA16)</f>
        <v>3</v>
      </c>
      <c r="AC16" s="21"/>
      <c r="AD16" s="22">
        <f>IF(AD17&gt;=1,1,0)</f>
        <v>1</v>
      </c>
      <c r="AE16" s="22">
        <f t="shared" ref="AE16:AJ16" si="13">IF(AE17&gt;=1,1,0)</f>
        <v>1</v>
      </c>
      <c r="AF16" s="22">
        <f t="shared" si="13"/>
        <v>1</v>
      </c>
      <c r="AG16" s="22">
        <f t="shared" si="13"/>
        <v>1</v>
      </c>
      <c r="AH16" s="22">
        <f t="shared" si="13"/>
        <v>1</v>
      </c>
      <c r="AI16" s="22">
        <f t="shared" si="13"/>
        <v>0</v>
      </c>
      <c r="AJ16" s="22">
        <f t="shared" si="13"/>
        <v>0</v>
      </c>
      <c r="AK16" s="23">
        <f t="shared" ref="AK16:AK26" si="14">SUM(AD16:AJ16)</f>
        <v>5</v>
      </c>
      <c r="AL16" s="21"/>
      <c r="AM16" s="22">
        <f>IF(AM17&gt;=1,1,0)</f>
        <v>1</v>
      </c>
      <c r="AN16" s="22">
        <f t="shared" ref="AN16:AS16" si="15">IF(AN17&gt;=1,1,0)</f>
        <v>0</v>
      </c>
      <c r="AO16" s="22">
        <f t="shared" si="15"/>
        <v>0</v>
      </c>
      <c r="AP16" s="22">
        <f t="shared" si="15"/>
        <v>0</v>
      </c>
      <c r="AQ16" s="22">
        <f t="shared" si="15"/>
        <v>0</v>
      </c>
      <c r="AR16" s="22">
        <f t="shared" si="15"/>
        <v>0</v>
      </c>
      <c r="AS16" s="22">
        <f t="shared" si="15"/>
        <v>0</v>
      </c>
      <c r="AT16" s="23">
        <f t="shared" ref="AT16:AT26" si="16">SUM(AM16:AS16)</f>
        <v>1</v>
      </c>
      <c r="AU16" s="21"/>
      <c r="AV16" s="22">
        <f>IF(AV17&gt;=1,1,0)</f>
        <v>0</v>
      </c>
      <c r="AW16" s="22">
        <f t="shared" ref="AW16" si="17">IF(AW17&gt;=1,1,0)</f>
        <v>0</v>
      </c>
      <c r="AX16" s="23">
        <f t="shared" si="6"/>
        <v>0</v>
      </c>
      <c r="AY16" s="22">
        <f t="shared" ref="AY16:AY25" si="18">J16+S16+AB16+AK16+AT16+AX16</f>
        <v>17</v>
      </c>
      <c r="AZ16" s="25"/>
      <c r="BA16" s="25"/>
      <c r="BB16" s="25"/>
      <c r="BC16" s="25"/>
      <c r="BD16" s="25"/>
      <c r="BE16" s="25"/>
      <c r="BF16" s="26"/>
    </row>
    <row r="17" spans="1:59" s="31" customFormat="1" ht="15" customHeight="1" x14ac:dyDescent="0.2">
      <c r="A17" s="28" t="s">
        <v>13</v>
      </c>
      <c r="B17" s="28"/>
      <c r="C17" s="23">
        <f>IF(C14="Matin",8,IF(C14="AM",8,IF(C14="nuit",8,0)))</f>
        <v>8</v>
      </c>
      <c r="D17" s="23">
        <f t="shared" ref="D17:I17" si="19">IF(D14="Matin",8,IF(D14="AM",8,IF(D14="nuit",8,0)))</f>
        <v>0</v>
      </c>
      <c r="E17" s="23">
        <f t="shared" si="19"/>
        <v>0</v>
      </c>
      <c r="F17" s="23">
        <f t="shared" si="19"/>
        <v>8</v>
      </c>
      <c r="G17" s="23">
        <f t="shared" si="19"/>
        <v>8</v>
      </c>
      <c r="H17" s="23">
        <f t="shared" si="19"/>
        <v>0</v>
      </c>
      <c r="I17" s="23">
        <f t="shared" si="19"/>
        <v>0</v>
      </c>
      <c r="J17" s="23">
        <f t="shared" si="8"/>
        <v>24</v>
      </c>
      <c r="K17" s="28"/>
      <c r="L17" s="23">
        <f>IF(L14="Matin",8,IF(L14="AM",8,IF(L14="nuit",8,0)))</f>
        <v>8</v>
      </c>
      <c r="M17" s="23">
        <f t="shared" ref="M17:R17" si="20">IF(M14="Matin",8,IF(M14="AM",8,IF(M14="nuit",8,0)))</f>
        <v>8</v>
      </c>
      <c r="N17" s="23">
        <f t="shared" si="20"/>
        <v>8</v>
      </c>
      <c r="O17" s="23">
        <f t="shared" si="20"/>
        <v>8</v>
      </c>
      <c r="P17" s="23">
        <f t="shared" si="20"/>
        <v>8</v>
      </c>
      <c r="Q17" s="23">
        <f t="shared" si="20"/>
        <v>0</v>
      </c>
      <c r="R17" s="23">
        <f t="shared" si="20"/>
        <v>0</v>
      </c>
      <c r="S17" s="23">
        <f t="shared" si="10"/>
        <v>40</v>
      </c>
      <c r="T17" s="28"/>
      <c r="U17" s="23">
        <f>IF(U14="Matin",8,IF(U14="AM",8,IF(U14="nuit",8,0)))</f>
        <v>8</v>
      </c>
      <c r="V17" s="23">
        <f t="shared" ref="V17:AA17" si="21">IF(V14="Matin",8,IF(V14="AM",8,IF(V14="nuit",8,0)))</f>
        <v>8</v>
      </c>
      <c r="W17" s="23">
        <f t="shared" si="21"/>
        <v>8</v>
      </c>
      <c r="X17" s="23">
        <f t="shared" si="21"/>
        <v>0</v>
      </c>
      <c r="Y17" s="23">
        <f t="shared" si="21"/>
        <v>0</v>
      </c>
      <c r="Z17" s="23">
        <f t="shared" si="21"/>
        <v>0</v>
      </c>
      <c r="AA17" s="23">
        <f t="shared" si="21"/>
        <v>0</v>
      </c>
      <c r="AB17" s="23">
        <f t="shared" si="12"/>
        <v>24</v>
      </c>
      <c r="AC17" s="28"/>
      <c r="AD17" s="23">
        <f>IF(AD14="Matin",8,IF(AD14="AM",8,IF(AD14="nuit",8,0)))</f>
        <v>8</v>
      </c>
      <c r="AE17" s="23">
        <f t="shared" ref="AE17:AJ17" si="22">IF(AE14="Matin",8,IF(AE14="AM",8,IF(AE14="nuit",8,0)))</f>
        <v>8</v>
      </c>
      <c r="AF17" s="23">
        <f t="shared" si="22"/>
        <v>8</v>
      </c>
      <c r="AG17" s="23">
        <f t="shared" si="22"/>
        <v>8</v>
      </c>
      <c r="AH17" s="23">
        <f t="shared" si="22"/>
        <v>8</v>
      </c>
      <c r="AI17" s="23">
        <f t="shared" si="22"/>
        <v>0</v>
      </c>
      <c r="AJ17" s="23">
        <f t="shared" si="22"/>
        <v>0</v>
      </c>
      <c r="AK17" s="23">
        <f t="shared" si="14"/>
        <v>40</v>
      </c>
      <c r="AL17" s="28"/>
      <c r="AM17" s="23">
        <f>IF(AM14="Matin",8,IF(AM14="AM",8,IF(AM14="nuit",8,0)))</f>
        <v>8</v>
      </c>
      <c r="AN17" s="23">
        <f t="shared" ref="AN17:AS17" si="23">IF(AN14="Matin",8,IF(AN14="AM",8,IF(AN14="nuit",8,0)))</f>
        <v>0</v>
      </c>
      <c r="AO17" s="23">
        <f t="shared" si="23"/>
        <v>0</v>
      </c>
      <c r="AP17" s="23">
        <f t="shared" si="23"/>
        <v>0</v>
      </c>
      <c r="AQ17" s="23">
        <f t="shared" si="23"/>
        <v>0</v>
      </c>
      <c r="AR17" s="23">
        <f t="shared" si="23"/>
        <v>0</v>
      </c>
      <c r="AS17" s="23">
        <f t="shared" si="23"/>
        <v>0</v>
      </c>
      <c r="AT17" s="23">
        <f t="shared" si="16"/>
        <v>8</v>
      </c>
      <c r="AU17" s="28"/>
      <c r="AV17" s="23">
        <f>IF(AV14="Matin",8,IF(AV14="AM",8,IF(AV14="nuit",8,0)))</f>
        <v>0</v>
      </c>
      <c r="AW17" s="23">
        <f t="shared" ref="AW17" si="24">IF(AW14="Matin",8,IF(AW14="AM",8,IF(AW14="nuit",8,0)))</f>
        <v>0</v>
      </c>
      <c r="AX17" s="23">
        <f t="shared" si="6"/>
        <v>0</v>
      </c>
      <c r="AY17" s="23">
        <f t="shared" si="18"/>
        <v>136</v>
      </c>
      <c r="AZ17" s="29"/>
      <c r="BA17" s="29"/>
      <c r="BB17" s="29"/>
      <c r="BC17" s="29"/>
      <c r="BD17" s="29"/>
      <c r="BE17" s="29"/>
      <c r="BF17" s="29"/>
      <c r="BG17" s="30"/>
    </row>
    <row r="18" spans="1:59" s="27" customFormat="1" ht="15" customHeight="1" x14ac:dyDescent="0.2">
      <c r="A18" s="21" t="s">
        <v>14</v>
      </c>
      <c r="B18" s="21"/>
      <c r="C18" s="22">
        <f>IF(C12&lt;&gt;"Dim",IF(C17&gt;32,MIN(C17,35)-32,0),0)</f>
        <v>0</v>
      </c>
      <c r="D18" s="22">
        <f>IF(D12&lt;&gt;"Dim",IF(SUM($C17:D17)&gt;32,MIN(SUM($C17:D17),35)-32-SUM($C18:C18),0),0)</f>
        <v>0</v>
      </c>
      <c r="E18" s="22">
        <f>IF(E12&lt;&gt;"Dim",IF(SUM($C17:E17)&gt;32,MIN(SUM($C17:E17),35)-32-SUM($C18:D18),0),0)</f>
        <v>0</v>
      </c>
      <c r="F18" s="22">
        <f>IF(F12&lt;&gt;"Dim",IF(SUM($C17:F17)&gt;32,MIN(SUM($C17:F17),35)-32-SUM($C18:E18),0),0)</f>
        <v>0</v>
      </c>
      <c r="G18" s="22">
        <f>IF(G12&lt;&gt;"Dim",IF(SUM($C17:G17)&gt;32,MIN(SUM($C17:G17),35)-32-SUM($C18:F18),0),0)</f>
        <v>0</v>
      </c>
      <c r="H18" s="22">
        <f>IF(H12&lt;&gt;"Dim",IF(SUM($C17:H17)&gt;32,MIN(SUM($C17:H17),35)-32-SUM($C18:G18),0),0)</f>
        <v>0</v>
      </c>
      <c r="I18" s="22">
        <f>IF(I12&lt;&gt;"Dim",IF(SUM($C17:I17)&gt;32,MIN(SUM($C17:I17),35)-32-SUM($C18:H18),0),0)</f>
        <v>0</v>
      </c>
      <c r="J18" s="23">
        <f t="shared" si="8"/>
        <v>0</v>
      </c>
      <c r="K18" s="21"/>
      <c r="L18" s="22">
        <f>IF(L12&lt;&gt;"Dim",IF(L17&gt;32,MIN(L17,35)-32,0),0)</f>
        <v>0</v>
      </c>
      <c r="M18" s="22">
        <f>IF(M12&lt;&gt;"Dim",IF(SUM($L17:M17)&gt;32,MIN(SUM($L17:M17),35)-32-SUM($L18:L18),0),0)</f>
        <v>0</v>
      </c>
      <c r="N18" s="22">
        <f>IF(N12&lt;&gt;"Dim",IF(SUM($L17:N17)&gt;32,MIN(SUM($L17:N17),35)-32-SUM($L18:M18),0),0)</f>
        <v>0</v>
      </c>
      <c r="O18" s="22">
        <f>IF(O12&lt;&gt;"Dim",IF(SUM($L17:O17)&gt;32,MIN(SUM($L17:O17),35)-32-SUM($L18:N18),0),0)</f>
        <v>0</v>
      </c>
      <c r="P18" s="22">
        <f>IF(P12&lt;&gt;"Dim",IF(SUM($L17:P17)&gt;32,MIN(SUM($L17:P17),35)-32-SUM($L18:O18),0),0)</f>
        <v>3</v>
      </c>
      <c r="Q18" s="22">
        <f>IF(Q12&lt;&gt;"Dim",IF(SUM($L17:Q17)&gt;32,MIN(SUM($L17:Q17),35)-32-SUM($L18:P18),0),0)</f>
        <v>0</v>
      </c>
      <c r="R18" s="22">
        <f>IF(R12&lt;&gt;"Dim",IF(SUM($L17:R17)&gt;32,MIN(SUM($L17:R17),35)-32-SUM($L18:Q18),0),0)</f>
        <v>0</v>
      </c>
      <c r="S18" s="23">
        <f t="shared" si="10"/>
        <v>3</v>
      </c>
      <c r="T18" s="21"/>
      <c r="U18" s="22">
        <f>IF(U12&lt;&gt;"Dim",IF(U17&gt;32,MIN(U17,35)-32,0),0)</f>
        <v>0</v>
      </c>
      <c r="V18" s="22">
        <f>IF(V12&lt;&gt;"Dim",IF(SUM($U17:V17)&gt;32,MIN(SUM($U17:V17),35)-32-SUM($U18:U18),0),0)</f>
        <v>0</v>
      </c>
      <c r="W18" s="22">
        <f>IF(W12&lt;&gt;"Dim",IF(SUM($U17:W17)&gt;32,MIN(SUM($U17:W17),35)-32-SUM($U18:V18),0),0)</f>
        <v>0</v>
      </c>
      <c r="X18" s="22">
        <f>IF(X12&lt;&gt;"Dim",IF(SUM($U17:X17)&gt;32,MIN(SUM($U17:X17),35)-32-SUM($U18:W18),0),0)</f>
        <v>0</v>
      </c>
      <c r="Y18" s="22">
        <f>IF(Y12&lt;&gt;"Dim",IF(SUM($U17:Y17)&gt;32,MIN(SUM($U17:Y17),35)-32-SUM($U18:X18),0),0)</f>
        <v>0</v>
      </c>
      <c r="Z18" s="22">
        <f>IF(Z12&lt;&gt;"Dim",IF(SUM($U17:Z17)&gt;32,MIN(SUM($U17:Z17),35)-32-SUM($U18:Y18),0),0)</f>
        <v>0</v>
      </c>
      <c r="AA18" s="22">
        <f>IF(AA12&lt;&gt;"Dim",IF(SUM($U17:AA17)&gt;32,MIN(SUM($U17:AA17),35)-32-SUM($U18:Z18),0),0)</f>
        <v>0</v>
      </c>
      <c r="AB18" s="23">
        <f t="shared" si="12"/>
        <v>0</v>
      </c>
      <c r="AC18" s="21"/>
      <c r="AD18" s="22">
        <f>IF(AD12&lt;&gt;"Dim",IF(AD17&gt;32,MIN(AD17,35)-32,0),0)</f>
        <v>0</v>
      </c>
      <c r="AE18" s="22">
        <f>IF(AE12&lt;&gt;"Dim",IF(SUM($AD17:AE17)&gt;32,MIN(SUM($AD17:AE17),35)-32-SUM($AD18:AD18),0),0)</f>
        <v>0</v>
      </c>
      <c r="AF18" s="22">
        <f>IF(AF12&lt;&gt;"Dim",IF(SUM($AD17:AF17)&gt;32,MIN(SUM($AD17:AF17),35)-32-SUM($AD18:AE18),0),0)</f>
        <v>0</v>
      </c>
      <c r="AG18" s="22">
        <f>IF(AG12&lt;&gt;"Dim",IF(SUM($AD17:AG17)&gt;32,MIN(SUM($AD17:AG17),35)-32-SUM($AD18:AF18),0),0)</f>
        <v>0</v>
      </c>
      <c r="AH18" s="22">
        <f>IF(AH12&lt;&gt;"Dim",IF(SUM($AD17:AH17)&gt;32,MIN(SUM($AD17:AH17),35)-32-SUM($AD18:AG18),0),0)</f>
        <v>3</v>
      </c>
      <c r="AI18" s="22">
        <f>IF(AI12&lt;&gt;"Dim",IF(SUM($AD17:AI17)&gt;32,MIN(SUM($AD17:AI17),35)-32-SUM($AD18:AH18),0),0)</f>
        <v>0</v>
      </c>
      <c r="AJ18" s="22">
        <f>IF(AJ12&lt;&gt;"Dim",IF(SUM($AD17:AJ17)&gt;32,MIN(SUM($AD17:AJ17),35)-32-SUM($AD18:AI18),0),0)</f>
        <v>0</v>
      </c>
      <c r="AK18" s="23">
        <f t="shared" si="14"/>
        <v>3</v>
      </c>
      <c r="AL18" s="21"/>
      <c r="AM18" s="22">
        <f>IF(AM12&lt;&gt;"Dim",IF(AM17&gt;32,MIN(AM17,35)-32,0),0)</f>
        <v>0</v>
      </c>
      <c r="AN18" s="22">
        <f>IF(AN12&lt;&gt;"Dim",IF(SUM($AM17:AN17)&gt;32,MIN(SUM($AM17:AN17),35)-32-SUM($AM18:AM18),0),0)</f>
        <v>0</v>
      </c>
      <c r="AO18" s="22">
        <f>IF(AO12&lt;&gt;"Dim",IF(SUM($AM17:AO17)&gt;32,MIN(SUM($AM17:AO17),35)-32-SUM($AM18:AN18),0),0)</f>
        <v>0</v>
      </c>
      <c r="AP18" s="22">
        <f>IF(AP12&lt;&gt;"Dim",IF(SUM($AM17:AP17)&gt;32,MIN(SUM($AM17:AP17),35)-32-SUM($AM18:AO18),0),0)</f>
        <v>0</v>
      </c>
      <c r="AQ18" s="22">
        <f>IF(AQ12&lt;&gt;"Dim",IF(SUM($AM17:AQ17)&gt;32,MIN(SUM($AM17:AQ17),35)-32-SUM($AM18:AP18),0),0)</f>
        <v>0</v>
      </c>
      <c r="AR18" s="22">
        <f>IF(AR12&lt;&gt;"Dim",IF(SUM($AM17:AR17)&gt;32,MIN(SUM($AM17:AR17),35)-32-SUM($AM18:AQ18),0),0)</f>
        <v>0</v>
      </c>
      <c r="AS18" s="22">
        <f>IF(AS12&lt;&gt;"Dim",IF(SUM($AM17:AS17)&gt;32,MIN(SUM($AM17:AS17),35)-32-SUM($AM18:AR18),0),0)</f>
        <v>0</v>
      </c>
      <c r="AT18" s="23">
        <f t="shared" si="16"/>
        <v>0</v>
      </c>
      <c r="AU18" s="21"/>
      <c r="AV18" s="22">
        <f>IF(AV12&lt;&gt;"Dim",IF(AV17&gt;32,MIN(AV17,35)-32,0),0)</f>
        <v>0</v>
      </c>
      <c r="AW18" s="22">
        <f>IF(AW12&lt;&gt;"Dim",IF(SUM($AV17:AW17)&gt;32,MIN(SUM($AV17:AW17),35)-32-SUM($AV18:AV18),0),0)</f>
        <v>0</v>
      </c>
      <c r="AX18" s="23">
        <f t="shared" si="6"/>
        <v>0</v>
      </c>
      <c r="AY18" s="24">
        <f t="shared" si="18"/>
        <v>6</v>
      </c>
      <c r="AZ18" s="25"/>
      <c r="BA18" s="25"/>
      <c r="BB18" s="25"/>
      <c r="BC18" s="25"/>
      <c r="BD18" s="25"/>
      <c r="BE18" s="25"/>
      <c r="BF18" s="26"/>
    </row>
    <row r="19" spans="1:59" s="31" customFormat="1" ht="15" customHeight="1" x14ac:dyDescent="0.2">
      <c r="A19" s="28" t="s">
        <v>15</v>
      </c>
      <c r="B19" s="28"/>
      <c r="C19" s="23">
        <f>IF(C12&lt;&gt;"Dim",IF(C17&gt;35,(MIN(C17,43)-35),0),0)</f>
        <v>0</v>
      </c>
      <c r="D19" s="23">
        <f>IF(D12&lt;&gt;"Dim",IF(SUM($C17:D17)&gt;35,(MIN(SUM($C17:D17),43)-35-SUM($C19:C19)),0),0)</f>
        <v>0</v>
      </c>
      <c r="E19" s="23">
        <f>IF(E12&lt;&gt;"Dim",IF(SUM($C17:E17)&gt;35,(MIN(SUM($C17:E17),43)-35-SUM($C19:D19)),0),0)</f>
        <v>0</v>
      </c>
      <c r="F19" s="23">
        <f>IF(F12&lt;&gt;"Dim",IF(SUM($C17:F17)&gt;35,(MIN(SUM($C17:F17),43)-35-SUM($C19:E19)),0),0)</f>
        <v>0</v>
      </c>
      <c r="G19" s="23">
        <f>IF(G12&lt;&gt;"Dim",IF(SUM($C17:G17)&gt;35,(MIN(SUM($C17:G17),43)-35-SUM($C19:F19)),0),0)</f>
        <v>0</v>
      </c>
      <c r="H19" s="23">
        <f>IF(H12&lt;&gt;"Dim",IF(SUM($C17:H17)&gt;35,(MIN(SUM($C17:H17),43)-35-SUM($C19:G19)),0),0)</f>
        <v>0</v>
      </c>
      <c r="I19" s="23">
        <f>IF(I12&lt;&gt;"Dim",IF(SUM($C17:I17)&gt;35,(MIN(SUM($C17:I17),43)-35-SUM($C19:H19)),0),0)</f>
        <v>0</v>
      </c>
      <c r="J19" s="23">
        <f t="shared" si="8"/>
        <v>0</v>
      </c>
      <c r="K19" s="28"/>
      <c r="L19" s="23">
        <f>IF(L12&lt;&gt;"Dim",IF(L17&gt;35,(MIN(L17,43)-35),0),0)</f>
        <v>0</v>
      </c>
      <c r="M19" s="23">
        <f>IF(M12&lt;&gt;"Dim",IF(SUM($L17:M17)&gt;35,(MIN(SUM($L17:M17),43)-35-SUM($L19:L19)),0),0)</f>
        <v>0</v>
      </c>
      <c r="N19" s="23">
        <f>IF(N12&lt;&gt;"Dim",IF(SUM($L17:N17)&gt;35,(MIN(SUM($L17:N17),43)-35-SUM($L19:M19)),0),0)</f>
        <v>0</v>
      </c>
      <c r="O19" s="23">
        <f>IF(O12&lt;&gt;"Dim",IF(SUM($L17:O17)&gt;35,(MIN(SUM($L17:O17),43)-35-SUM($L19:N19)),0),0)</f>
        <v>0</v>
      </c>
      <c r="P19" s="23">
        <f>IF(P12&lt;&gt;"Dim",IF(SUM($L17:P17)&gt;35,(MIN(SUM($L17:P17),43)-35-SUM($L19:O19)),0),0)</f>
        <v>5</v>
      </c>
      <c r="Q19" s="23">
        <f>IF(Q12&lt;&gt;"Dim",IF(SUM($L17:Q17)&gt;35,(MIN(SUM($L17:Q17),43)-35-SUM($L19:P19)),0),0)</f>
        <v>0</v>
      </c>
      <c r="R19" s="23">
        <f>IF(R12&lt;&gt;"Dim",IF(SUM($L17:R17)&gt;35,(MIN(SUM($L17:R17),43)-35-SUM($L19:Q19)),0),0)</f>
        <v>0</v>
      </c>
      <c r="S19" s="23">
        <f t="shared" si="10"/>
        <v>5</v>
      </c>
      <c r="T19" s="28"/>
      <c r="U19" s="23">
        <f>IF(U12&lt;&gt;"Dim",IF(U17&gt;35,(MIN(U17,43)-35),0),0)</f>
        <v>0</v>
      </c>
      <c r="V19" s="23">
        <f>IF(V12&lt;&gt;"Dim",IF(SUM($U17:V17)&gt;35,(MIN(SUM($U17:V17),43)-35-SUM($U19:U19)),0),0)</f>
        <v>0</v>
      </c>
      <c r="W19" s="23">
        <f>IF(W12&lt;&gt;"Dim",IF(SUM($U17:W17)&gt;35,(MIN(SUM($U17:W17),43)-35-SUM($U19:V19)),0),0)</f>
        <v>0</v>
      </c>
      <c r="X19" s="23">
        <f>IF(X12&lt;&gt;"Dim",IF(SUM($U17:X17)&gt;35,(MIN(SUM($U17:X17),43)-35-SUM($U19:W19)),0),0)</f>
        <v>0</v>
      </c>
      <c r="Y19" s="23">
        <f>IF(Y12&lt;&gt;"Dim",IF(SUM($U17:Y17)&gt;35,(MIN(SUM($U17:Y17),43)-35-SUM($U19:X19)),0),0)</f>
        <v>0</v>
      </c>
      <c r="Z19" s="23">
        <f>IF(Z12&lt;&gt;"Dim",IF(SUM($U17:Z17)&gt;35,(MIN(SUM($U17:Z17),43)-35-SUM($U19:Y19)),0),0)</f>
        <v>0</v>
      </c>
      <c r="AA19" s="23">
        <f>IF(AA12&lt;&gt;"Dim",IF(SUM($U17:AA17)&gt;35,(MIN(SUM($U17:AA17),43)-35-SUM($U19:Z19)),0),0)</f>
        <v>0</v>
      </c>
      <c r="AB19" s="23">
        <f t="shared" si="12"/>
        <v>0</v>
      </c>
      <c r="AC19" s="28"/>
      <c r="AD19" s="23">
        <f>IF(AD12&lt;&gt;"Dim",IF(AD17&gt;35,(MIN(AD17,43)-35),0),0)</f>
        <v>0</v>
      </c>
      <c r="AE19" s="23">
        <f>IF(AE12&lt;&gt;"Dim",IF(SUM($AD17:AE17)&gt;35,(MIN(SUM($AD17:AE17),43)-35-SUM($AD19:AD19)),0),0)</f>
        <v>0</v>
      </c>
      <c r="AF19" s="23">
        <f>IF(AF12&lt;&gt;"Dim",IF(SUM($AD17:AF17)&gt;35,(MIN(SUM($AD17:AF17),43)-35-SUM($AD19:AE19)),0),0)</f>
        <v>0</v>
      </c>
      <c r="AG19" s="23">
        <f>IF(AG12&lt;&gt;"Dim",IF(SUM($AD17:AG17)&gt;35,(MIN(SUM($AD17:AG17),43)-35-SUM($AD19:AF19)),0),0)</f>
        <v>0</v>
      </c>
      <c r="AH19" s="23">
        <f>IF(AH12&lt;&gt;"Dim",IF(SUM($AD17:AH17)&gt;35,(MIN(SUM($AD17:AH17),43)-35-SUM($AD19:AG19)),0),0)</f>
        <v>5</v>
      </c>
      <c r="AI19" s="23">
        <f>IF(AI12&lt;&gt;"Dim",IF(SUM($AD17:AI17)&gt;35,(MIN(SUM($AD17:AI17),43)-35-SUM($AD19:AH19)),0),0)</f>
        <v>0</v>
      </c>
      <c r="AJ19" s="23">
        <f>IF(AJ12&lt;&gt;"Dim",IF(SUM($AD17:AJ17)&gt;35,(MIN(SUM($AD17:AJ17),43)-35-SUM($AD19:AI19)),0),0)</f>
        <v>0</v>
      </c>
      <c r="AK19" s="23">
        <f t="shared" si="14"/>
        <v>5</v>
      </c>
      <c r="AL19" s="28"/>
      <c r="AM19" s="23">
        <f>IF(AM12&lt;&gt;"Dim",IF(AM17&gt;35,(MIN(AM17,43)-35),0),0)</f>
        <v>0</v>
      </c>
      <c r="AN19" s="23">
        <f>IF(AN12&lt;&gt;"Dim",IF(SUM($AM17:AN17)&gt;35,(MIN(SUM($AM17:AN17),43)-35-SUM($AM19:AM19)),0),0)</f>
        <v>0</v>
      </c>
      <c r="AO19" s="23">
        <f>IF(AO12&lt;&gt;"Dim",IF(SUM($AM17:AO17)&gt;35,(MIN(SUM($AM17:AO17),43)-35-SUM($AM19:AN19)),0),0)</f>
        <v>0</v>
      </c>
      <c r="AP19" s="23">
        <f>IF(AP12&lt;&gt;"Dim",IF(SUM($AM17:AP17)&gt;35,(MIN(SUM($AM17:AP17),43)-35-SUM($AM19:AO19)),0),0)</f>
        <v>0</v>
      </c>
      <c r="AQ19" s="23">
        <f>IF(AQ12&lt;&gt;"Dim",IF(SUM($AM17:AQ17)&gt;35,(MIN(SUM($AM17:AQ17),43)-35-SUM($AM19:AP19)),0),0)</f>
        <v>0</v>
      </c>
      <c r="AR19" s="23">
        <f>IF(AR12&lt;&gt;"Dim",IF(SUM($AM17:AR17)&gt;35,(MIN(SUM($AM17:AR17),43)-35-SUM($AM19:AQ19)),0),0)</f>
        <v>0</v>
      </c>
      <c r="AS19" s="23">
        <f>IF(AS12&lt;&gt;"Dim",IF(SUM($AM17:AS17)&gt;35,(MIN(SUM($AM17:AS17),43)-35-SUM($AM19:AR19)),0),0)</f>
        <v>0</v>
      </c>
      <c r="AT19" s="23">
        <f t="shared" si="16"/>
        <v>0</v>
      </c>
      <c r="AU19" s="28"/>
      <c r="AV19" s="23">
        <f>IF(AV12&lt;&gt;"Dim",IF(AV17&gt;35,(MIN(AV17,43)-35),0),0)</f>
        <v>0</v>
      </c>
      <c r="AW19" s="23">
        <f>IF(AW12&lt;&gt;"Dim",IF(SUM($AV17:AW17)&gt;35,(MIN(SUM($AV17:AW17),43)-35-SUM($AV19:AV19)),0),0)</f>
        <v>0</v>
      </c>
      <c r="AX19" s="23">
        <f t="shared" si="6"/>
        <v>0</v>
      </c>
      <c r="AY19" s="23">
        <f t="shared" si="18"/>
        <v>10</v>
      </c>
      <c r="AZ19" s="29"/>
      <c r="BA19" s="29"/>
      <c r="BB19" s="29"/>
      <c r="BC19" s="29"/>
      <c r="BD19" s="29"/>
      <c r="BE19" s="29"/>
      <c r="BF19" s="29"/>
      <c r="BG19" s="30"/>
    </row>
    <row r="20" spans="1:59" s="27" customFormat="1" ht="15" customHeight="1" x14ac:dyDescent="0.2">
      <c r="A20" s="21" t="s">
        <v>16</v>
      </c>
      <c r="B20" s="21"/>
      <c r="C20" s="22">
        <f>IF(C12&lt;&gt;"Dim",IF(C17&gt;43,(MIN(C17,48)-43),0),0)</f>
        <v>0</v>
      </c>
      <c r="D20" s="22">
        <f>IF(D12&lt;&gt;"Dim",IF(SUM($C17:D17)&gt;43,(MIN(SUM($C17:D17),48)-43-SUM($C20:C20)),0),0)</f>
        <v>0</v>
      </c>
      <c r="E20" s="22">
        <f>IF(E12&lt;&gt;"Dim",IF(SUM($C17:E17)&gt;43,(MIN(SUM($C17:E17),48)-43-SUM($C20:D20)),0),0)</f>
        <v>0</v>
      </c>
      <c r="F20" s="22">
        <f>IF(F12&lt;&gt;"Dim",IF(SUM($C17:F17)&gt;43,(MIN(SUM($C17:F17),48)-43-SUM($C20:E20)),0),0)</f>
        <v>0</v>
      </c>
      <c r="G20" s="22">
        <f>IF(G12&lt;&gt;"Dim",IF(SUM($C17:G17)&gt;43,(MIN(SUM($C17:G17),48)-43-SUM($C20:F20)),0),0)</f>
        <v>0</v>
      </c>
      <c r="H20" s="22">
        <f>IF(H12&lt;&gt;"Dim",IF(SUM($C17:H17)&gt;43,(MIN(SUM($C17:H17),48)-43-SUM($C20:G20)),0),0)</f>
        <v>0</v>
      </c>
      <c r="I20" s="22">
        <f>IF(I12&lt;&gt;"Dim",IF(SUM($C17:I17)&gt;43,(MIN(SUM($C17:I17),48)-43-SUM($C20:H20)),0),0)</f>
        <v>0</v>
      </c>
      <c r="J20" s="23">
        <f t="shared" si="8"/>
        <v>0</v>
      </c>
      <c r="K20" s="21"/>
      <c r="L20" s="22">
        <f>IF(L12&lt;&gt;"Dim",IF(L17&gt;43,(MIN(L17,48)-43),0),0)</f>
        <v>0</v>
      </c>
      <c r="M20" s="22">
        <f>IF(M12&lt;&gt;"Dim",IF(SUM($L17:M17)&gt;43,(MIN(SUM($L17:M17),48)-43-SUM($L20:L20)),0),0)</f>
        <v>0</v>
      </c>
      <c r="N20" s="22">
        <f>IF(N12&lt;&gt;"Dim",IF(SUM($L17:N17)&gt;43,(MIN(SUM($L17:N17),48)-43-SUM($L20:M20)),0),0)</f>
        <v>0</v>
      </c>
      <c r="O20" s="22">
        <f>IF(O12&lt;&gt;"Dim",IF(SUM($L17:O17)&gt;43,(MIN(SUM($L17:O17),48)-43-SUM($L20:N20)),0),0)</f>
        <v>0</v>
      </c>
      <c r="P20" s="22">
        <f>IF(P12&lt;&gt;"Dim",IF(SUM($L17:P17)&gt;43,(MIN(SUM($L17:P17),48)-43-SUM($L20:O20)),0),0)</f>
        <v>0</v>
      </c>
      <c r="Q20" s="22">
        <f>IF(Q12&lt;&gt;"Dim",IF(SUM($L17:Q17)&gt;43,(MIN(SUM($L17:Q17),48)-43-SUM($L20:P20)),0),0)</f>
        <v>0</v>
      </c>
      <c r="R20" s="22">
        <f>IF(R12&lt;&gt;"Dim",IF(SUM($L17:R17)&gt;43,(MIN(SUM($L17:R17),48)-43-SUM($L20:Q20)),0),0)</f>
        <v>0</v>
      </c>
      <c r="S20" s="23">
        <f t="shared" si="10"/>
        <v>0</v>
      </c>
      <c r="T20" s="21"/>
      <c r="U20" s="22">
        <f>IF(U12&lt;&gt;"Dim",IF(U17&gt;43,(MIN(U17,48)-43),0),0)</f>
        <v>0</v>
      </c>
      <c r="V20" s="22">
        <f>IF(V12&lt;&gt;"Dim",IF(SUM($U17:V17)&gt;43,(MIN(SUM($U17:V17),48)-43-SUM($U20:U20)),0),0)</f>
        <v>0</v>
      </c>
      <c r="W20" s="22">
        <f>IF(W12&lt;&gt;"Dim",IF(SUM($U17:W17)&gt;43,(MIN(SUM($U17:W17),48)-43-SUM($U20:V20)),0),0)</f>
        <v>0</v>
      </c>
      <c r="X20" s="22">
        <f>IF(X12&lt;&gt;"Dim",IF(SUM($U17:X17)&gt;43,(MIN(SUM($U17:X17),48)-43-SUM($U20:W20)),0),0)</f>
        <v>0</v>
      </c>
      <c r="Y20" s="22">
        <f>IF(Y12&lt;&gt;"Dim",IF(SUM($U17:Y17)&gt;43,(MIN(SUM($U17:Y17),48)-43-SUM($U20:X20)),0),0)</f>
        <v>0</v>
      </c>
      <c r="Z20" s="22">
        <f>IF(Z12&lt;&gt;"Dim",IF(SUM($U17:Z17)&gt;43,(MIN(SUM($U17:Z17),48)-43-SUM($U20:Y20)),0),0)</f>
        <v>0</v>
      </c>
      <c r="AA20" s="22">
        <f>IF(AA12&lt;&gt;"Dim",IF(SUM($U17:AA17)&gt;43,(MIN(SUM($U17:AA17),48)-43-SUM($U20:Z20)),0),0)</f>
        <v>0</v>
      </c>
      <c r="AB20" s="23">
        <f t="shared" si="12"/>
        <v>0</v>
      </c>
      <c r="AC20" s="21"/>
      <c r="AD20" s="22">
        <f>IF(AD12&lt;&gt;"Dim",IF(AD17&gt;43,(MIN(AD17,48)-43),0),0)</f>
        <v>0</v>
      </c>
      <c r="AE20" s="22">
        <f>IF(AE12&lt;&gt;"Dim",IF(SUM($AD17:AE17)&gt;43,(MIN(SUM($AD17:AE17),48)-43-SUM($AD20:AD20)),0),0)</f>
        <v>0</v>
      </c>
      <c r="AF20" s="22">
        <f>IF(AF12&lt;&gt;"Dim",IF(SUM($AD17:AF17)&gt;43,(MIN(SUM($AD17:AF17),48)-43-SUM($AD20:AE20)),0),0)</f>
        <v>0</v>
      </c>
      <c r="AG20" s="22">
        <f>IF(AG12&lt;&gt;"Dim",IF(SUM($AD17:AG17)&gt;43,(MIN(SUM($AD17:AG17),48)-43-SUM($AD20:AF20)),0),0)</f>
        <v>0</v>
      </c>
      <c r="AH20" s="22">
        <f>IF(AH12&lt;&gt;"Dim",IF(SUM($AD17:AH17)&gt;43,(MIN(SUM($AD17:AH17),48)-43-SUM($AD20:AG20)),0),0)</f>
        <v>0</v>
      </c>
      <c r="AI20" s="22">
        <f>IF(AI12&lt;&gt;"Dim",IF(SUM($AD17:AI17)&gt;43,(MIN(SUM($AD17:AI17),48)-43-SUM($AD20:AH20)),0),0)</f>
        <v>0</v>
      </c>
      <c r="AJ20" s="22">
        <f>IF(AJ12&lt;&gt;"Dim",IF(SUM($AD17:AJ17)&gt;43,(MIN(SUM($AD17:AJ17),48)-43-SUM($AD20:AI20)),0),0)</f>
        <v>0</v>
      </c>
      <c r="AK20" s="23">
        <f t="shared" si="14"/>
        <v>0</v>
      </c>
      <c r="AL20" s="21"/>
      <c r="AM20" s="22">
        <f>IF(AM12&lt;&gt;"Dim",IF(AM17&gt;43,(MIN(AM17,48)-43),0),0)</f>
        <v>0</v>
      </c>
      <c r="AN20" s="22">
        <f>IF(AN12&lt;&gt;"Dim",IF(SUM($AM17:AN17)&gt;43,(MIN(SUM($AM17:AN17),48)-43-SUM($AM20:AM20)),0),0)</f>
        <v>0</v>
      </c>
      <c r="AO20" s="22">
        <f>IF(AO12&lt;&gt;"Dim",IF(SUM($AM17:AO17)&gt;43,(MIN(SUM($AM17:AO17),48)-43-SUM($AM20:AN20)),0),0)</f>
        <v>0</v>
      </c>
      <c r="AP20" s="22">
        <f>IF(AP12&lt;&gt;"Dim",IF(SUM($AM17:AP17)&gt;43,(MIN(SUM($AM17:AP17),48)-43-SUM($AM20:AO20)),0),0)</f>
        <v>0</v>
      </c>
      <c r="AQ20" s="22">
        <f>IF(AQ12&lt;&gt;"Dim",IF(SUM($AM17:AQ17)&gt;43,(MIN(SUM($AM17:AQ17),48)-43-SUM($AM20:AP20)),0),0)</f>
        <v>0</v>
      </c>
      <c r="AR20" s="22">
        <f>IF(AR12&lt;&gt;"Dim",IF(SUM($AM17:AR17)&gt;43,(MIN(SUM($AM17:AR17),48)-43-SUM($AM20:AQ20)),0),0)</f>
        <v>0</v>
      </c>
      <c r="AS20" s="22">
        <f>IF(AS12&lt;&gt;"Dim",IF(SUM($AM17:AS17)&gt;43,(MIN(SUM($AM17:AS17),48)-43-SUM($AM20:AR20)),0),0)</f>
        <v>0</v>
      </c>
      <c r="AT20" s="23">
        <f t="shared" si="16"/>
        <v>0</v>
      </c>
      <c r="AU20" s="21"/>
      <c r="AV20" s="22">
        <f>IF(AV12&lt;&gt;"Dim",IF(AV17&gt;43,(MIN(AV17,48)-43),0),0)</f>
        <v>0</v>
      </c>
      <c r="AW20" s="22">
        <f>IF(AW12&lt;&gt;"Dim",IF(SUM($AV17:AW17)&gt;43,(MIN(SUM($AV17:AW17),48)-43-SUM($AV20:AV20)),0),0)</f>
        <v>0</v>
      </c>
      <c r="AX20" s="23">
        <f t="shared" si="6"/>
        <v>0</v>
      </c>
      <c r="AY20" s="24">
        <f t="shared" si="18"/>
        <v>0</v>
      </c>
      <c r="AZ20" s="25"/>
      <c r="BA20" s="25"/>
      <c r="BB20" s="25"/>
      <c r="BC20" s="25"/>
      <c r="BD20" s="25"/>
      <c r="BE20" s="25"/>
      <c r="BF20" s="26"/>
    </row>
    <row r="21" spans="1:59" s="31" customFormat="1" ht="15" customHeight="1" x14ac:dyDescent="0.2">
      <c r="A21" s="28" t="s">
        <v>17</v>
      </c>
      <c r="B21" s="28"/>
      <c r="C21" s="23">
        <f t="shared" ref="C21:I21" si="25">IF(C12="Dim",C17,IF(C27="ferie",C17,0))</f>
        <v>0</v>
      </c>
      <c r="D21" s="23">
        <f t="shared" si="25"/>
        <v>0</v>
      </c>
      <c r="E21" s="23">
        <f t="shared" si="25"/>
        <v>0</v>
      </c>
      <c r="F21" s="23">
        <f t="shared" si="25"/>
        <v>0</v>
      </c>
      <c r="G21" s="23">
        <f t="shared" si="25"/>
        <v>0</v>
      </c>
      <c r="H21" s="23">
        <f t="shared" si="25"/>
        <v>0</v>
      </c>
      <c r="I21" s="23">
        <f t="shared" si="25"/>
        <v>0</v>
      </c>
      <c r="J21" s="23">
        <f t="shared" si="8"/>
        <v>0</v>
      </c>
      <c r="K21" s="28"/>
      <c r="L21" s="23">
        <f>IF(L12="Dim",L17,IF(L27="ferie",L17,0))</f>
        <v>0</v>
      </c>
      <c r="M21" s="23">
        <f t="shared" ref="M21:R21" si="26">IF(M12="Dim",M17,IF(M27="ferie",M17,0))</f>
        <v>0</v>
      </c>
      <c r="N21" s="23">
        <f t="shared" si="26"/>
        <v>0</v>
      </c>
      <c r="O21" s="23">
        <f t="shared" si="26"/>
        <v>0</v>
      </c>
      <c r="P21" s="23">
        <f t="shared" si="26"/>
        <v>0</v>
      </c>
      <c r="Q21" s="23">
        <f t="shared" si="26"/>
        <v>0</v>
      </c>
      <c r="R21" s="23">
        <f t="shared" si="26"/>
        <v>0</v>
      </c>
      <c r="S21" s="23">
        <f t="shared" si="10"/>
        <v>0</v>
      </c>
      <c r="T21" s="28"/>
      <c r="U21" s="23">
        <f>IF(U12="Dim",U17,IF(U27="ferie",U17,0))</f>
        <v>0</v>
      </c>
      <c r="V21" s="23">
        <f t="shared" ref="V21:AA21" si="27">IF(V12="Dim",V17,IF(V27="ferie",V17,0))</f>
        <v>0</v>
      </c>
      <c r="W21" s="23">
        <f t="shared" si="27"/>
        <v>0</v>
      </c>
      <c r="X21" s="23">
        <f t="shared" si="27"/>
        <v>0</v>
      </c>
      <c r="Y21" s="23">
        <f t="shared" si="27"/>
        <v>0</v>
      </c>
      <c r="Z21" s="23">
        <f t="shared" si="27"/>
        <v>0</v>
      </c>
      <c r="AA21" s="23">
        <f t="shared" si="27"/>
        <v>0</v>
      </c>
      <c r="AB21" s="23">
        <f t="shared" si="12"/>
        <v>0</v>
      </c>
      <c r="AC21" s="28"/>
      <c r="AD21" s="23">
        <f>IF(AD12="Dim",AD17,IF(AD27="ferie",AD17,0))</f>
        <v>0</v>
      </c>
      <c r="AE21" s="23">
        <f t="shared" ref="AE21:AJ21" si="28">IF(AE12="Dim",AE17,IF(AE27="ferie",AE17,0))</f>
        <v>0</v>
      </c>
      <c r="AF21" s="23">
        <f t="shared" si="28"/>
        <v>0</v>
      </c>
      <c r="AG21" s="23">
        <f t="shared" si="28"/>
        <v>0</v>
      </c>
      <c r="AH21" s="23">
        <f t="shared" si="28"/>
        <v>0</v>
      </c>
      <c r="AI21" s="23">
        <f t="shared" si="28"/>
        <v>0</v>
      </c>
      <c r="AJ21" s="23">
        <f t="shared" si="28"/>
        <v>0</v>
      </c>
      <c r="AK21" s="23">
        <f t="shared" si="14"/>
        <v>0</v>
      </c>
      <c r="AL21" s="28"/>
      <c r="AM21" s="23">
        <f>IF(AM12="Dim",AM17,IF(AM27="ferie",AM17,0))</f>
        <v>0</v>
      </c>
      <c r="AN21" s="23">
        <f t="shared" ref="AN21:AW21" si="29">IF(AN12="Dim",AN17,IF(AN27="ferie",AN17,0))</f>
        <v>0</v>
      </c>
      <c r="AO21" s="23">
        <f t="shared" si="29"/>
        <v>0</v>
      </c>
      <c r="AP21" s="23">
        <f t="shared" si="29"/>
        <v>0</v>
      </c>
      <c r="AQ21" s="23">
        <f t="shared" si="29"/>
        <v>0</v>
      </c>
      <c r="AR21" s="23">
        <f t="shared" si="29"/>
        <v>0</v>
      </c>
      <c r="AS21" s="23">
        <f t="shared" si="29"/>
        <v>0</v>
      </c>
      <c r="AT21" s="23">
        <f t="shared" si="16"/>
        <v>0</v>
      </c>
      <c r="AU21" s="28"/>
      <c r="AV21" s="23">
        <f>IF(AV12="Dim",AV17,IF(AV27="ferie",AV17,0))</f>
        <v>0</v>
      </c>
      <c r="AW21" s="23">
        <f t="shared" si="29"/>
        <v>0</v>
      </c>
      <c r="AX21" s="23">
        <f t="shared" si="6"/>
        <v>0</v>
      </c>
      <c r="AY21" s="23">
        <f t="shared" si="18"/>
        <v>0</v>
      </c>
      <c r="AZ21" s="29"/>
      <c r="BA21" s="29"/>
      <c r="BB21" s="29"/>
      <c r="BC21" s="29"/>
      <c r="BD21" s="29"/>
      <c r="BE21" s="29"/>
      <c r="BF21" s="29"/>
      <c r="BG21" s="30"/>
    </row>
    <row r="22" spans="1:59" s="31" customFormat="1" ht="15" customHeight="1" x14ac:dyDescent="0.2">
      <c r="A22" s="21" t="s">
        <v>18</v>
      </c>
      <c r="B22" s="21"/>
      <c r="C22" s="22"/>
      <c r="D22" s="22"/>
      <c r="E22" s="22"/>
      <c r="F22" s="22"/>
      <c r="G22" s="22"/>
      <c r="H22" s="22"/>
      <c r="I22" s="22"/>
      <c r="J22" s="23">
        <f t="shared" si="8"/>
        <v>0</v>
      </c>
      <c r="K22" s="21"/>
      <c r="L22" s="22"/>
      <c r="M22" s="22"/>
      <c r="N22" s="22"/>
      <c r="O22" s="22"/>
      <c r="P22" s="22"/>
      <c r="Q22" s="22"/>
      <c r="R22" s="22"/>
      <c r="S22" s="23">
        <f t="shared" si="10"/>
        <v>0</v>
      </c>
      <c r="T22" s="21"/>
      <c r="U22" s="22"/>
      <c r="V22" s="22"/>
      <c r="W22" s="22"/>
      <c r="X22" s="22"/>
      <c r="Y22" s="22"/>
      <c r="Z22" s="22"/>
      <c r="AA22" s="22"/>
      <c r="AB22" s="23">
        <f t="shared" si="12"/>
        <v>0</v>
      </c>
      <c r="AC22" s="21"/>
      <c r="AD22" s="22"/>
      <c r="AE22" s="22"/>
      <c r="AF22" s="22"/>
      <c r="AG22" s="22"/>
      <c r="AH22" s="22"/>
      <c r="AI22" s="22"/>
      <c r="AJ22" s="22"/>
      <c r="AK22" s="23">
        <f t="shared" si="14"/>
        <v>0</v>
      </c>
      <c r="AL22" s="21"/>
      <c r="AM22" s="22"/>
      <c r="AN22" s="22"/>
      <c r="AO22" s="22"/>
      <c r="AP22" s="22"/>
      <c r="AQ22" s="22"/>
      <c r="AR22" s="22"/>
      <c r="AS22" s="22"/>
      <c r="AT22" s="23">
        <f t="shared" si="16"/>
        <v>0</v>
      </c>
      <c r="AU22" s="21"/>
      <c r="AV22" s="22"/>
      <c r="AW22" s="22"/>
      <c r="AX22" s="23">
        <f t="shared" si="6"/>
        <v>0</v>
      </c>
      <c r="AY22" s="22">
        <f t="shared" si="18"/>
        <v>0</v>
      </c>
      <c r="AZ22" s="25"/>
      <c r="BA22" s="25"/>
      <c r="BB22" s="25"/>
      <c r="BC22" s="25"/>
      <c r="BD22" s="25"/>
      <c r="BE22" s="25"/>
      <c r="BF22" s="26"/>
    </row>
    <row r="23" spans="1:59" s="31" customFormat="1" ht="15" customHeight="1" x14ac:dyDescent="0.2">
      <c r="A23" s="28" t="s">
        <v>19</v>
      </c>
      <c r="B23" s="28"/>
      <c r="C23" s="23"/>
      <c r="D23" s="23"/>
      <c r="E23" s="23"/>
      <c r="F23" s="23"/>
      <c r="G23" s="23"/>
      <c r="H23" s="23"/>
      <c r="I23" s="23"/>
      <c r="J23" s="23">
        <f t="shared" si="8"/>
        <v>0</v>
      </c>
      <c r="K23" s="28"/>
      <c r="L23" s="23"/>
      <c r="M23" s="23"/>
      <c r="N23" s="23"/>
      <c r="O23" s="23"/>
      <c r="P23" s="23"/>
      <c r="Q23" s="23"/>
      <c r="R23" s="23"/>
      <c r="S23" s="23">
        <f t="shared" si="10"/>
        <v>0</v>
      </c>
      <c r="T23" s="28"/>
      <c r="U23" s="23"/>
      <c r="V23" s="23"/>
      <c r="W23" s="23"/>
      <c r="X23" s="23"/>
      <c r="Y23" s="23"/>
      <c r="Z23" s="23"/>
      <c r="AA23" s="23"/>
      <c r="AB23" s="23">
        <f t="shared" si="12"/>
        <v>0</v>
      </c>
      <c r="AC23" s="28"/>
      <c r="AD23" s="23"/>
      <c r="AE23" s="23"/>
      <c r="AF23" s="23"/>
      <c r="AG23" s="23"/>
      <c r="AH23" s="23"/>
      <c r="AI23" s="23"/>
      <c r="AJ23" s="23"/>
      <c r="AK23" s="23">
        <f t="shared" si="14"/>
        <v>0</v>
      </c>
      <c r="AL23" s="28"/>
      <c r="AM23" s="23"/>
      <c r="AN23" s="23"/>
      <c r="AO23" s="23"/>
      <c r="AP23" s="23"/>
      <c r="AQ23" s="23"/>
      <c r="AR23" s="23"/>
      <c r="AS23" s="23"/>
      <c r="AT23" s="23">
        <f t="shared" si="16"/>
        <v>0</v>
      </c>
      <c r="AU23" s="28"/>
      <c r="AV23" s="23"/>
      <c r="AW23" s="23"/>
      <c r="AX23" s="23">
        <f t="shared" ref="AX23:AX25" si="30">SUM(AV23:AW23)</f>
        <v>0</v>
      </c>
      <c r="AY23" s="23">
        <f t="shared" si="18"/>
        <v>0</v>
      </c>
      <c r="AZ23" s="29"/>
      <c r="BA23" s="29"/>
      <c r="BB23" s="29"/>
      <c r="BC23" s="29"/>
      <c r="BD23" s="29"/>
      <c r="BE23" s="29"/>
      <c r="BF23" s="29"/>
      <c r="BG23" s="30"/>
    </row>
    <row r="24" spans="1:59" s="27" customFormat="1" ht="15" customHeight="1" x14ac:dyDescent="0.2">
      <c r="A24" s="21" t="s">
        <v>20</v>
      </c>
      <c r="B24" s="21"/>
      <c r="C24" s="22"/>
      <c r="D24" s="22"/>
      <c r="E24" s="22"/>
      <c r="F24" s="22"/>
      <c r="G24" s="22"/>
      <c r="H24" s="22"/>
      <c r="I24" s="22"/>
      <c r="J24" s="23">
        <f t="shared" si="8"/>
        <v>0</v>
      </c>
      <c r="K24" s="21"/>
      <c r="L24" s="22"/>
      <c r="M24" s="22"/>
      <c r="N24" s="22"/>
      <c r="O24" s="22"/>
      <c r="P24" s="22"/>
      <c r="Q24" s="22"/>
      <c r="R24" s="22"/>
      <c r="S24" s="23">
        <f t="shared" si="10"/>
        <v>0</v>
      </c>
      <c r="T24" s="21"/>
      <c r="U24" s="22"/>
      <c r="V24" s="22"/>
      <c r="W24" s="22"/>
      <c r="X24" s="22"/>
      <c r="Y24" s="22"/>
      <c r="Z24" s="22"/>
      <c r="AA24" s="22"/>
      <c r="AB24" s="23">
        <f t="shared" si="12"/>
        <v>0</v>
      </c>
      <c r="AC24" s="21"/>
      <c r="AD24" s="22"/>
      <c r="AE24" s="22"/>
      <c r="AF24" s="22"/>
      <c r="AG24" s="22"/>
      <c r="AH24" s="22"/>
      <c r="AI24" s="22"/>
      <c r="AJ24" s="22"/>
      <c r="AK24" s="23">
        <f t="shared" si="14"/>
        <v>0</v>
      </c>
      <c r="AL24" s="21"/>
      <c r="AM24" s="22"/>
      <c r="AN24" s="22"/>
      <c r="AO24" s="22"/>
      <c r="AP24" s="22"/>
      <c r="AQ24" s="22"/>
      <c r="AR24" s="22"/>
      <c r="AS24" s="22"/>
      <c r="AT24" s="23">
        <f t="shared" si="16"/>
        <v>0</v>
      </c>
      <c r="AU24" s="21"/>
      <c r="AV24" s="22"/>
      <c r="AW24" s="22"/>
      <c r="AX24" s="23">
        <f t="shared" si="30"/>
        <v>0</v>
      </c>
      <c r="AY24" s="24">
        <f t="shared" si="18"/>
        <v>0</v>
      </c>
      <c r="AZ24" s="25"/>
      <c r="BA24" s="25"/>
      <c r="BB24" s="25"/>
      <c r="BC24" s="25"/>
      <c r="BD24" s="25"/>
      <c r="BE24" s="25"/>
      <c r="BF24" s="26"/>
    </row>
    <row r="25" spans="1:59" s="31" customFormat="1" ht="15" customHeight="1" x14ac:dyDescent="0.2">
      <c r="A25" s="28" t="s">
        <v>21</v>
      </c>
      <c r="B25" s="28"/>
      <c r="C25" s="23"/>
      <c r="D25" s="23"/>
      <c r="E25" s="23"/>
      <c r="F25" s="23"/>
      <c r="G25" s="23"/>
      <c r="H25" s="23"/>
      <c r="I25" s="23"/>
      <c r="J25" s="23">
        <f t="shared" si="8"/>
        <v>0</v>
      </c>
      <c r="K25" s="28"/>
      <c r="L25" s="23"/>
      <c r="M25" s="23"/>
      <c r="N25" s="23"/>
      <c r="O25" s="23"/>
      <c r="P25" s="23"/>
      <c r="Q25" s="23"/>
      <c r="R25" s="23"/>
      <c r="S25" s="23">
        <f t="shared" si="10"/>
        <v>0</v>
      </c>
      <c r="T25" s="28"/>
      <c r="U25" s="23"/>
      <c r="V25" s="23"/>
      <c r="W25" s="23"/>
      <c r="X25" s="23"/>
      <c r="Y25" s="23"/>
      <c r="Z25" s="23"/>
      <c r="AA25" s="23"/>
      <c r="AB25" s="23">
        <f t="shared" si="12"/>
        <v>0</v>
      </c>
      <c r="AC25" s="28"/>
      <c r="AD25" s="23"/>
      <c r="AE25" s="23"/>
      <c r="AF25" s="23"/>
      <c r="AG25" s="23"/>
      <c r="AH25" s="23"/>
      <c r="AI25" s="23"/>
      <c r="AJ25" s="23"/>
      <c r="AK25" s="23">
        <f t="shared" si="14"/>
        <v>0</v>
      </c>
      <c r="AL25" s="28"/>
      <c r="AM25" s="23"/>
      <c r="AN25" s="23"/>
      <c r="AO25" s="23"/>
      <c r="AP25" s="23"/>
      <c r="AQ25" s="23"/>
      <c r="AR25" s="23"/>
      <c r="AS25" s="23"/>
      <c r="AT25" s="23">
        <f t="shared" si="16"/>
        <v>0</v>
      </c>
      <c r="AU25" s="28"/>
      <c r="AV25" s="23"/>
      <c r="AW25" s="23"/>
      <c r="AX25" s="23">
        <f t="shared" si="30"/>
        <v>0</v>
      </c>
      <c r="AY25" s="23">
        <f t="shared" si="18"/>
        <v>0</v>
      </c>
      <c r="AZ25" s="29"/>
      <c r="BA25" s="29"/>
      <c r="BB25" s="29"/>
      <c r="BC25" s="29"/>
      <c r="BD25" s="29"/>
      <c r="BE25" s="29"/>
      <c r="BF25" s="29"/>
      <c r="BG25" s="30"/>
    </row>
    <row r="26" spans="1:59" s="27" customFormat="1" ht="15" customHeight="1" x14ac:dyDescent="0.2">
      <c r="A26" s="21" t="s">
        <v>22</v>
      </c>
      <c r="B26" s="21"/>
      <c r="C26" s="22">
        <f>IF(C14="nuit",C17*0.02,0)</f>
        <v>0</v>
      </c>
      <c r="D26" s="22">
        <f>IF(D14="nuit",D17*0.02,0)</f>
        <v>0</v>
      </c>
      <c r="E26" s="22">
        <f t="shared" ref="E26:I26" si="31">IF(E14="nuit",E17*0.02,0)</f>
        <v>0</v>
      </c>
      <c r="F26" s="22">
        <f t="shared" si="31"/>
        <v>0</v>
      </c>
      <c r="G26" s="22">
        <f>IF(G14="nuit",G17*0.02,0)</f>
        <v>0</v>
      </c>
      <c r="H26" s="22">
        <f t="shared" si="31"/>
        <v>0</v>
      </c>
      <c r="I26" s="22">
        <f t="shared" si="31"/>
        <v>0</v>
      </c>
      <c r="J26" s="23">
        <f t="shared" si="8"/>
        <v>0</v>
      </c>
      <c r="K26" s="21"/>
      <c r="L26" s="22">
        <f>IF(L14="nuit",L17*0.02,0)</f>
        <v>0</v>
      </c>
      <c r="M26" s="22">
        <f>IF(M14="nuit",M17*0.02,0)</f>
        <v>0</v>
      </c>
      <c r="N26" s="22">
        <f t="shared" ref="N26:R26" si="32">IF(N14="nuit",N17*0.02,0)</f>
        <v>0</v>
      </c>
      <c r="O26" s="22">
        <f t="shared" si="32"/>
        <v>0</v>
      </c>
      <c r="P26" s="22">
        <f>IF(P14="nuit",P17*0.02,0)</f>
        <v>0</v>
      </c>
      <c r="Q26" s="22">
        <f t="shared" si="32"/>
        <v>0</v>
      </c>
      <c r="R26" s="22">
        <f t="shared" si="32"/>
        <v>0</v>
      </c>
      <c r="S26" s="23">
        <f t="shared" si="10"/>
        <v>0</v>
      </c>
      <c r="T26" s="21"/>
      <c r="U26" s="22">
        <f>IF(U14="nuit",U17*0.02,0)</f>
        <v>0</v>
      </c>
      <c r="V26" s="22">
        <f>IF(V14="nuit",V17*0.02,0)</f>
        <v>0</v>
      </c>
      <c r="W26" s="22">
        <f t="shared" ref="W26:AA26" si="33">IF(W14="nuit",W17*0.02,0)</f>
        <v>0</v>
      </c>
      <c r="X26" s="22">
        <f t="shared" si="33"/>
        <v>0</v>
      </c>
      <c r="Y26" s="22">
        <f>IF(Y14="nuit",Y17*0.02,0)</f>
        <v>0</v>
      </c>
      <c r="Z26" s="22">
        <f t="shared" si="33"/>
        <v>0</v>
      </c>
      <c r="AA26" s="22">
        <f t="shared" si="33"/>
        <v>0</v>
      </c>
      <c r="AB26" s="23">
        <f t="shared" si="12"/>
        <v>0</v>
      </c>
      <c r="AC26" s="21"/>
      <c r="AD26" s="22">
        <f>IF(AD14="nuit",AD17*0.02,0)</f>
        <v>0.16</v>
      </c>
      <c r="AE26" s="22">
        <f>IF(AE14="nuit",AE17*0.02,0)</f>
        <v>0.16</v>
      </c>
      <c r="AF26" s="22">
        <f t="shared" ref="AF26:AJ26" si="34">IF(AF14="nuit",AF17*0.02,0)</f>
        <v>0.16</v>
      </c>
      <c r="AG26" s="22">
        <f t="shared" si="34"/>
        <v>0.16</v>
      </c>
      <c r="AH26" s="22">
        <f>IF(AH14="nuit",AH17*0.02,0)</f>
        <v>0.16</v>
      </c>
      <c r="AI26" s="22">
        <f t="shared" si="34"/>
        <v>0</v>
      </c>
      <c r="AJ26" s="22">
        <f t="shared" si="34"/>
        <v>0</v>
      </c>
      <c r="AK26" s="23">
        <f t="shared" si="14"/>
        <v>0.8</v>
      </c>
      <c r="AL26" s="21"/>
      <c r="AM26" s="22">
        <f>IF(AM14="nuit",AM17*0.02,0)</f>
        <v>0</v>
      </c>
      <c r="AN26" s="22">
        <f>IF(AN14="nuit",AN17*0.02,0)</f>
        <v>0</v>
      </c>
      <c r="AO26" s="22">
        <f t="shared" ref="AO26:AS26" si="35">IF(AO14="nuit",AO17*0.02,0)</f>
        <v>0</v>
      </c>
      <c r="AP26" s="22">
        <f t="shared" si="35"/>
        <v>0</v>
      </c>
      <c r="AQ26" s="22">
        <f>IF(AQ14="nuit",AQ17*0.02,0)</f>
        <v>0</v>
      </c>
      <c r="AR26" s="22">
        <f t="shared" si="35"/>
        <v>0</v>
      </c>
      <c r="AS26" s="22">
        <f t="shared" si="35"/>
        <v>0</v>
      </c>
      <c r="AT26" s="23">
        <f t="shared" si="16"/>
        <v>0</v>
      </c>
      <c r="AU26" s="21"/>
      <c r="AV26" s="22">
        <f>IF(AV14="nuit",AV17*0.02,0)</f>
        <v>0</v>
      </c>
      <c r="AW26" s="22">
        <f>IF(AW14="nuit",AW17*0.02,0)</f>
        <v>0</v>
      </c>
      <c r="AX26" s="23">
        <f>SUM(AV26:AW26)</f>
        <v>0</v>
      </c>
      <c r="AY26" s="24">
        <f>J26+S26+AB26+AK26+AT26+AX26</f>
        <v>0.8</v>
      </c>
      <c r="AZ26" s="25"/>
      <c r="BA26" s="25"/>
      <c r="BB26" s="25"/>
      <c r="BC26" s="25"/>
      <c r="BD26" s="25"/>
      <c r="BE26" s="25"/>
      <c r="BF26" s="26"/>
    </row>
    <row r="27" spans="1:59" s="31" customFormat="1" ht="15" customHeight="1" x14ac:dyDescent="0.2">
      <c r="A27" s="28" t="s">
        <v>23</v>
      </c>
      <c r="B27" s="28"/>
      <c r="C27" s="23"/>
      <c r="D27" s="23"/>
      <c r="E27" s="23"/>
      <c r="F27" s="23"/>
      <c r="G27" s="23"/>
      <c r="H27" s="23"/>
      <c r="I27" s="23"/>
      <c r="J27" s="23"/>
      <c r="K27" s="28"/>
      <c r="L27" s="23"/>
      <c r="M27" s="23"/>
      <c r="N27" s="23"/>
      <c r="O27" s="23"/>
      <c r="P27" s="23"/>
      <c r="Q27" s="23"/>
      <c r="R27" s="23"/>
      <c r="S27" s="23"/>
      <c r="T27" s="28"/>
      <c r="U27" s="23"/>
      <c r="V27" s="23"/>
      <c r="W27" s="23"/>
      <c r="X27" s="23"/>
      <c r="Y27" s="23"/>
      <c r="Z27" s="23"/>
      <c r="AA27" s="23"/>
      <c r="AB27" s="23"/>
      <c r="AC27" s="28"/>
      <c r="AD27" s="23"/>
      <c r="AE27" s="23"/>
      <c r="AF27" s="23"/>
      <c r="AG27" s="23"/>
      <c r="AH27" s="23"/>
      <c r="AI27" s="23"/>
      <c r="AJ27" s="23"/>
      <c r="AK27" s="23"/>
      <c r="AL27" s="28"/>
      <c r="AM27" s="23"/>
      <c r="AN27" s="23"/>
      <c r="AO27" s="23"/>
      <c r="AP27" s="23"/>
      <c r="AQ27" s="23"/>
      <c r="AR27" s="23"/>
      <c r="AS27" s="23"/>
      <c r="AT27" s="23"/>
      <c r="AU27" s="28"/>
      <c r="AV27" s="23"/>
      <c r="AW27" s="23"/>
      <c r="AX27" s="23"/>
      <c r="AY27" s="23"/>
      <c r="AZ27" s="29"/>
      <c r="BA27" s="29"/>
      <c r="BB27" s="29"/>
      <c r="BC27" s="29"/>
      <c r="BD27" s="29"/>
      <c r="BE27" s="29"/>
      <c r="BF27" s="29"/>
      <c r="BG27" s="30"/>
    </row>
    <row r="28" spans="1:59" s="35" customFormat="1" ht="15" customHeight="1" x14ac:dyDescent="0.2">
      <c r="A28" s="32"/>
      <c r="B28" s="32"/>
      <c r="C28" s="33"/>
      <c r="D28" s="33"/>
      <c r="E28" s="33"/>
      <c r="F28" s="33"/>
      <c r="G28" s="33"/>
      <c r="H28" s="33"/>
      <c r="I28" s="33"/>
      <c r="J28" s="33"/>
      <c r="K28" s="33"/>
      <c r="L28" s="33"/>
      <c r="M28" s="33"/>
      <c r="N28" s="33"/>
      <c r="O28" s="33"/>
      <c r="P28" s="33"/>
      <c r="Q28" s="33"/>
      <c r="R28" s="33"/>
      <c r="S28" s="33"/>
      <c r="T28" s="33"/>
      <c r="U28" s="33"/>
      <c r="V28" s="33"/>
      <c r="W28" s="33"/>
      <c r="X28" s="33"/>
      <c r="Y28" s="33"/>
      <c r="Z28" s="33"/>
      <c r="AA28" s="33"/>
      <c r="AB28" s="33"/>
      <c r="AC28" s="33"/>
      <c r="AD28" s="33"/>
      <c r="AE28" s="33"/>
      <c r="AF28" s="33"/>
      <c r="AG28" s="33"/>
      <c r="AH28" s="33"/>
      <c r="AI28" s="33"/>
      <c r="AJ28" s="33"/>
      <c r="AK28" s="33"/>
      <c r="AL28" s="33"/>
      <c r="AM28" s="33"/>
      <c r="AN28" s="33"/>
      <c r="AO28" s="33"/>
      <c r="AP28" s="33"/>
      <c r="AQ28" s="33"/>
      <c r="AR28" s="33"/>
      <c r="AS28" s="33"/>
      <c r="AT28" s="33"/>
      <c r="AU28" s="33"/>
      <c r="AV28" s="33"/>
      <c r="AW28" s="33"/>
      <c r="AX28" s="33"/>
      <c r="AY28" s="34"/>
      <c r="AZ28" s="34"/>
      <c r="BA28" s="34"/>
      <c r="BB28" s="18"/>
      <c r="BC28" s="18"/>
      <c r="BD28" s="18"/>
      <c r="BE28" s="18"/>
      <c r="BF28" s="19"/>
    </row>
    <row r="31" spans="1:59" x14ac:dyDescent="0.25">
      <c r="E31" t="s">
        <v>33</v>
      </c>
    </row>
    <row r="33" spans="1:59" s="2" customFormat="1" ht="28.5" x14ac:dyDescent="0.45">
      <c r="A33" s="1"/>
      <c r="B33" s="1" t="s">
        <v>5</v>
      </c>
      <c r="C33" s="1" t="s">
        <v>6</v>
      </c>
      <c r="D33" s="1"/>
      <c r="E33" s="1"/>
      <c r="F33" s="1"/>
      <c r="G33" s="1"/>
      <c r="H33" s="1">
        <f>Année_Calendaire</f>
        <v>0</v>
      </c>
      <c r="I33" s="1"/>
      <c r="J33" s="1"/>
      <c r="K33" s="1" t="s">
        <v>5</v>
      </c>
      <c r="L33" s="1"/>
      <c r="M33" s="1"/>
      <c r="N33" s="1"/>
      <c r="O33" s="1"/>
      <c r="P33" s="1"/>
      <c r="Q33" s="1"/>
      <c r="R33" s="1"/>
      <c r="S33" s="1"/>
      <c r="T33" s="1"/>
      <c r="U33" s="1" t="s">
        <v>6</v>
      </c>
      <c r="V33" s="1"/>
      <c r="W33" s="1"/>
      <c r="X33" s="1"/>
      <c r="Y33" s="1"/>
      <c r="Z33" s="1">
        <f>Année_Calendaire</f>
        <v>0</v>
      </c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 t="s">
        <v>6</v>
      </c>
      <c r="AN33" s="1"/>
      <c r="AO33" s="1"/>
      <c r="AP33" s="1"/>
      <c r="AQ33" s="1"/>
      <c r="AR33" s="1">
        <f>Année_Calendaire</f>
        <v>0</v>
      </c>
      <c r="AS33" s="1"/>
      <c r="AT33" s="1"/>
      <c r="AU33" s="1"/>
      <c r="AV33" s="1"/>
      <c r="AW33" s="1"/>
      <c r="AX33" s="1"/>
      <c r="AY33" s="1" t="s">
        <v>7</v>
      </c>
      <c r="AZ33" s="1"/>
      <c r="BA33" s="1"/>
      <c r="BB33" s="1"/>
      <c r="BC33" s="3"/>
      <c r="BD33" s="4"/>
      <c r="BE33" s="4"/>
      <c r="BF33" s="5"/>
    </row>
    <row r="34" spans="1:59" s="14" customFormat="1" ht="29.25" customHeight="1" x14ac:dyDescent="0.25">
      <c r="A34" s="6"/>
      <c r="B34" s="7">
        <v>1</v>
      </c>
      <c r="C34" s="8" t="s">
        <v>24</v>
      </c>
      <c r="D34" s="8" t="s">
        <v>25</v>
      </c>
      <c r="E34" s="8" t="s">
        <v>26</v>
      </c>
      <c r="F34" s="8" t="s">
        <v>27</v>
      </c>
      <c r="G34" s="8" t="s">
        <v>28</v>
      </c>
      <c r="H34" s="8" t="s">
        <v>29</v>
      </c>
      <c r="I34" s="8" t="s">
        <v>30</v>
      </c>
      <c r="J34" s="36" t="s">
        <v>8</v>
      </c>
      <c r="K34" s="7">
        <v>2</v>
      </c>
      <c r="L34" s="8" t="s">
        <v>24</v>
      </c>
      <c r="M34" s="8" t="s">
        <v>25</v>
      </c>
      <c r="N34" s="8" t="s">
        <v>26</v>
      </c>
      <c r="O34" s="8" t="s">
        <v>27</v>
      </c>
      <c r="P34" s="8" t="s">
        <v>28</v>
      </c>
      <c r="Q34" s="8" t="s">
        <v>29</v>
      </c>
      <c r="R34" s="8" t="s">
        <v>30</v>
      </c>
      <c r="S34" s="36" t="s">
        <v>8</v>
      </c>
      <c r="T34" s="7">
        <v>3</v>
      </c>
      <c r="U34" s="8" t="s">
        <v>24</v>
      </c>
      <c r="V34" s="8" t="s">
        <v>25</v>
      </c>
      <c r="W34" s="8" t="s">
        <v>26</v>
      </c>
      <c r="X34" s="8" t="s">
        <v>27</v>
      </c>
      <c r="Y34" s="8" t="s">
        <v>28</v>
      </c>
      <c r="Z34" s="8" t="s">
        <v>29</v>
      </c>
      <c r="AA34" s="8" t="s">
        <v>30</v>
      </c>
      <c r="AB34" s="36" t="s">
        <v>8</v>
      </c>
      <c r="AC34" s="7">
        <v>4</v>
      </c>
      <c r="AD34" s="8" t="s">
        <v>24</v>
      </c>
      <c r="AE34" s="8" t="s">
        <v>25</v>
      </c>
      <c r="AF34" s="8" t="s">
        <v>26</v>
      </c>
      <c r="AG34" s="8" t="s">
        <v>27</v>
      </c>
      <c r="AH34" s="8" t="s">
        <v>28</v>
      </c>
      <c r="AI34" s="8" t="s">
        <v>29</v>
      </c>
      <c r="AJ34" s="8" t="s">
        <v>30</v>
      </c>
      <c r="AK34" s="36" t="s">
        <v>8</v>
      </c>
      <c r="AL34" s="7">
        <v>1</v>
      </c>
      <c r="AM34" s="8" t="s">
        <v>24</v>
      </c>
      <c r="AN34" s="8" t="s">
        <v>25</v>
      </c>
      <c r="AO34" s="8" t="s">
        <v>26</v>
      </c>
      <c r="AP34" s="8" t="s">
        <v>27</v>
      </c>
      <c r="AQ34" s="8" t="s">
        <v>28</v>
      </c>
      <c r="AR34" s="8" t="s">
        <v>29</v>
      </c>
      <c r="AS34" s="8" t="s">
        <v>30</v>
      </c>
      <c r="AT34" s="36" t="s">
        <v>8</v>
      </c>
      <c r="AU34" s="7">
        <v>1</v>
      </c>
      <c r="AV34" s="10" t="s">
        <v>24</v>
      </c>
      <c r="AW34" s="10" t="s">
        <v>25</v>
      </c>
      <c r="AX34" s="36" t="s">
        <v>8</v>
      </c>
      <c r="AY34" s="36" t="s">
        <v>9</v>
      </c>
      <c r="AZ34" s="37">
        <f>AY41+AY42+AY43</f>
        <v>32</v>
      </c>
      <c r="BA34" s="37">
        <f>AZ34</f>
        <v>32</v>
      </c>
      <c r="BB34" s="12"/>
      <c r="BC34" s="12"/>
      <c r="BD34" s="12"/>
      <c r="BE34" s="12"/>
      <c r="BF34" s="13"/>
    </row>
    <row r="35" spans="1:59" s="20" customFormat="1" ht="15" customHeight="1" x14ac:dyDescent="0.2">
      <c r="A35" s="15"/>
      <c r="B35" s="16"/>
      <c r="C35" s="17">
        <v>1</v>
      </c>
      <c r="D35" s="17">
        <v>2</v>
      </c>
      <c r="E35" s="17">
        <v>3</v>
      </c>
      <c r="F35" s="17">
        <v>4</v>
      </c>
      <c r="G35" s="17">
        <v>5</v>
      </c>
      <c r="H35" s="17">
        <v>6</v>
      </c>
      <c r="I35" s="17">
        <v>7</v>
      </c>
      <c r="J35" s="36"/>
      <c r="K35" s="16"/>
      <c r="L35" s="17">
        <v>8</v>
      </c>
      <c r="M35" s="17">
        <v>9</v>
      </c>
      <c r="N35" s="17">
        <v>10</v>
      </c>
      <c r="O35" s="17">
        <v>11</v>
      </c>
      <c r="P35" s="17">
        <v>12</v>
      </c>
      <c r="Q35" s="17">
        <v>13</v>
      </c>
      <c r="R35" s="17">
        <v>14</v>
      </c>
      <c r="S35" s="36"/>
      <c r="T35" s="16"/>
      <c r="U35" s="17">
        <v>15</v>
      </c>
      <c r="V35" s="17">
        <v>16</v>
      </c>
      <c r="W35" s="17">
        <v>17</v>
      </c>
      <c r="X35" s="17">
        <v>18</v>
      </c>
      <c r="Y35" s="17">
        <v>19</v>
      </c>
      <c r="Z35" s="17">
        <v>20</v>
      </c>
      <c r="AA35" s="17">
        <v>21</v>
      </c>
      <c r="AB35" s="36"/>
      <c r="AC35" s="16"/>
      <c r="AD35" s="17">
        <v>22</v>
      </c>
      <c r="AE35" s="17">
        <v>23</v>
      </c>
      <c r="AF35" s="17">
        <v>24</v>
      </c>
      <c r="AG35" s="17">
        <v>25</v>
      </c>
      <c r="AH35" s="17">
        <v>26</v>
      </c>
      <c r="AI35" s="17">
        <v>27</v>
      </c>
      <c r="AJ35" s="17">
        <v>28</v>
      </c>
      <c r="AK35" s="36"/>
      <c r="AL35" s="16"/>
      <c r="AM35" s="17">
        <v>29</v>
      </c>
      <c r="AN35" s="17">
        <v>30</v>
      </c>
      <c r="AO35" s="17">
        <v>31</v>
      </c>
      <c r="AP35" s="17" t="str">
        <f>IF(DAY(Jan_Dim1)=1,IF(AND(YEAR(Jan_Dim1+25)=Année_Calendaire,MONTH(Jan_Dim1+25)=1),Jan_Dim1+25,""),IF(AND(YEAR(Jan_Dim1+32)=Année_Calendaire,MONTH(Jan_Dim1+32)=1),Jan_Dim1+32,""))</f>
        <v/>
      </c>
      <c r="AQ35" s="17" t="str">
        <f>IF(DAY(Jan_Dim1)=1,IF(AND(YEAR(Jan_Dim1+26)=Année_Calendaire,MONTH(Jan_Dim1+26)=1),Jan_Dim1+26,""),IF(AND(YEAR(Jan_Dim1+33)=Année_Calendaire,MONTH(Jan_Dim1+33)=1),Jan_Dim1+33,""))</f>
        <v/>
      </c>
      <c r="AR35" s="17" t="str">
        <f>IF(DAY(Jan_Dim1)=1,IF(AND(YEAR(Jan_Dim1+27)=Année_Calendaire,MONTH(Jan_Dim1+27)=1),Jan_Dim1+27,""),IF(AND(YEAR(Jan_Dim1+34)=Année_Calendaire,MONTH(Jan_Dim1+34)=1),Jan_Dim1+34,""))</f>
        <v/>
      </c>
      <c r="AS35" s="17" t="str">
        <f>IF(DAY(Jan_Dim1)=1,IF(AND(YEAR(Jan_Dim1+28)=Année_Calendaire,MONTH(Jan_Dim1+28)=1),Jan_Dim1+28,""),IF(AND(YEAR(Jan_Dim1+35)=Année_Calendaire,MONTH(Jan_Dim1+35)=1),Jan_Dim1+35,""))</f>
        <v/>
      </c>
      <c r="AT35" s="36"/>
      <c r="AU35" s="16"/>
      <c r="AV35" s="16" t="str">
        <f>IF(DAY(Jan_Dim1)=1,IF(AND(YEAR(Jan_Dim1+29)=Année_Calendaire,MONTH(Jan_Dim1+29)=1),Jan_Dim1+29,""),IF(AND(YEAR(Jan_Dim1+36)=Année_Calendaire,MONTH(Jan_Dim1+36)=1),Jan_Dim1+36,""))</f>
        <v/>
      </c>
      <c r="AW35" s="16" t="str">
        <f>IF(DAY(Jan_Dim1)=1,IF(AND(YEAR(Jan_Dim1+30)=Année_Calendaire,MONTH(Jan_Dim1+30)=1),Jan_Dim1+30,""),IF(AND(YEAR(Jan_Dim1+37)=Année_Calendaire,MONTH(Jan_Dim1+37)=1),Jan_Dim1+37,""))</f>
        <v/>
      </c>
      <c r="AX35" s="36"/>
      <c r="AY35" s="36"/>
      <c r="AZ35" s="37"/>
      <c r="BA35" s="37"/>
      <c r="BB35" s="18"/>
      <c r="BC35" s="18"/>
      <c r="BD35" s="18"/>
      <c r="BE35" s="18"/>
      <c r="BF35" s="19"/>
    </row>
    <row r="36" spans="1:59" s="27" customFormat="1" ht="15" customHeight="1" x14ac:dyDescent="0.2">
      <c r="A36" s="21" t="s">
        <v>10</v>
      </c>
      <c r="B36" s="21"/>
      <c r="C36" s="22" t="s">
        <v>31</v>
      </c>
      <c r="D36" s="38" t="s">
        <v>31</v>
      </c>
      <c r="E36" s="38" t="s">
        <v>31</v>
      </c>
      <c r="F36" s="22" t="s">
        <v>31</v>
      </c>
      <c r="G36" s="22" t="s">
        <v>31</v>
      </c>
      <c r="H36" s="22">
        <f>IF(H35="","",IFERROR(VLOOKUP(B34,[1]DATA!$A:$H,7,TRUE),0))</f>
        <v>0</v>
      </c>
      <c r="I36" s="38" t="s">
        <v>31</v>
      </c>
      <c r="J36" s="23"/>
      <c r="K36" s="21"/>
      <c r="L36" s="22" t="s">
        <v>2</v>
      </c>
      <c r="M36" s="22" t="s">
        <v>2</v>
      </c>
      <c r="N36" s="22" t="s">
        <v>2</v>
      </c>
      <c r="O36" s="22" t="s">
        <v>2</v>
      </c>
      <c r="P36" s="22" t="s">
        <v>2</v>
      </c>
      <c r="Q36" s="22">
        <f>IF(Q35="","",IFERROR(VLOOKUP(K34,[1]DATA!$A:$H,7,TRUE),0))</f>
        <v>0</v>
      </c>
      <c r="R36" s="22">
        <f>IF(R35="","",IFERROR(VLOOKUP(K34,[1]DATA!$A:$H,8,TRUE),0))</f>
        <v>0</v>
      </c>
      <c r="S36" s="23"/>
      <c r="T36" s="21"/>
      <c r="U36" s="22" t="s">
        <v>31</v>
      </c>
      <c r="V36" s="22" t="s">
        <v>31</v>
      </c>
      <c r="W36" s="22" t="s">
        <v>31</v>
      </c>
      <c r="X36" s="38" t="s">
        <v>31</v>
      </c>
      <c r="Y36" s="38" t="s">
        <v>31</v>
      </c>
      <c r="Z36" s="22"/>
      <c r="AA36" s="22"/>
      <c r="AB36" s="23"/>
      <c r="AC36" s="21"/>
      <c r="AD36" s="22" t="s">
        <v>4</v>
      </c>
      <c r="AE36" s="22" t="s">
        <v>4</v>
      </c>
      <c r="AF36" s="22" t="s">
        <v>4</v>
      </c>
      <c r="AG36" s="22" t="s">
        <v>4</v>
      </c>
      <c r="AH36" s="22" t="s">
        <v>4</v>
      </c>
      <c r="AI36" s="22">
        <f>IF(AI35="","",IFERROR(VLOOKUP(AC34,[1]DATA!$A:$H,7,TRUE),0))</f>
        <v>0</v>
      </c>
      <c r="AJ36" s="22">
        <f>IF(AJ35="","",IFERROR(VLOOKUP(AC34,[1]DATA!$A:$H,8,TRUE),0))</f>
        <v>0</v>
      </c>
      <c r="AK36" s="23"/>
      <c r="AL36" s="21"/>
      <c r="AM36" s="22" t="s">
        <v>31</v>
      </c>
      <c r="AN36" s="22">
        <f>IF(AN35="","",IFERROR(VLOOKUP(AL34,[1]DATA!$A:$H,3,TRUE),0))</f>
        <v>0</v>
      </c>
      <c r="AO36" s="22">
        <f>IF(AO35="","",IFERROR(VLOOKUP(AL34,[1]DATA!$A:$H,4,TRUE),0))</f>
        <v>0</v>
      </c>
      <c r="AP36" s="22" t="str">
        <f>IF(AP35="","",IFERROR(VLOOKUP(AL34,[1]DATA!$A:$H,5,TRUE),0))</f>
        <v/>
      </c>
      <c r="AQ36" s="22" t="str">
        <f>IF(AQ35="","",IFERROR(VLOOKUP(AL34,[1]DATA!$A:$H,6,TRUE),0))</f>
        <v/>
      </c>
      <c r="AR36" s="22" t="str">
        <f>IF(AR35="","",IFERROR(VLOOKUP(AL34,[1]DATA!$A:$H,7,TRUE),0))</f>
        <v/>
      </c>
      <c r="AS36" s="22" t="str">
        <f>IF(AS35="","",IFERROR(VLOOKUP(AL34,[1]DATA!$A:$H,8,TRUE),0))</f>
        <v/>
      </c>
      <c r="AT36" s="23"/>
      <c r="AU36" s="21"/>
      <c r="AV36" s="22" t="str">
        <f>IF(AV35="","",IFERROR(VLOOKUP(AU34,[1]DATA!$A:$H,2,TRUE),0))</f>
        <v/>
      </c>
      <c r="AW36" s="22" t="str">
        <f>IF(AW35="","",IFERROR(VLOOKUP(AU34,[1]DATA!$A:$H,3,TRUE),0))</f>
        <v/>
      </c>
      <c r="AX36" s="23"/>
      <c r="AY36" s="24"/>
      <c r="AZ36" s="25"/>
      <c r="BA36" s="25"/>
      <c r="BB36" s="25"/>
      <c r="BC36" s="25"/>
      <c r="BD36" s="25"/>
      <c r="BE36" s="25"/>
      <c r="BF36" s="26"/>
    </row>
    <row r="37" spans="1:59" s="31" customFormat="1" ht="15" customHeight="1" x14ac:dyDescent="0.2">
      <c r="A37" s="28" t="s">
        <v>11</v>
      </c>
      <c r="B37" s="28"/>
      <c r="C37" s="23">
        <f>IF(C36="Matin",1,IF(C36="AM",1,0))</f>
        <v>1</v>
      </c>
      <c r="D37" s="38">
        <f t="shared" ref="D37:I37" si="36">IF(D36="Matin",1,IF(D36="AM",1,0))</f>
        <v>1</v>
      </c>
      <c r="E37" s="38">
        <f t="shared" si="36"/>
        <v>1</v>
      </c>
      <c r="F37" s="23">
        <f t="shared" si="36"/>
        <v>1</v>
      </c>
      <c r="G37" s="23">
        <f t="shared" si="36"/>
        <v>1</v>
      </c>
      <c r="H37" s="23">
        <f t="shared" si="36"/>
        <v>0</v>
      </c>
      <c r="I37" s="38">
        <f t="shared" si="36"/>
        <v>1</v>
      </c>
      <c r="J37" s="23">
        <f>SUM(C37:I37)</f>
        <v>6</v>
      </c>
      <c r="K37" s="28"/>
      <c r="L37" s="23">
        <f t="shared" ref="L37:R37" si="37">IF(L36="Matin",1,IF(L36="AM",1,0))</f>
        <v>1</v>
      </c>
      <c r="M37" s="23">
        <f t="shared" si="37"/>
        <v>1</v>
      </c>
      <c r="N37" s="23">
        <f t="shared" si="37"/>
        <v>1</v>
      </c>
      <c r="O37" s="23">
        <f t="shared" si="37"/>
        <v>1</v>
      </c>
      <c r="P37" s="23">
        <f t="shared" si="37"/>
        <v>1</v>
      </c>
      <c r="Q37" s="23">
        <f t="shared" si="37"/>
        <v>0</v>
      </c>
      <c r="R37" s="23">
        <f t="shared" si="37"/>
        <v>0</v>
      </c>
      <c r="S37" s="23">
        <f>SUM(L37:R37)</f>
        <v>5</v>
      </c>
      <c r="T37" s="28"/>
      <c r="U37" s="23">
        <f t="shared" ref="U37:AA37" si="38">IF(U36="Matin",1,IF(U36="AM",1,0))</f>
        <v>1</v>
      </c>
      <c r="V37" s="23">
        <f t="shared" si="38"/>
        <v>1</v>
      </c>
      <c r="W37" s="23">
        <f t="shared" si="38"/>
        <v>1</v>
      </c>
      <c r="X37" s="38">
        <f t="shared" si="38"/>
        <v>1</v>
      </c>
      <c r="Y37" s="38">
        <f t="shared" si="38"/>
        <v>1</v>
      </c>
      <c r="Z37" s="23">
        <f t="shared" si="38"/>
        <v>0</v>
      </c>
      <c r="AA37" s="23">
        <f t="shared" si="38"/>
        <v>0</v>
      </c>
      <c r="AB37" s="23">
        <f>SUM(U37:AA37)</f>
        <v>5</v>
      </c>
      <c r="AC37" s="28"/>
      <c r="AD37" s="23">
        <f t="shared" ref="AD37:AJ37" si="39">IF(AD36="Matin",1,IF(AD36="AM",1,0))</f>
        <v>0</v>
      </c>
      <c r="AE37" s="23">
        <f t="shared" si="39"/>
        <v>0</v>
      </c>
      <c r="AF37" s="23">
        <f t="shared" si="39"/>
        <v>0</v>
      </c>
      <c r="AG37" s="23">
        <f t="shared" si="39"/>
        <v>0</v>
      </c>
      <c r="AH37" s="23">
        <f t="shared" si="39"/>
        <v>0</v>
      </c>
      <c r="AI37" s="23">
        <f t="shared" si="39"/>
        <v>0</v>
      </c>
      <c r="AJ37" s="23">
        <f t="shared" si="39"/>
        <v>0</v>
      </c>
      <c r="AK37" s="23">
        <f>SUM(AD37:AJ37)</f>
        <v>0</v>
      </c>
      <c r="AL37" s="28"/>
      <c r="AM37" s="23">
        <f t="shared" ref="AM37:AS37" si="40">IF(AM36="Matin",1,IF(AM36="AM",1,0))</f>
        <v>1</v>
      </c>
      <c r="AN37" s="23">
        <f t="shared" si="40"/>
        <v>0</v>
      </c>
      <c r="AO37" s="23">
        <f t="shared" si="40"/>
        <v>0</v>
      </c>
      <c r="AP37" s="23">
        <f t="shared" si="40"/>
        <v>0</v>
      </c>
      <c r="AQ37" s="23">
        <f t="shared" si="40"/>
        <v>0</v>
      </c>
      <c r="AR37" s="23">
        <f t="shared" si="40"/>
        <v>0</v>
      </c>
      <c r="AS37" s="23">
        <f t="shared" si="40"/>
        <v>0</v>
      </c>
      <c r="AT37" s="23">
        <f>SUM(AM37:AS37)</f>
        <v>1</v>
      </c>
      <c r="AU37" s="28"/>
      <c r="AV37" s="23">
        <f t="shared" ref="AV37:AW37" si="41">IF(AV36="Matin",1,IF(AV36="AM",1,0))</f>
        <v>0</v>
      </c>
      <c r="AW37" s="23">
        <f t="shared" si="41"/>
        <v>0</v>
      </c>
      <c r="AX37" s="23">
        <f t="shared" ref="AX37:AX44" si="42">SUM(AV37:AW37)</f>
        <v>0</v>
      </c>
      <c r="AY37" s="23">
        <f>J37+S37+AB37+AK37+AT37+AX37</f>
        <v>17</v>
      </c>
      <c r="AZ37" s="29"/>
      <c r="BA37" s="29"/>
      <c r="BB37" s="29"/>
      <c r="BC37" s="29"/>
      <c r="BD37" s="29"/>
      <c r="BE37" s="29"/>
      <c r="BF37" s="29"/>
      <c r="BG37" s="30"/>
    </row>
    <row r="38" spans="1:59" s="31" customFormat="1" ht="15" customHeight="1" x14ac:dyDescent="0.2">
      <c r="A38" s="21" t="s">
        <v>12</v>
      </c>
      <c r="B38" s="21"/>
      <c r="C38" s="22">
        <f>IF(C39&gt;=1,1,0)</f>
        <v>1</v>
      </c>
      <c r="D38" s="38">
        <f>IF(D39&gt;=1,1,0)</f>
        <v>1</v>
      </c>
      <c r="E38" s="38">
        <f t="shared" ref="E38:I38" si="43">IF(E39&gt;=1,1,0)</f>
        <v>1</v>
      </c>
      <c r="F38" s="22">
        <f t="shared" si="43"/>
        <v>1</v>
      </c>
      <c r="G38" s="22">
        <f t="shared" si="43"/>
        <v>1</v>
      </c>
      <c r="H38" s="22">
        <f t="shared" si="43"/>
        <v>0</v>
      </c>
      <c r="I38" s="38">
        <f t="shared" si="43"/>
        <v>1</v>
      </c>
      <c r="J38" s="23">
        <f t="shared" ref="J38:J48" si="44">SUM(C38:I38)</f>
        <v>6</v>
      </c>
      <c r="K38" s="21"/>
      <c r="L38" s="22">
        <f>IF(L39&gt;=1,1,0)</f>
        <v>1</v>
      </c>
      <c r="M38" s="22">
        <f t="shared" ref="M38:R38" si="45">IF(M39&gt;=1,1,0)</f>
        <v>1</v>
      </c>
      <c r="N38" s="22">
        <f t="shared" si="45"/>
        <v>1</v>
      </c>
      <c r="O38" s="22">
        <f t="shared" si="45"/>
        <v>1</v>
      </c>
      <c r="P38" s="22">
        <f t="shared" si="45"/>
        <v>1</v>
      </c>
      <c r="Q38" s="22">
        <f t="shared" si="45"/>
        <v>0</v>
      </c>
      <c r="R38" s="22">
        <f t="shared" si="45"/>
        <v>0</v>
      </c>
      <c r="S38" s="23">
        <f t="shared" ref="S38:S48" si="46">SUM(L38:R38)</f>
        <v>5</v>
      </c>
      <c r="T38" s="21"/>
      <c r="U38" s="22">
        <f>IF(U39&gt;=1,1,0)</f>
        <v>1</v>
      </c>
      <c r="V38" s="22">
        <f t="shared" ref="V38:AA38" si="47">IF(V39&gt;=1,1,0)</f>
        <v>1</v>
      </c>
      <c r="W38" s="22">
        <f t="shared" si="47"/>
        <v>1</v>
      </c>
      <c r="X38" s="38">
        <f t="shared" si="47"/>
        <v>1</v>
      </c>
      <c r="Y38" s="38">
        <f t="shared" si="47"/>
        <v>1</v>
      </c>
      <c r="Z38" s="22">
        <f t="shared" si="47"/>
        <v>0</v>
      </c>
      <c r="AA38" s="22">
        <f t="shared" si="47"/>
        <v>0</v>
      </c>
      <c r="AB38" s="23">
        <f t="shared" ref="AB38:AB48" si="48">SUM(U38:AA38)</f>
        <v>5</v>
      </c>
      <c r="AC38" s="21"/>
      <c r="AD38" s="22">
        <f>IF(AD39&gt;=1,1,0)</f>
        <v>1</v>
      </c>
      <c r="AE38" s="22">
        <f t="shared" ref="AE38:AJ38" si="49">IF(AE39&gt;=1,1,0)</f>
        <v>1</v>
      </c>
      <c r="AF38" s="22">
        <f t="shared" si="49"/>
        <v>1</v>
      </c>
      <c r="AG38" s="22">
        <f t="shared" si="49"/>
        <v>1</v>
      </c>
      <c r="AH38" s="22">
        <f t="shared" si="49"/>
        <v>1</v>
      </c>
      <c r="AI38" s="22">
        <f t="shared" si="49"/>
        <v>0</v>
      </c>
      <c r="AJ38" s="22">
        <f t="shared" si="49"/>
        <v>0</v>
      </c>
      <c r="AK38" s="23">
        <f t="shared" ref="AK38:AK48" si="50">SUM(AD38:AJ38)</f>
        <v>5</v>
      </c>
      <c r="AL38" s="21"/>
      <c r="AM38" s="22">
        <f>IF(AM39&gt;=1,1,0)</f>
        <v>1</v>
      </c>
      <c r="AN38" s="22">
        <f t="shared" ref="AN38:AS38" si="51">IF(AN39&gt;=1,1,0)</f>
        <v>0</v>
      </c>
      <c r="AO38" s="22">
        <f t="shared" si="51"/>
        <v>0</v>
      </c>
      <c r="AP38" s="22">
        <f t="shared" si="51"/>
        <v>0</v>
      </c>
      <c r="AQ38" s="22">
        <f t="shared" si="51"/>
        <v>0</v>
      </c>
      <c r="AR38" s="22">
        <f t="shared" si="51"/>
        <v>0</v>
      </c>
      <c r="AS38" s="22">
        <f t="shared" si="51"/>
        <v>0</v>
      </c>
      <c r="AT38" s="23">
        <f t="shared" ref="AT38:AT48" si="52">SUM(AM38:AS38)</f>
        <v>1</v>
      </c>
      <c r="AU38" s="21"/>
      <c r="AV38" s="22">
        <f>IF(AV39&gt;=1,1,0)</f>
        <v>0</v>
      </c>
      <c r="AW38" s="22">
        <f t="shared" ref="AW38" si="53">IF(AW39&gt;=1,1,0)</f>
        <v>0</v>
      </c>
      <c r="AX38" s="23">
        <f t="shared" si="42"/>
        <v>0</v>
      </c>
      <c r="AY38" s="22">
        <f t="shared" ref="AY38:AY47" si="54">J38+S38+AB38+AK38+AT38+AX38</f>
        <v>22</v>
      </c>
      <c r="AZ38" s="25"/>
      <c r="BA38" s="25"/>
      <c r="BB38" s="25"/>
      <c r="BC38" s="25"/>
      <c r="BD38" s="25"/>
      <c r="BE38" s="25"/>
      <c r="BF38" s="26"/>
    </row>
    <row r="39" spans="1:59" s="31" customFormat="1" ht="15" customHeight="1" x14ac:dyDescent="0.2">
      <c r="A39" s="28" t="s">
        <v>13</v>
      </c>
      <c r="B39" s="28"/>
      <c r="C39" s="23">
        <f>IF(C36="Matin",8,IF(C36="AM",8,IF(C36="nuit",8,0)))</f>
        <v>8</v>
      </c>
      <c r="D39" s="38">
        <f t="shared" ref="D39:I39" si="55">IF(D36="Matin",8,IF(D36="AM",8,IF(D36="nuit",8,0)))</f>
        <v>8</v>
      </c>
      <c r="E39" s="38">
        <f t="shared" si="55"/>
        <v>8</v>
      </c>
      <c r="F39" s="23">
        <f t="shared" si="55"/>
        <v>8</v>
      </c>
      <c r="G39" s="23">
        <f t="shared" si="55"/>
        <v>8</v>
      </c>
      <c r="H39" s="23">
        <f t="shared" si="55"/>
        <v>0</v>
      </c>
      <c r="I39" s="38">
        <f t="shared" si="55"/>
        <v>8</v>
      </c>
      <c r="J39" s="23">
        <f t="shared" si="44"/>
        <v>48</v>
      </c>
      <c r="K39" s="28"/>
      <c r="L39" s="23">
        <f>IF(L36="Matin",8,IF(L36="AM",8,IF(L36="nuit",8,0)))</f>
        <v>8</v>
      </c>
      <c r="M39" s="23">
        <f t="shared" ref="M39:R39" si="56">IF(M36="Matin",8,IF(M36="AM",8,IF(M36="nuit",8,0)))</f>
        <v>8</v>
      </c>
      <c r="N39" s="23">
        <f t="shared" si="56"/>
        <v>8</v>
      </c>
      <c r="O39" s="23">
        <f t="shared" si="56"/>
        <v>8</v>
      </c>
      <c r="P39" s="23">
        <f t="shared" si="56"/>
        <v>8</v>
      </c>
      <c r="Q39" s="23">
        <f t="shared" si="56"/>
        <v>0</v>
      </c>
      <c r="R39" s="23">
        <f t="shared" si="56"/>
        <v>0</v>
      </c>
      <c r="S39" s="23">
        <f t="shared" si="46"/>
        <v>40</v>
      </c>
      <c r="T39" s="28"/>
      <c r="U39" s="23">
        <f>IF(U36="Matin",8,IF(U36="AM",8,IF(U36="nuit",8,0)))</f>
        <v>8</v>
      </c>
      <c r="V39" s="23">
        <f t="shared" ref="V39:AA39" si="57">IF(V36="Matin",8,IF(V36="AM",8,IF(V36="nuit",8,0)))</f>
        <v>8</v>
      </c>
      <c r="W39" s="23">
        <f t="shared" si="57"/>
        <v>8</v>
      </c>
      <c r="X39" s="40">
        <v>12</v>
      </c>
      <c r="Y39" s="38">
        <f t="shared" si="57"/>
        <v>8</v>
      </c>
      <c r="Z39" s="23">
        <f t="shared" si="57"/>
        <v>0</v>
      </c>
      <c r="AA39" s="23">
        <f t="shared" si="57"/>
        <v>0</v>
      </c>
      <c r="AB39" s="23">
        <f t="shared" si="48"/>
        <v>44</v>
      </c>
      <c r="AC39" s="28"/>
      <c r="AD39" s="23">
        <f>IF(AD36="Matin",8,IF(AD36="AM",8,IF(AD36="nuit",8,0)))</f>
        <v>8</v>
      </c>
      <c r="AE39" s="23">
        <f t="shared" ref="AE39:AJ39" si="58">IF(AE36="Matin",8,IF(AE36="AM",8,IF(AE36="nuit",8,0)))</f>
        <v>8</v>
      </c>
      <c r="AF39" s="23">
        <f t="shared" si="58"/>
        <v>8</v>
      </c>
      <c r="AG39" s="23">
        <f t="shared" si="58"/>
        <v>8</v>
      </c>
      <c r="AH39" s="23">
        <f t="shared" si="58"/>
        <v>8</v>
      </c>
      <c r="AI39" s="23">
        <f t="shared" si="58"/>
        <v>0</v>
      </c>
      <c r="AJ39" s="23">
        <f t="shared" si="58"/>
        <v>0</v>
      </c>
      <c r="AK39" s="23">
        <f t="shared" si="50"/>
        <v>40</v>
      </c>
      <c r="AL39" s="28"/>
      <c r="AM39" s="23">
        <f>IF(AM36="Matin",8,IF(AM36="AM",8,IF(AM36="nuit",8,0)))</f>
        <v>8</v>
      </c>
      <c r="AN39" s="23">
        <f t="shared" ref="AN39:AS39" si="59">IF(AN36="Matin",8,IF(AN36="AM",8,IF(AN36="nuit",8,0)))</f>
        <v>0</v>
      </c>
      <c r="AO39" s="23">
        <f t="shared" si="59"/>
        <v>0</v>
      </c>
      <c r="AP39" s="23">
        <f t="shared" si="59"/>
        <v>0</v>
      </c>
      <c r="AQ39" s="23">
        <f t="shared" si="59"/>
        <v>0</v>
      </c>
      <c r="AR39" s="23">
        <f t="shared" si="59"/>
        <v>0</v>
      </c>
      <c r="AS39" s="23">
        <f t="shared" si="59"/>
        <v>0</v>
      </c>
      <c r="AT39" s="23">
        <f t="shared" si="52"/>
        <v>8</v>
      </c>
      <c r="AU39" s="28"/>
      <c r="AV39" s="23">
        <f>IF(AV36="Matin",8,IF(AV36="AM",8,IF(AV36="nuit",8,0)))</f>
        <v>0</v>
      </c>
      <c r="AW39" s="23">
        <f t="shared" ref="AW39" si="60">IF(AW36="Matin",8,IF(AW36="AM",8,IF(AW36="nuit",8,0)))</f>
        <v>0</v>
      </c>
      <c r="AX39" s="23">
        <f t="shared" si="42"/>
        <v>0</v>
      </c>
      <c r="AY39" s="23">
        <f t="shared" si="54"/>
        <v>180</v>
      </c>
      <c r="AZ39" s="29"/>
      <c r="BA39" s="29"/>
      <c r="BB39" s="29"/>
      <c r="BC39" s="29"/>
      <c r="BD39" s="29"/>
      <c r="BE39" s="29"/>
      <c r="BF39" s="29"/>
      <c r="BG39" s="30"/>
    </row>
    <row r="40" spans="1:59" s="27" customFormat="1" ht="15" customHeight="1" x14ac:dyDescent="0.2">
      <c r="A40" s="21" t="s">
        <v>14</v>
      </c>
      <c r="B40" s="21"/>
      <c r="C40" s="22">
        <f>IF(C34&lt;&gt;"Dim",IF(C39&gt;32,MIN(C39,35)-32,0),0)</f>
        <v>0</v>
      </c>
      <c r="D40" s="38">
        <f>IF(D34&lt;&gt;"Dim",IF(SUM($C39:D39)&gt;32,MIN(SUM($C39:D39),35)-32-SUM($C40:C40),0),0)</f>
        <v>0</v>
      </c>
      <c r="E40" s="38">
        <f>IF(E34&lt;&gt;"Dim",IF(SUM($C39:E39)&gt;32,MIN(SUM($C39:E39),35)-32-SUM($C40:D40),0),0)</f>
        <v>0</v>
      </c>
      <c r="F40" s="22">
        <f>IF(F34&lt;&gt;"Dim",IF(SUM($C39:F39)&gt;32,MIN(SUM($C39:F39),35)-32-SUM($C40:E40),0),0)</f>
        <v>0</v>
      </c>
      <c r="G40" s="22">
        <f>IF(G34&lt;&gt;"Dim",IF(SUM($C39:G39)&gt;32,MIN(SUM($C39:G39),35)-32-SUM($C40:F40),0),0)</f>
        <v>3</v>
      </c>
      <c r="H40" s="22">
        <f>IF(H34&lt;&gt;"Dim",IF(SUM($C39:H39)&gt;32,MIN(SUM($C39:H39),35)-32-SUM($C40:G40),0),0)</f>
        <v>0</v>
      </c>
      <c r="I40" s="38">
        <f>IF(I34&lt;&gt;"Dim",IF(SUM($C39:I39)&gt;32,MIN(SUM($C39:I39),35)-32-SUM($C40:H40),0),0)</f>
        <v>0</v>
      </c>
      <c r="J40" s="23">
        <f t="shared" si="44"/>
        <v>3</v>
      </c>
      <c r="K40" s="21"/>
      <c r="L40" s="22">
        <f>IF(L34&lt;&gt;"Dim",IF(L39&gt;32,MIN(L39,35)-32,0),0)</f>
        <v>0</v>
      </c>
      <c r="M40" s="22">
        <f>IF(M34&lt;&gt;"Dim",IF(SUM($L39:M39)&gt;32,MIN(SUM($L39:M39),35)-32-SUM($L40:L40),0),0)</f>
        <v>0</v>
      </c>
      <c r="N40" s="22">
        <f>IF(N34&lt;&gt;"Dim",IF(SUM($L39:N39)&gt;32,MIN(SUM($L39:N39),35)-32-SUM($L40:M40),0),0)</f>
        <v>0</v>
      </c>
      <c r="O40" s="22">
        <f>IF(O34&lt;&gt;"Dim",IF(SUM($L39:O39)&gt;32,MIN(SUM($L39:O39),35)-32-SUM($L40:N40),0),0)</f>
        <v>0</v>
      </c>
      <c r="P40" s="22">
        <f>IF(P34&lt;&gt;"Dim",IF(SUM($L39:P39)&gt;32,MIN(SUM($L39:P39),35)-32-SUM($L40:O40),0),0)</f>
        <v>3</v>
      </c>
      <c r="Q40" s="22">
        <f>IF(Q34&lt;&gt;"Dim",IF(SUM($L39:Q39)&gt;32,MIN(SUM($L39:Q39),35)-32-SUM($L40:P40),0),0)</f>
        <v>0</v>
      </c>
      <c r="R40" s="22">
        <f>IF(R34&lt;&gt;"Dim",IF(SUM($L39:R39)&gt;32,MIN(SUM($L39:R39),35)-32-SUM($L40:Q40),0),0)</f>
        <v>0</v>
      </c>
      <c r="S40" s="23">
        <f t="shared" si="46"/>
        <v>3</v>
      </c>
      <c r="T40" s="21"/>
      <c r="U40" s="22">
        <f>IF(U34&lt;&gt;"Dim",IF(U39&gt;32,MIN(U39,35)-32,0),0)</f>
        <v>0</v>
      </c>
      <c r="V40" s="22">
        <f>IF(V34&lt;&gt;"Dim",IF(SUM($U39:V39)&gt;32,MIN(SUM($U39:V39),35)-32-SUM($U40:U40),0),0)</f>
        <v>0</v>
      </c>
      <c r="W40" s="22">
        <f>IF(W34&lt;&gt;"Dim",IF(SUM($U39:W39)&gt;32,MIN(SUM($U39:W39),35)-32-SUM($U40:V40),0),0)</f>
        <v>0</v>
      </c>
      <c r="X40" s="38">
        <f>IF(X34&lt;&gt;"Dim",IF(SUM($U39:X39)&gt;32,MIN(SUM($U39:X39),35)-32-SUM($U40:W40),0),0)</f>
        <v>3</v>
      </c>
      <c r="Y40" s="38">
        <f>IF(Y34&lt;&gt;"Dim",IF(SUM($U39:Y39)&gt;32,MIN(SUM($U39:Y39),35)-32-SUM($U40:X40),0),0)</f>
        <v>0</v>
      </c>
      <c r="Z40" s="22">
        <f>IF(Z34&lt;&gt;"Dim",IF(SUM($U39:Z39)&gt;32,MIN(SUM($U39:Z39),35)-32-SUM($U40:Y40),0),0)</f>
        <v>0</v>
      </c>
      <c r="AA40" s="22">
        <f>IF(AA34&lt;&gt;"Dim",IF(SUM($U39:AA39)&gt;32,MIN(SUM($U39:AA39),35)-32-SUM($U40:Z40),0),0)</f>
        <v>0</v>
      </c>
      <c r="AB40" s="23">
        <f t="shared" si="48"/>
        <v>3</v>
      </c>
      <c r="AC40" s="21"/>
      <c r="AD40" s="22">
        <f>IF(AD34&lt;&gt;"Dim",IF(AD39&gt;32,MIN(AD39,35)-32,0),0)</f>
        <v>0</v>
      </c>
      <c r="AE40" s="22">
        <f>IF(AE34&lt;&gt;"Dim",IF(SUM($AD39:AE39)&gt;32,MIN(SUM($AD39:AE39),35)-32-SUM($AD40:AD40),0),0)</f>
        <v>0</v>
      </c>
      <c r="AF40" s="22">
        <f>IF(AF34&lt;&gt;"Dim",IF(SUM($AD39:AF39)&gt;32,MIN(SUM($AD39:AF39),35)-32-SUM($AD40:AE40),0),0)</f>
        <v>0</v>
      </c>
      <c r="AG40" s="22">
        <f>IF(AG34&lt;&gt;"Dim",IF(SUM($AD39:AG39)&gt;32,MIN(SUM($AD39:AG39),35)-32-SUM($AD40:AF40),0),0)</f>
        <v>0</v>
      </c>
      <c r="AH40" s="22">
        <f>IF(AH34&lt;&gt;"Dim",IF(SUM($AD39:AH39)&gt;32,MIN(SUM($AD39:AH39),35)-32-SUM($AD40:AG40),0),0)</f>
        <v>3</v>
      </c>
      <c r="AI40" s="22">
        <f>IF(AI34&lt;&gt;"Dim",IF(SUM($AD39:AI39)&gt;32,MIN(SUM($AD39:AI39),35)-32-SUM($AD40:AH40),0),0)</f>
        <v>0</v>
      </c>
      <c r="AJ40" s="22">
        <f>IF(AJ34&lt;&gt;"Dim",IF(SUM($AD39:AJ39)&gt;32,MIN(SUM($AD39:AJ39),35)-32-SUM($AD40:AI40),0),0)</f>
        <v>0</v>
      </c>
      <c r="AK40" s="23">
        <f t="shared" si="50"/>
        <v>3</v>
      </c>
      <c r="AL40" s="21"/>
      <c r="AM40" s="22">
        <f>IF(AM34&lt;&gt;"Dim",IF(AM39&gt;32,MIN(AM39,35)-32,0),0)</f>
        <v>0</v>
      </c>
      <c r="AN40" s="22">
        <f>IF(AN34&lt;&gt;"Dim",IF(SUM($AM39:AN39)&gt;32,MIN(SUM($AM39:AN39),35)-32-SUM($AM40:AM40),0),0)</f>
        <v>0</v>
      </c>
      <c r="AO40" s="22">
        <f>IF(AO34&lt;&gt;"Dim",IF(SUM($AM39:AO39)&gt;32,MIN(SUM($AM39:AO39),35)-32-SUM($AM40:AN40),0),0)</f>
        <v>0</v>
      </c>
      <c r="AP40" s="22">
        <f>IF(AP34&lt;&gt;"Dim",IF(SUM($AM39:AP39)&gt;32,MIN(SUM($AM39:AP39),35)-32-SUM($AM40:AO40),0),0)</f>
        <v>0</v>
      </c>
      <c r="AQ40" s="22">
        <f>IF(AQ34&lt;&gt;"Dim",IF(SUM($AM39:AQ39)&gt;32,MIN(SUM($AM39:AQ39),35)-32-SUM($AM40:AP40),0),0)</f>
        <v>0</v>
      </c>
      <c r="AR40" s="22">
        <f>IF(AR34&lt;&gt;"Dim",IF(SUM($AM39:AR39)&gt;32,MIN(SUM($AM39:AR39),35)-32-SUM($AM40:AQ40),0),0)</f>
        <v>0</v>
      </c>
      <c r="AS40" s="22">
        <f>IF(AS34&lt;&gt;"Dim",IF(SUM($AM39:AS39)&gt;32,MIN(SUM($AM39:AS39),35)-32-SUM($AM40:AR40),0),0)</f>
        <v>0</v>
      </c>
      <c r="AT40" s="23">
        <f t="shared" si="52"/>
        <v>0</v>
      </c>
      <c r="AU40" s="21"/>
      <c r="AV40" s="22">
        <f>IF(AV34&lt;&gt;"Dim",IF(AV39&gt;32,MIN(AV39,35)-32,0),0)</f>
        <v>0</v>
      </c>
      <c r="AW40" s="22">
        <f>IF(AW34&lt;&gt;"Dim",IF(SUM($AV39:AW39)&gt;32,MIN(SUM($AV39:AW39),35)-32-SUM($AV40:AV40),0),0)</f>
        <v>0</v>
      </c>
      <c r="AX40" s="23">
        <f t="shared" si="42"/>
        <v>0</v>
      </c>
      <c r="AY40" s="24">
        <f t="shared" si="54"/>
        <v>12</v>
      </c>
      <c r="AZ40" s="25"/>
      <c r="BA40" s="25"/>
      <c r="BB40" s="25"/>
      <c r="BC40" s="25"/>
      <c r="BD40" s="25"/>
      <c r="BE40" s="25"/>
      <c r="BF40" s="26"/>
    </row>
    <row r="41" spans="1:59" s="31" customFormat="1" ht="15" customHeight="1" x14ac:dyDescent="0.2">
      <c r="A41" s="28" t="s">
        <v>15</v>
      </c>
      <c r="B41" s="28"/>
      <c r="C41" s="23">
        <f>IF(C34&lt;&gt;"Dim",IF(C39&gt;35,(MIN(C39,43)-35),0),0)</f>
        <v>0</v>
      </c>
      <c r="D41" s="38">
        <f>IF(D34&lt;&gt;"Dim",IF(SUM($C39:D39)&gt;35,(MIN(SUM($C39:D39),43)-35-SUM($C41:C41)),0),0)</f>
        <v>0</v>
      </c>
      <c r="E41" s="38">
        <f>IF(E34&lt;&gt;"Dim",IF(SUM($C39:E39)&gt;35,(MIN(SUM($C39:E39),43)-35-SUM($C41:D41)),0),0)</f>
        <v>0</v>
      </c>
      <c r="F41" s="23">
        <f>IF(F34&lt;&gt;"Dim",IF(SUM($C39:F39)&gt;35,(MIN(SUM($C39:F39),43)-35-SUM($C41:E41)),0),0)</f>
        <v>0</v>
      </c>
      <c r="G41" s="23">
        <f>IF(G34&lt;&gt;"Dim",IF(SUM($C39:G39)&gt;35,(MIN(SUM($C39:G39),43)-35-SUM($C41:F41)),0),0)</f>
        <v>5</v>
      </c>
      <c r="H41" s="23">
        <f>IF(H34&lt;&gt;"Dim",IF(SUM($C39:H39)&gt;35,(MIN(SUM($C39:H39),43)-35-SUM($C41:G41)),0),0)</f>
        <v>0</v>
      </c>
      <c r="I41" s="38">
        <f>IF(I34&lt;&gt;"Dim",IF(SUM($C39:I39)&gt;35,(MIN(SUM($C39:I39),43)-35-SUM($C41:H41)),0),0)</f>
        <v>3</v>
      </c>
      <c r="J41" s="23">
        <f t="shared" si="44"/>
        <v>8</v>
      </c>
      <c r="K41" s="28"/>
      <c r="L41" s="23">
        <f>IF(L34&lt;&gt;"Dim",IF(L39&gt;35,(MIN(L39,43)-35),0),0)</f>
        <v>0</v>
      </c>
      <c r="M41" s="23">
        <f>IF(M34&lt;&gt;"Dim",IF(SUM($L39:M39)&gt;35,(MIN(SUM($L39:M39),43)-35-SUM($L41:L41)),0),0)</f>
        <v>0</v>
      </c>
      <c r="N41" s="23">
        <f>IF(N34&lt;&gt;"Dim",IF(SUM($L39:N39)&gt;35,(MIN(SUM($L39:N39),43)-35-SUM($L41:M41)),0),0)</f>
        <v>0</v>
      </c>
      <c r="O41" s="23">
        <f>IF(O34&lt;&gt;"Dim",IF(SUM($L39:O39)&gt;35,(MIN(SUM($L39:O39),43)-35-SUM($L41:N41)),0),0)</f>
        <v>0</v>
      </c>
      <c r="P41" s="23">
        <f>IF(P34&lt;&gt;"Dim",IF(SUM($L39:P39)&gt;35,(MIN(SUM($L39:P39),43)-35-SUM($L41:O41)),0),0)</f>
        <v>5</v>
      </c>
      <c r="Q41" s="23">
        <f>IF(Q34&lt;&gt;"Dim",IF(SUM($L39:Q39)&gt;35,(MIN(SUM($L39:Q39),43)-35-SUM($L41:P41)),0),0)</f>
        <v>0</v>
      </c>
      <c r="R41" s="23">
        <f>IF(R34&lt;&gt;"Dim",IF(SUM($L39:R39)&gt;35,(MIN(SUM($L39:R39),43)-35-SUM($L41:Q41)),0),0)</f>
        <v>0</v>
      </c>
      <c r="S41" s="23">
        <f t="shared" si="46"/>
        <v>5</v>
      </c>
      <c r="T41" s="28"/>
      <c r="U41" s="23">
        <f>IF(U34&lt;&gt;"Dim",IF(U39&gt;35,(MIN(U39,43)-35),0),0)</f>
        <v>0</v>
      </c>
      <c r="V41" s="23">
        <f>IF(V34&lt;&gt;"Dim",IF(SUM($U39:V39)&gt;35,(MIN(SUM($U39:V39),43)-35-SUM($U41:U41)),0),0)</f>
        <v>0</v>
      </c>
      <c r="W41" s="23">
        <f>IF(W34&lt;&gt;"Dim",IF(SUM($U39:W39)&gt;35,(MIN(SUM($U39:W39),43)-35-SUM($U41:V41)),0),0)</f>
        <v>0</v>
      </c>
      <c r="X41" s="38">
        <f>IF(X34&lt;&gt;"Dim",IF(SUM($U39:X39)&gt;35,(MIN(SUM($U39:X39),43)-35-SUM($U41:W41)),0),0)</f>
        <v>1</v>
      </c>
      <c r="Y41" s="38">
        <f>IF(Y34&lt;&gt;"Dim",IF(SUM($U39:Y39)&gt;35,(MIN(SUM($U39:Y39),43)-35-SUM($U41:X41)),0),0)</f>
        <v>7</v>
      </c>
      <c r="Z41" s="23">
        <f>IF(Z34&lt;&gt;"Dim",IF(SUM($U39:Z39)&gt;35,(MIN(SUM($U39:Z39),43)-35-SUM($U41:Y41)),0),0)</f>
        <v>0</v>
      </c>
      <c r="AA41" s="23">
        <f>IF(AA34&lt;&gt;"Dim",IF(SUM($U39:AA39)&gt;35,(MIN(SUM($U39:AA39),43)-35-SUM($U41:Z41)),0),0)</f>
        <v>0</v>
      </c>
      <c r="AB41" s="23">
        <f t="shared" si="48"/>
        <v>8</v>
      </c>
      <c r="AC41" s="28"/>
      <c r="AD41" s="23">
        <f>IF(AD34&lt;&gt;"Dim",IF(AD39&gt;35,(MIN(AD39,43)-35),0),0)</f>
        <v>0</v>
      </c>
      <c r="AE41" s="23">
        <f>IF(AE34&lt;&gt;"Dim",IF(SUM($AD39:AE39)&gt;35,(MIN(SUM($AD39:AE39),43)-35-SUM($AD41:AD41)),0),0)</f>
        <v>0</v>
      </c>
      <c r="AF41" s="23">
        <f>IF(AF34&lt;&gt;"Dim",IF(SUM($AD39:AF39)&gt;35,(MIN(SUM($AD39:AF39),43)-35-SUM($AD41:AE41)),0),0)</f>
        <v>0</v>
      </c>
      <c r="AG41" s="23">
        <f>IF(AG34&lt;&gt;"Dim",IF(SUM($AD39:AG39)&gt;35,(MIN(SUM($AD39:AG39),43)-35-SUM($AD41:AF41)),0),0)</f>
        <v>0</v>
      </c>
      <c r="AH41" s="23">
        <f>IF(AH34&lt;&gt;"Dim",IF(SUM($AD39:AH39)&gt;35,(MIN(SUM($AD39:AH39),43)-35-SUM($AD41:AG41)),0),0)</f>
        <v>5</v>
      </c>
      <c r="AI41" s="23">
        <f>IF(AI34&lt;&gt;"Dim",IF(SUM($AD39:AI39)&gt;35,(MIN(SUM($AD39:AI39),43)-35-SUM($AD41:AH41)),0),0)</f>
        <v>0</v>
      </c>
      <c r="AJ41" s="23">
        <f>IF(AJ34&lt;&gt;"Dim",IF(SUM($AD39:AJ39)&gt;35,(MIN(SUM($AD39:AJ39),43)-35-SUM($AD41:AI41)),0),0)</f>
        <v>0</v>
      </c>
      <c r="AK41" s="23">
        <f t="shared" si="50"/>
        <v>5</v>
      </c>
      <c r="AL41" s="28"/>
      <c r="AM41" s="23">
        <f>IF(AM34&lt;&gt;"Dim",IF(AM39&gt;35,(MIN(AM39,43)-35),0),0)</f>
        <v>0</v>
      </c>
      <c r="AN41" s="23">
        <f>IF(AN34&lt;&gt;"Dim",IF(SUM($AM39:AN39)&gt;35,(MIN(SUM($AM39:AN39),43)-35-SUM($AM41:AM41)),0),0)</f>
        <v>0</v>
      </c>
      <c r="AO41" s="23">
        <f>IF(AO34&lt;&gt;"Dim",IF(SUM($AM39:AO39)&gt;35,(MIN(SUM($AM39:AO39),43)-35-SUM($AM41:AN41)),0),0)</f>
        <v>0</v>
      </c>
      <c r="AP41" s="23">
        <f>IF(AP34&lt;&gt;"Dim",IF(SUM($AM39:AP39)&gt;35,(MIN(SUM($AM39:AP39),43)-35-SUM($AM41:AO41)),0),0)</f>
        <v>0</v>
      </c>
      <c r="AQ41" s="23">
        <f>IF(AQ34&lt;&gt;"Dim",IF(SUM($AM39:AQ39)&gt;35,(MIN(SUM($AM39:AQ39),43)-35-SUM($AM41:AP41)),0),0)</f>
        <v>0</v>
      </c>
      <c r="AR41" s="23">
        <f>IF(AR34&lt;&gt;"Dim",IF(SUM($AM39:AR39)&gt;35,(MIN(SUM($AM39:AR39),43)-35-SUM($AM41:AQ41)),0),0)</f>
        <v>0</v>
      </c>
      <c r="AS41" s="23">
        <f>IF(AS34&lt;&gt;"Dim",IF(SUM($AM39:AS39)&gt;35,(MIN(SUM($AM39:AS39),43)-35-SUM($AM41:AR41)),0),0)</f>
        <v>0</v>
      </c>
      <c r="AT41" s="23">
        <f t="shared" si="52"/>
        <v>0</v>
      </c>
      <c r="AU41" s="28"/>
      <c r="AV41" s="23">
        <f>IF(AV34&lt;&gt;"Dim",IF(AV39&gt;35,(MIN(AV39,43)-35),0),0)</f>
        <v>0</v>
      </c>
      <c r="AW41" s="23">
        <f>IF(AW34&lt;&gt;"Dim",IF(SUM($AV39:AW39)&gt;35,(MIN(SUM($AV39:AW39),43)-35-SUM($AV41:AV41)),0),0)</f>
        <v>0</v>
      </c>
      <c r="AX41" s="23">
        <f t="shared" si="42"/>
        <v>0</v>
      </c>
      <c r="AY41" s="23">
        <f t="shared" si="54"/>
        <v>26</v>
      </c>
      <c r="AZ41" s="29"/>
      <c r="BA41" s="29"/>
      <c r="BB41" s="29"/>
      <c r="BC41" s="29"/>
      <c r="BD41" s="29"/>
      <c r="BE41" s="29"/>
      <c r="BF41" s="29"/>
      <c r="BG41" s="30"/>
    </row>
    <row r="42" spans="1:59" s="27" customFormat="1" ht="15" customHeight="1" x14ac:dyDescent="0.2">
      <c r="A42" s="21" t="s">
        <v>16</v>
      </c>
      <c r="B42" s="21"/>
      <c r="C42" s="22">
        <f>IF(C34&lt;&gt;"Dim",IF(C39&gt;43,(MIN(C39,48)-43),0),0)</f>
        <v>0</v>
      </c>
      <c r="D42" s="38">
        <f>IF(D34&lt;&gt;"Dim",IF(SUM($C39:D39)&gt;43,(MIN(SUM($C39:D39),48)-43-SUM($C42:C42)),0),0)</f>
        <v>0</v>
      </c>
      <c r="E42" s="38">
        <f>IF(E34&lt;&gt;"Dim",IF(SUM($C39:E39)&gt;43,(MIN(SUM($C39:E39),48)-43-SUM($C42:D42)),0),0)</f>
        <v>0</v>
      </c>
      <c r="F42" s="22">
        <f>IF(F34&lt;&gt;"Dim",IF(SUM($C39:F39)&gt;43,(MIN(SUM($C39:F39),48)-43-SUM($C42:E42)),0),0)</f>
        <v>0</v>
      </c>
      <c r="G42" s="22">
        <f>IF(G34&lt;&gt;"Dim",IF(SUM($C39:G39)&gt;43,(MIN(SUM($C39:G39),48)-43-SUM($C42:F42)),0),0)</f>
        <v>0</v>
      </c>
      <c r="H42" s="22">
        <f>IF(H34&lt;&gt;"Dim",IF(SUM($C39:H39)&gt;43,(MIN(SUM($C39:H39),48)-43-SUM($C42:G42)),0),0)</f>
        <v>0</v>
      </c>
      <c r="I42" s="38">
        <f>IF(I34&lt;&gt;"Dim",IF(SUM($C39:I39)&gt;43,(MIN(SUM($C39:I39),48)-43-SUM($C42:H42)),0),0)</f>
        <v>5</v>
      </c>
      <c r="J42" s="23">
        <f t="shared" si="44"/>
        <v>5</v>
      </c>
      <c r="K42" s="21"/>
      <c r="L42" s="22">
        <f>IF(L34&lt;&gt;"Dim",IF(L39&gt;43,(MIN(L39,48)-43),0),0)</f>
        <v>0</v>
      </c>
      <c r="M42" s="22">
        <f>IF(M34&lt;&gt;"Dim",IF(SUM($L39:M39)&gt;43,(MIN(SUM($L39:M39),48)-43-SUM($L42:L42)),0),0)</f>
        <v>0</v>
      </c>
      <c r="N42" s="22">
        <f>IF(N34&lt;&gt;"Dim",IF(SUM($L39:N39)&gt;43,(MIN(SUM($L39:N39),48)-43-SUM($L42:M42)),0),0)</f>
        <v>0</v>
      </c>
      <c r="O42" s="22">
        <f>IF(O34&lt;&gt;"Dim",IF(SUM($L39:O39)&gt;43,(MIN(SUM($L39:O39),48)-43-SUM($L42:N42)),0),0)</f>
        <v>0</v>
      </c>
      <c r="P42" s="22">
        <f>IF(P34&lt;&gt;"Dim",IF(SUM($L39:P39)&gt;43,(MIN(SUM($L39:P39),48)-43-SUM($L42:O42)),0),0)</f>
        <v>0</v>
      </c>
      <c r="Q42" s="22">
        <f>IF(Q34&lt;&gt;"Dim",IF(SUM($L39:Q39)&gt;43,(MIN(SUM($L39:Q39),48)-43-SUM($L42:P42)),0),0)</f>
        <v>0</v>
      </c>
      <c r="R42" s="22">
        <f>IF(R34&lt;&gt;"Dim",IF(SUM($L39:R39)&gt;43,(MIN(SUM($L39:R39),48)-43-SUM($L42:Q42)),0),0)</f>
        <v>0</v>
      </c>
      <c r="S42" s="23">
        <f t="shared" si="46"/>
        <v>0</v>
      </c>
      <c r="T42" s="21"/>
      <c r="U42" s="22">
        <f>IF(U34&lt;&gt;"Dim",IF(U39&gt;43,(MIN(U39,48)-43),0),0)</f>
        <v>0</v>
      </c>
      <c r="V42" s="22">
        <f>IF(V34&lt;&gt;"Dim",IF(SUM($U39:V39)&gt;43,(MIN(SUM($U39:V39),48)-43-SUM($U42:U42)),0),0)</f>
        <v>0</v>
      </c>
      <c r="W42" s="22">
        <f>IF(W34&lt;&gt;"Dim",IF(SUM($U39:W39)&gt;43,(MIN(SUM($U39:W39),48)-43-SUM($U42:V42)),0),0)</f>
        <v>0</v>
      </c>
      <c r="X42" s="38">
        <f>IF(X34&lt;&gt;"Dim",IF(SUM($U39:X39)&gt;43,(MIN(SUM($U39:X39),48)-43-SUM($U42:W42)),0),0)</f>
        <v>0</v>
      </c>
      <c r="Y42" s="38">
        <f>IF(Y34&lt;&gt;"Dim",IF(SUM($U39:Y39)&gt;43,(MIN(SUM($U39:Y39),48)-43-SUM($U42:X42)),0),0)</f>
        <v>1</v>
      </c>
      <c r="Z42" s="22">
        <f>IF(Z34&lt;&gt;"Dim",IF(SUM($U39:Z39)&gt;43,(MIN(SUM($U39:Z39),48)-43-SUM($U42:Y42)),0),0)</f>
        <v>0</v>
      </c>
      <c r="AA42" s="22">
        <f>IF(AA34&lt;&gt;"Dim",IF(SUM($U39:AA39)&gt;43,(MIN(SUM($U39:AA39),48)-43-SUM($U42:Z42)),0),0)</f>
        <v>0</v>
      </c>
      <c r="AB42" s="23">
        <f t="shared" si="48"/>
        <v>1</v>
      </c>
      <c r="AC42" s="21"/>
      <c r="AD42" s="22">
        <f>IF(AD34&lt;&gt;"Dim",IF(AD39&gt;43,(MIN(AD39,48)-43),0),0)</f>
        <v>0</v>
      </c>
      <c r="AE42" s="22">
        <f>IF(AE34&lt;&gt;"Dim",IF(SUM($AD39:AE39)&gt;43,(MIN(SUM($AD39:AE39),48)-43-SUM($AD42:AD42)),0),0)</f>
        <v>0</v>
      </c>
      <c r="AF42" s="22">
        <f>IF(AF34&lt;&gt;"Dim",IF(SUM($AD39:AF39)&gt;43,(MIN(SUM($AD39:AF39),48)-43-SUM($AD42:AE42)),0),0)</f>
        <v>0</v>
      </c>
      <c r="AG42" s="22">
        <f>IF(AG34&lt;&gt;"Dim",IF(SUM($AD39:AG39)&gt;43,(MIN(SUM($AD39:AG39),48)-43-SUM($AD42:AF42)),0),0)</f>
        <v>0</v>
      </c>
      <c r="AH42" s="22">
        <f>IF(AH34&lt;&gt;"Dim",IF(SUM($AD39:AH39)&gt;43,(MIN(SUM($AD39:AH39),48)-43-SUM($AD42:AG42)),0),0)</f>
        <v>0</v>
      </c>
      <c r="AI42" s="22">
        <f>IF(AI34&lt;&gt;"Dim",IF(SUM($AD39:AI39)&gt;43,(MIN(SUM($AD39:AI39),48)-43-SUM($AD42:AH42)),0),0)</f>
        <v>0</v>
      </c>
      <c r="AJ42" s="22">
        <f>IF(AJ34&lt;&gt;"Dim",IF(SUM($AD39:AJ39)&gt;43,(MIN(SUM($AD39:AJ39),48)-43-SUM($AD42:AI42)),0),0)</f>
        <v>0</v>
      </c>
      <c r="AK42" s="23">
        <f t="shared" si="50"/>
        <v>0</v>
      </c>
      <c r="AL42" s="21"/>
      <c r="AM42" s="22">
        <f>IF(AM34&lt;&gt;"Dim",IF(AM39&gt;43,(MIN(AM39,48)-43),0),0)</f>
        <v>0</v>
      </c>
      <c r="AN42" s="22">
        <f>IF(AN34&lt;&gt;"Dim",IF(SUM($AM39:AN39)&gt;43,(MIN(SUM($AM39:AN39),48)-43-SUM($AM42:AM42)),0),0)</f>
        <v>0</v>
      </c>
      <c r="AO42" s="22">
        <f>IF(AO34&lt;&gt;"Dim",IF(SUM($AM39:AO39)&gt;43,(MIN(SUM($AM39:AO39),48)-43-SUM($AM42:AN42)),0),0)</f>
        <v>0</v>
      </c>
      <c r="AP42" s="22">
        <f>IF(AP34&lt;&gt;"Dim",IF(SUM($AM39:AP39)&gt;43,(MIN(SUM($AM39:AP39),48)-43-SUM($AM42:AO42)),0),0)</f>
        <v>0</v>
      </c>
      <c r="AQ42" s="22">
        <f>IF(AQ34&lt;&gt;"Dim",IF(SUM($AM39:AQ39)&gt;43,(MIN(SUM($AM39:AQ39),48)-43-SUM($AM42:AP42)),0),0)</f>
        <v>0</v>
      </c>
      <c r="AR42" s="22">
        <f>IF(AR34&lt;&gt;"Dim",IF(SUM($AM39:AR39)&gt;43,(MIN(SUM($AM39:AR39),48)-43-SUM($AM42:AQ42)),0),0)</f>
        <v>0</v>
      </c>
      <c r="AS42" s="22">
        <f>IF(AS34&lt;&gt;"Dim",IF(SUM($AM39:AS39)&gt;43,(MIN(SUM($AM39:AS39),48)-43-SUM($AM42:AR42)),0),0)</f>
        <v>0</v>
      </c>
      <c r="AT42" s="23">
        <f t="shared" si="52"/>
        <v>0</v>
      </c>
      <c r="AU42" s="21"/>
      <c r="AV42" s="22">
        <f>IF(AV34&lt;&gt;"Dim",IF(AV39&gt;43,(MIN(AV39,48)-43),0),0)</f>
        <v>0</v>
      </c>
      <c r="AW42" s="22">
        <f>IF(AW34&lt;&gt;"Dim",IF(SUM($AV39:AW39)&gt;43,(MIN(SUM($AV39:AW39),48)-43-SUM($AV42:AV42)),0),0)</f>
        <v>0</v>
      </c>
      <c r="AX42" s="23">
        <f t="shared" si="42"/>
        <v>0</v>
      </c>
      <c r="AY42" s="24">
        <f t="shared" si="54"/>
        <v>6</v>
      </c>
      <c r="AZ42" s="25"/>
      <c r="BA42" s="25"/>
      <c r="BB42" s="25"/>
      <c r="BC42" s="25"/>
      <c r="BD42" s="25"/>
      <c r="BE42" s="25"/>
      <c r="BF42" s="26"/>
    </row>
    <row r="43" spans="1:59" s="31" customFormat="1" ht="15" customHeight="1" x14ac:dyDescent="0.2">
      <c r="A43" s="28" t="s">
        <v>17</v>
      </c>
      <c r="B43" s="28"/>
      <c r="C43" s="23">
        <f t="shared" ref="C43:I43" si="61">IF(C34="Dim",C39,IF(C49="ferie",C39,0))</f>
        <v>0</v>
      </c>
      <c r="D43" s="38">
        <f t="shared" si="61"/>
        <v>0</v>
      </c>
      <c r="E43" s="38">
        <f t="shared" si="61"/>
        <v>0</v>
      </c>
      <c r="F43" s="23">
        <f t="shared" si="61"/>
        <v>0</v>
      </c>
      <c r="G43" s="23">
        <f t="shared" si="61"/>
        <v>0</v>
      </c>
      <c r="H43" s="23">
        <f t="shared" si="61"/>
        <v>0</v>
      </c>
      <c r="I43" s="38">
        <f t="shared" si="61"/>
        <v>0</v>
      </c>
      <c r="J43" s="23">
        <f t="shared" si="44"/>
        <v>0</v>
      </c>
      <c r="K43" s="28"/>
      <c r="L43" s="23">
        <f>IF(L34="Dim",L39,IF(L49="ferie",L39,0))</f>
        <v>0</v>
      </c>
      <c r="M43" s="23">
        <f t="shared" ref="M43:R43" si="62">IF(M34="Dim",M39,IF(M49="ferie",M39,0))</f>
        <v>0</v>
      </c>
      <c r="N43" s="23">
        <f t="shared" si="62"/>
        <v>0</v>
      </c>
      <c r="O43" s="23">
        <f t="shared" si="62"/>
        <v>0</v>
      </c>
      <c r="P43" s="23">
        <f t="shared" si="62"/>
        <v>0</v>
      </c>
      <c r="Q43" s="23">
        <f t="shared" si="62"/>
        <v>0</v>
      </c>
      <c r="R43" s="23">
        <f t="shared" si="62"/>
        <v>0</v>
      </c>
      <c r="S43" s="23">
        <f t="shared" si="46"/>
        <v>0</v>
      </c>
      <c r="T43" s="28"/>
      <c r="U43" s="23">
        <f>IF(U34="Dim",U39,IF(U49="ferie",U39,0))</f>
        <v>0</v>
      </c>
      <c r="V43" s="23">
        <f t="shared" ref="V43:AA43" si="63">IF(V34="Dim",V39,IF(V49="ferie",V39,0))</f>
        <v>0</v>
      </c>
      <c r="W43" s="23">
        <f t="shared" si="63"/>
        <v>0</v>
      </c>
      <c r="X43" s="38">
        <f t="shared" si="63"/>
        <v>0</v>
      </c>
      <c r="Y43" s="38">
        <f t="shared" si="63"/>
        <v>0</v>
      </c>
      <c r="Z43" s="23">
        <f t="shared" si="63"/>
        <v>0</v>
      </c>
      <c r="AA43" s="23">
        <f t="shared" si="63"/>
        <v>0</v>
      </c>
      <c r="AB43" s="23">
        <f t="shared" si="48"/>
        <v>0</v>
      </c>
      <c r="AC43" s="28"/>
      <c r="AD43" s="23">
        <f>IF(AD34="Dim",AD39,IF(AD49="ferie",AD39,0))</f>
        <v>0</v>
      </c>
      <c r="AE43" s="23">
        <f t="shared" ref="AE43:AJ43" si="64">IF(AE34="Dim",AE39,IF(AE49="ferie",AE39,0))</f>
        <v>0</v>
      </c>
      <c r="AF43" s="23">
        <f t="shared" si="64"/>
        <v>0</v>
      </c>
      <c r="AG43" s="23">
        <f t="shared" si="64"/>
        <v>0</v>
      </c>
      <c r="AH43" s="23">
        <f t="shared" si="64"/>
        <v>0</v>
      </c>
      <c r="AI43" s="23">
        <f t="shared" si="64"/>
        <v>0</v>
      </c>
      <c r="AJ43" s="23">
        <f t="shared" si="64"/>
        <v>0</v>
      </c>
      <c r="AK43" s="23">
        <f t="shared" si="50"/>
        <v>0</v>
      </c>
      <c r="AL43" s="28"/>
      <c r="AM43" s="23">
        <f>IF(AM34="Dim",AM39,IF(AM49="ferie",AM39,0))</f>
        <v>0</v>
      </c>
      <c r="AN43" s="23">
        <f t="shared" ref="AN43:AW43" si="65">IF(AN34="Dim",AN39,IF(AN49="ferie",AN39,0))</f>
        <v>0</v>
      </c>
      <c r="AO43" s="23">
        <f t="shared" si="65"/>
        <v>0</v>
      </c>
      <c r="AP43" s="23">
        <f t="shared" si="65"/>
        <v>0</v>
      </c>
      <c r="AQ43" s="23">
        <f t="shared" si="65"/>
        <v>0</v>
      </c>
      <c r="AR43" s="23">
        <f t="shared" si="65"/>
        <v>0</v>
      </c>
      <c r="AS43" s="23">
        <f t="shared" si="65"/>
        <v>0</v>
      </c>
      <c r="AT43" s="23">
        <f t="shared" si="52"/>
        <v>0</v>
      </c>
      <c r="AU43" s="28"/>
      <c r="AV43" s="23">
        <f>IF(AV34="Dim",AV39,IF(AV49="ferie",AV39,0))</f>
        <v>0</v>
      </c>
      <c r="AW43" s="23">
        <f t="shared" ref="AW43:BF43" si="66">IF(AW34="Dim",AW39,IF(AW49="ferie",AW39,0))</f>
        <v>0</v>
      </c>
      <c r="AX43" s="23">
        <f t="shared" si="42"/>
        <v>0</v>
      </c>
      <c r="AY43" s="23">
        <f t="shared" si="54"/>
        <v>0</v>
      </c>
      <c r="AZ43" s="29"/>
      <c r="BA43" s="29"/>
      <c r="BB43" s="29"/>
      <c r="BC43" s="29"/>
      <c r="BD43" s="29"/>
      <c r="BE43" s="29"/>
      <c r="BF43" s="29"/>
      <c r="BG43" s="30"/>
    </row>
    <row r="44" spans="1:59" s="31" customFormat="1" ht="15" customHeight="1" x14ac:dyDescent="0.2">
      <c r="A44" s="21" t="s">
        <v>18</v>
      </c>
      <c r="B44" s="21"/>
      <c r="C44" s="22"/>
      <c r="D44" s="38"/>
      <c r="E44" s="38"/>
      <c r="F44" s="22"/>
      <c r="G44" s="22"/>
      <c r="H44" s="22"/>
      <c r="I44" s="38"/>
      <c r="J44" s="23">
        <f t="shared" si="44"/>
        <v>0</v>
      </c>
      <c r="K44" s="21"/>
      <c r="L44" s="22"/>
      <c r="M44" s="22"/>
      <c r="N44" s="22"/>
      <c r="O44" s="22"/>
      <c r="P44" s="22"/>
      <c r="Q44" s="22"/>
      <c r="R44" s="22"/>
      <c r="S44" s="23">
        <f t="shared" si="46"/>
        <v>0</v>
      </c>
      <c r="T44" s="21"/>
      <c r="U44" s="22"/>
      <c r="V44" s="22"/>
      <c r="W44" s="22"/>
      <c r="X44" s="38"/>
      <c r="Y44" s="38"/>
      <c r="Z44" s="22"/>
      <c r="AA44" s="22"/>
      <c r="AB44" s="23">
        <f t="shared" si="48"/>
        <v>0</v>
      </c>
      <c r="AC44" s="21"/>
      <c r="AD44" s="22"/>
      <c r="AE44" s="22"/>
      <c r="AF44" s="22"/>
      <c r="AG44" s="22"/>
      <c r="AH44" s="22"/>
      <c r="AI44" s="22"/>
      <c r="AJ44" s="22"/>
      <c r="AK44" s="23">
        <f t="shared" si="50"/>
        <v>0</v>
      </c>
      <c r="AL44" s="21"/>
      <c r="AM44" s="22"/>
      <c r="AN44" s="22"/>
      <c r="AO44" s="22"/>
      <c r="AP44" s="22"/>
      <c r="AQ44" s="22"/>
      <c r="AR44" s="22"/>
      <c r="AS44" s="22"/>
      <c r="AT44" s="23">
        <f t="shared" si="52"/>
        <v>0</v>
      </c>
      <c r="AU44" s="21"/>
      <c r="AV44" s="22"/>
      <c r="AW44" s="22"/>
      <c r="AX44" s="23">
        <f t="shared" si="42"/>
        <v>0</v>
      </c>
      <c r="AY44" s="22">
        <f t="shared" si="54"/>
        <v>0</v>
      </c>
      <c r="AZ44" s="25"/>
      <c r="BA44" s="25"/>
      <c r="BB44" s="25"/>
      <c r="BC44" s="25"/>
      <c r="BD44" s="25"/>
      <c r="BE44" s="25"/>
      <c r="BF44" s="26"/>
    </row>
    <row r="45" spans="1:59" s="31" customFormat="1" ht="15" customHeight="1" x14ac:dyDescent="0.2">
      <c r="A45" s="28" t="s">
        <v>19</v>
      </c>
      <c r="B45" s="28"/>
      <c r="C45" s="23"/>
      <c r="D45" s="38"/>
      <c r="E45" s="38"/>
      <c r="F45" s="23"/>
      <c r="G45" s="23"/>
      <c r="H45" s="23"/>
      <c r="I45" s="38"/>
      <c r="J45" s="23">
        <f t="shared" si="44"/>
        <v>0</v>
      </c>
      <c r="K45" s="28"/>
      <c r="L45" s="23"/>
      <c r="M45" s="23"/>
      <c r="N45" s="23"/>
      <c r="O45" s="23"/>
      <c r="P45" s="23"/>
      <c r="Q45" s="23"/>
      <c r="R45" s="23"/>
      <c r="S45" s="23">
        <f t="shared" si="46"/>
        <v>0</v>
      </c>
      <c r="T45" s="28"/>
      <c r="U45" s="23"/>
      <c r="V45" s="23"/>
      <c r="W45" s="23"/>
      <c r="X45" s="38"/>
      <c r="Y45" s="38"/>
      <c r="Z45" s="23"/>
      <c r="AA45" s="23"/>
      <c r="AB45" s="23">
        <f t="shared" si="48"/>
        <v>0</v>
      </c>
      <c r="AC45" s="28"/>
      <c r="AD45" s="23"/>
      <c r="AE45" s="23"/>
      <c r="AF45" s="23"/>
      <c r="AG45" s="23"/>
      <c r="AH45" s="23"/>
      <c r="AI45" s="23"/>
      <c r="AJ45" s="23"/>
      <c r="AK45" s="23">
        <f t="shared" si="50"/>
        <v>0</v>
      </c>
      <c r="AL45" s="28"/>
      <c r="AM45" s="23"/>
      <c r="AN45" s="23"/>
      <c r="AO45" s="23"/>
      <c r="AP45" s="23"/>
      <c r="AQ45" s="23"/>
      <c r="AR45" s="23"/>
      <c r="AS45" s="23"/>
      <c r="AT45" s="23">
        <f t="shared" si="52"/>
        <v>0</v>
      </c>
      <c r="AU45" s="28"/>
      <c r="AV45" s="23"/>
      <c r="AW45" s="23"/>
      <c r="AX45" s="23">
        <f t="shared" ref="AX45:AX47" si="67">SUM(AV45:AW45)</f>
        <v>0</v>
      </c>
      <c r="AY45" s="23">
        <f t="shared" si="54"/>
        <v>0</v>
      </c>
      <c r="AZ45" s="29"/>
      <c r="BA45" s="29"/>
      <c r="BB45" s="29"/>
      <c r="BC45" s="29"/>
      <c r="BD45" s="29"/>
      <c r="BE45" s="29"/>
      <c r="BF45" s="29"/>
      <c r="BG45" s="30"/>
    </row>
    <row r="46" spans="1:59" s="27" customFormat="1" ht="15" customHeight="1" x14ac:dyDescent="0.2">
      <c r="A46" s="21" t="s">
        <v>20</v>
      </c>
      <c r="B46" s="21"/>
      <c r="C46" s="22"/>
      <c r="D46" s="38"/>
      <c r="E46" s="38"/>
      <c r="F46" s="22"/>
      <c r="G46" s="22"/>
      <c r="H46" s="22"/>
      <c r="I46" s="38"/>
      <c r="J46" s="23">
        <f t="shared" si="44"/>
        <v>0</v>
      </c>
      <c r="K46" s="21"/>
      <c r="L46" s="22"/>
      <c r="M46" s="22"/>
      <c r="N46" s="22"/>
      <c r="O46" s="22"/>
      <c r="P46" s="22"/>
      <c r="Q46" s="22"/>
      <c r="R46" s="22"/>
      <c r="S46" s="23">
        <f t="shared" si="46"/>
        <v>0</v>
      </c>
      <c r="T46" s="21"/>
      <c r="U46" s="22"/>
      <c r="V46" s="22"/>
      <c r="W46" s="22"/>
      <c r="X46" s="38"/>
      <c r="Y46" s="38"/>
      <c r="Z46" s="22"/>
      <c r="AA46" s="22"/>
      <c r="AB46" s="23">
        <f t="shared" si="48"/>
        <v>0</v>
      </c>
      <c r="AC46" s="21"/>
      <c r="AD46" s="22"/>
      <c r="AE46" s="22"/>
      <c r="AF46" s="22"/>
      <c r="AG46" s="22"/>
      <c r="AH46" s="22"/>
      <c r="AI46" s="22"/>
      <c r="AJ46" s="22"/>
      <c r="AK46" s="23">
        <f t="shared" si="50"/>
        <v>0</v>
      </c>
      <c r="AL46" s="21"/>
      <c r="AM46" s="22"/>
      <c r="AN46" s="22"/>
      <c r="AO46" s="22"/>
      <c r="AP46" s="22"/>
      <c r="AQ46" s="22"/>
      <c r="AR46" s="22"/>
      <c r="AS46" s="22"/>
      <c r="AT46" s="23">
        <f t="shared" si="52"/>
        <v>0</v>
      </c>
      <c r="AU46" s="21"/>
      <c r="AV46" s="22"/>
      <c r="AW46" s="22"/>
      <c r="AX46" s="23">
        <f t="shared" si="67"/>
        <v>0</v>
      </c>
      <c r="AY46" s="24">
        <f t="shared" si="54"/>
        <v>0</v>
      </c>
      <c r="AZ46" s="25"/>
      <c r="BA46" s="25"/>
      <c r="BB46" s="25"/>
      <c r="BC46" s="25"/>
      <c r="BD46" s="25"/>
      <c r="BE46" s="25"/>
      <c r="BF46" s="26"/>
    </row>
    <row r="47" spans="1:59" s="31" customFormat="1" ht="15" customHeight="1" x14ac:dyDescent="0.2">
      <c r="A47" s="28" t="s">
        <v>21</v>
      </c>
      <c r="B47" s="28"/>
      <c r="C47" s="23"/>
      <c r="D47" s="38"/>
      <c r="E47" s="38"/>
      <c r="F47" s="23"/>
      <c r="G47" s="23"/>
      <c r="H47" s="23"/>
      <c r="I47" s="38"/>
      <c r="J47" s="23">
        <f t="shared" si="44"/>
        <v>0</v>
      </c>
      <c r="K47" s="28"/>
      <c r="L47" s="23"/>
      <c r="M47" s="23"/>
      <c r="N47" s="23"/>
      <c r="O47" s="23"/>
      <c r="P47" s="23"/>
      <c r="Q47" s="23"/>
      <c r="R47" s="23"/>
      <c r="S47" s="23">
        <f t="shared" si="46"/>
        <v>0</v>
      </c>
      <c r="T47" s="28"/>
      <c r="U47" s="23"/>
      <c r="V47" s="23"/>
      <c r="W47" s="23"/>
      <c r="X47" s="38"/>
      <c r="Y47" s="38"/>
      <c r="Z47" s="23"/>
      <c r="AA47" s="23"/>
      <c r="AB47" s="23">
        <f t="shared" si="48"/>
        <v>0</v>
      </c>
      <c r="AC47" s="28"/>
      <c r="AD47" s="23"/>
      <c r="AE47" s="23"/>
      <c r="AF47" s="23"/>
      <c r="AG47" s="23"/>
      <c r="AH47" s="23"/>
      <c r="AI47" s="23"/>
      <c r="AJ47" s="23"/>
      <c r="AK47" s="23">
        <f t="shared" si="50"/>
        <v>0</v>
      </c>
      <c r="AL47" s="28"/>
      <c r="AM47" s="23"/>
      <c r="AN47" s="23"/>
      <c r="AO47" s="23"/>
      <c r="AP47" s="23"/>
      <c r="AQ47" s="23"/>
      <c r="AR47" s="23"/>
      <c r="AS47" s="23"/>
      <c r="AT47" s="23">
        <f t="shared" si="52"/>
        <v>0</v>
      </c>
      <c r="AU47" s="28"/>
      <c r="AV47" s="23"/>
      <c r="AW47" s="23"/>
      <c r="AX47" s="23">
        <f t="shared" si="67"/>
        <v>0</v>
      </c>
      <c r="AY47" s="23">
        <f t="shared" si="54"/>
        <v>0</v>
      </c>
      <c r="AZ47" s="29"/>
      <c r="BA47" s="29"/>
      <c r="BB47" s="29"/>
      <c r="BC47" s="29"/>
      <c r="BD47" s="29"/>
      <c r="BE47" s="29"/>
      <c r="BF47" s="29"/>
      <c r="BG47" s="30"/>
    </row>
    <row r="48" spans="1:59" s="27" customFormat="1" ht="15" customHeight="1" x14ac:dyDescent="0.2">
      <c r="A48" s="21" t="s">
        <v>22</v>
      </c>
      <c r="B48" s="21"/>
      <c r="C48" s="22">
        <f>IF(C36="nuit",C39*0.02,0)</f>
        <v>0</v>
      </c>
      <c r="D48" s="38">
        <f>IF(D36="nuit",D39*0.02,0)</f>
        <v>0</v>
      </c>
      <c r="E48" s="38">
        <f t="shared" ref="E48:I48" si="68">IF(E36="nuit",E39*0.02,0)</f>
        <v>0</v>
      </c>
      <c r="F48" s="22">
        <f t="shared" si="68"/>
        <v>0</v>
      </c>
      <c r="G48" s="22">
        <f>IF(G36="nuit",G39*0.02,0)</f>
        <v>0</v>
      </c>
      <c r="H48" s="22">
        <f t="shared" ref="H48:L48" si="69">IF(H36="nuit",H39*0.02,0)</f>
        <v>0</v>
      </c>
      <c r="I48" s="38">
        <f t="shared" si="69"/>
        <v>0</v>
      </c>
      <c r="J48" s="23">
        <f t="shared" si="44"/>
        <v>0</v>
      </c>
      <c r="K48" s="21"/>
      <c r="L48" s="22">
        <f>IF(L36="nuit",L39*0.02,0)</f>
        <v>0</v>
      </c>
      <c r="M48" s="22">
        <f>IF(M36="nuit",M39*0.02,0)</f>
        <v>0</v>
      </c>
      <c r="N48" s="22">
        <f t="shared" ref="N48:R48" si="70">IF(N36="nuit",N39*0.02,0)</f>
        <v>0</v>
      </c>
      <c r="O48" s="22">
        <f t="shared" si="70"/>
        <v>0</v>
      </c>
      <c r="P48" s="22">
        <f>IF(P36="nuit",P39*0.02,0)</f>
        <v>0</v>
      </c>
      <c r="Q48" s="22">
        <f t="shared" ref="Q48:U48" si="71">IF(Q36="nuit",Q39*0.02,0)</f>
        <v>0</v>
      </c>
      <c r="R48" s="22">
        <f t="shared" si="71"/>
        <v>0</v>
      </c>
      <c r="S48" s="23">
        <f t="shared" si="46"/>
        <v>0</v>
      </c>
      <c r="T48" s="21"/>
      <c r="U48" s="22">
        <f>IF(U36="nuit",U39*0.02,0)</f>
        <v>0</v>
      </c>
      <c r="V48" s="22">
        <f>IF(V36="nuit",V39*0.02,0)</f>
        <v>0</v>
      </c>
      <c r="W48" s="22">
        <f t="shared" ref="W48:AA48" si="72">IF(W36="nuit",W39*0.02,0)</f>
        <v>0</v>
      </c>
      <c r="X48" s="38">
        <f t="shared" si="72"/>
        <v>0</v>
      </c>
      <c r="Y48" s="38">
        <f>IF(Y36="nuit",Y39*0.02,0)</f>
        <v>0</v>
      </c>
      <c r="Z48" s="22">
        <f t="shared" ref="Z48:AD48" si="73">IF(Z36="nuit",Z39*0.02,0)</f>
        <v>0</v>
      </c>
      <c r="AA48" s="22">
        <f t="shared" si="73"/>
        <v>0</v>
      </c>
      <c r="AB48" s="23">
        <f t="shared" si="48"/>
        <v>0</v>
      </c>
      <c r="AC48" s="21"/>
      <c r="AD48" s="22">
        <f>IF(AD36="nuit",AD39*0.02,0)</f>
        <v>0.16</v>
      </c>
      <c r="AE48" s="22">
        <f>IF(AE36="nuit",AE39*0.02,0)</f>
        <v>0.16</v>
      </c>
      <c r="AF48" s="22">
        <f t="shared" ref="AF48:AJ48" si="74">IF(AF36="nuit",AF39*0.02,0)</f>
        <v>0.16</v>
      </c>
      <c r="AG48" s="22">
        <f t="shared" si="74"/>
        <v>0.16</v>
      </c>
      <c r="AH48" s="22">
        <f>IF(AH36="nuit",AH39*0.02,0)</f>
        <v>0.16</v>
      </c>
      <c r="AI48" s="22">
        <f t="shared" ref="AI48:AM48" si="75">IF(AI36="nuit",AI39*0.02,0)</f>
        <v>0</v>
      </c>
      <c r="AJ48" s="22">
        <f t="shared" si="75"/>
        <v>0</v>
      </c>
      <c r="AK48" s="23">
        <f t="shared" si="50"/>
        <v>0.8</v>
      </c>
      <c r="AL48" s="21"/>
      <c r="AM48" s="22">
        <f>IF(AM36="nuit",AM39*0.02,0)</f>
        <v>0</v>
      </c>
      <c r="AN48" s="22">
        <f>IF(AN36="nuit",AN39*0.02,0)</f>
        <v>0</v>
      </c>
      <c r="AO48" s="22">
        <f t="shared" ref="AO48:AS48" si="76">IF(AO36="nuit",AO39*0.02,0)</f>
        <v>0</v>
      </c>
      <c r="AP48" s="22">
        <f t="shared" si="76"/>
        <v>0</v>
      </c>
      <c r="AQ48" s="22">
        <f>IF(AQ36="nuit",AQ39*0.02,0)</f>
        <v>0</v>
      </c>
      <c r="AR48" s="22">
        <f t="shared" ref="AR48:AV48" si="77">IF(AR36="nuit",AR39*0.02,0)</f>
        <v>0</v>
      </c>
      <c r="AS48" s="22">
        <f t="shared" si="77"/>
        <v>0</v>
      </c>
      <c r="AT48" s="23">
        <f t="shared" si="52"/>
        <v>0</v>
      </c>
      <c r="AU48" s="21"/>
      <c r="AV48" s="22">
        <f>IF(AV36="nuit",AV39*0.02,0)</f>
        <v>0</v>
      </c>
      <c r="AW48" s="22">
        <f>IF(AW36="nuit",AW39*0.02,0)</f>
        <v>0</v>
      </c>
      <c r="AX48" s="23">
        <f>SUM(AV48:AW48)</f>
        <v>0</v>
      </c>
      <c r="AY48" s="24">
        <f>J48+S48+AB48+AK48+AT48+AX48</f>
        <v>0.8</v>
      </c>
      <c r="AZ48" s="25"/>
      <c r="BA48" s="25"/>
      <c r="BB48" s="25"/>
      <c r="BC48" s="25"/>
      <c r="BD48" s="25"/>
      <c r="BE48" s="25"/>
      <c r="BF48" s="26"/>
    </row>
    <row r="49" spans="1:59" s="31" customFormat="1" ht="15" customHeight="1" x14ac:dyDescent="0.2">
      <c r="A49" s="28" t="s">
        <v>23</v>
      </c>
      <c r="B49" s="28"/>
      <c r="C49" s="23"/>
      <c r="D49" s="38"/>
      <c r="E49" s="38"/>
      <c r="F49" s="23"/>
      <c r="G49" s="23"/>
      <c r="H49" s="23"/>
      <c r="I49" s="38"/>
      <c r="J49" s="23"/>
      <c r="K49" s="28"/>
      <c r="L49" s="23"/>
      <c r="M49" s="23"/>
      <c r="N49" s="23"/>
      <c r="O49" s="23"/>
      <c r="P49" s="23"/>
      <c r="Q49" s="23"/>
      <c r="R49" s="23"/>
      <c r="S49" s="23"/>
      <c r="T49" s="28"/>
      <c r="U49" s="23"/>
      <c r="V49" s="23"/>
      <c r="W49" s="23"/>
      <c r="X49" s="38"/>
      <c r="Y49" s="38"/>
      <c r="Z49" s="23"/>
      <c r="AA49" s="23"/>
      <c r="AB49" s="23"/>
      <c r="AC49" s="28"/>
      <c r="AD49" s="23"/>
      <c r="AE49" s="23"/>
      <c r="AF49" s="23"/>
      <c r="AG49" s="23"/>
      <c r="AH49" s="23"/>
      <c r="AI49" s="23"/>
      <c r="AJ49" s="23"/>
      <c r="AK49" s="23"/>
      <c r="AL49" s="28"/>
      <c r="AM49" s="23"/>
      <c r="AN49" s="23"/>
      <c r="AO49" s="23"/>
      <c r="AP49" s="23"/>
      <c r="AQ49" s="23"/>
      <c r="AR49" s="23"/>
      <c r="AS49" s="23"/>
      <c r="AT49" s="23"/>
      <c r="AU49" s="28"/>
      <c r="AV49" s="23"/>
      <c r="AW49" s="23"/>
      <c r="AX49" s="23"/>
      <c r="AY49" s="23"/>
      <c r="AZ49" s="29"/>
      <c r="BA49" s="29"/>
      <c r="BB49" s="29"/>
      <c r="BC49" s="29"/>
      <c r="BD49" s="29"/>
      <c r="BE49" s="29"/>
      <c r="BF49" s="29"/>
      <c r="BG49" s="30"/>
    </row>
    <row r="50" spans="1:59" s="35" customFormat="1" ht="15" customHeight="1" x14ac:dyDescent="0.2">
      <c r="A50" s="32"/>
      <c r="B50" s="32"/>
      <c r="C50" s="33"/>
      <c r="D50" s="39"/>
      <c r="E50" s="39"/>
      <c r="F50" s="33"/>
      <c r="G50" s="33"/>
      <c r="H50" s="33"/>
      <c r="I50" s="39"/>
      <c r="J50" s="33"/>
      <c r="K50" s="33"/>
      <c r="L50" s="33"/>
      <c r="M50" s="33"/>
      <c r="N50" s="33"/>
      <c r="O50" s="33"/>
      <c r="P50" s="33"/>
      <c r="Q50" s="33"/>
      <c r="R50" s="33"/>
      <c r="S50" s="33"/>
      <c r="T50" s="33"/>
      <c r="U50" s="33"/>
      <c r="V50" s="33"/>
      <c r="W50" s="33"/>
      <c r="X50" s="39"/>
      <c r="Y50" s="39"/>
      <c r="Z50" s="33"/>
      <c r="AA50" s="33"/>
      <c r="AB50" s="33"/>
      <c r="AC50" s="33"/>
      <c r="AD50" s="33"/>
      <c r="AE50" s="33"/>
      <c r="AF50" s="33"/>
      <c r="AG50" s="33"/>
      <c r="AH50" s="33"/>
      <c r="AI50" s="33"/>
      <c r="AJ50" s="33"/>
      <c r="AK50" s="33"/>
      <c r="AL50" s="33"/>
      <c r="AM50" s="33"/>
      <c r="AN50" s="33"/>
      <c r="AO50" s="33"/>
      <c r="AP50" s="33"/>
      <c r="AQ50" s="33"/>
      <c r="AR50" s="33"/>
      <c r="AS50" s="33"/>
      <c r="AT50" s="33"/>
      <c r="AU50" s="33"/>
      <c r="AV50" s="33"/>
      <c r="AW50" s="33"/>
      <c r="AX50" s="33"/>
      <c r="AY50" s="34"/>
      <c r="AZ50" s="34"/>
      <c r="BA50" s="34"/>
      <c r="BB50" s="18"/>
      <c r="BC50" s="18"/>
      <c r="BD50" s="18"/>
      <c r="BE50" s="18"/>
      <c r="BF50" s="19"/>
    </row>
  </sheetData>
  <mergeCells count="11">
    <mergeCell ref="AY12:AY13"/>
    <mergeCell ref="AZ12:AZ13"/>
    <mergeCell ref="BA12:BA13"/>
    <mergeCell ref="BD33:BE33"/>
    <mergeCell ref="BD11:BE11"/>
    <mergeCell ref="J12:J13"/>
    <mergeCell ref="S12:S13"/>
    <mergeCell ref="AB12:AB13"/>
    <mergeCell ref="AK12:AK13"/>
    <mergeCell ref="AT12:AT13"/>
    <mergeCell ref="AX12:AX13"/>
  </mergeCells>
  <dataValidations count="2">
    <dataValidation type="custom" showInputMessage="1" showErrorMessage="1" error="attention essai vlidation" sqref="U14:AA14 AM14:AS14 C14:I14 L14:R14 AV14:AW14 AD14:AJ14 U36:AA36 AM36:AS36 C36:I36 L36:R36 AV36:AW36 AD36:AJ36">
      <formula1>C13&lt;&gt;0</formula1>
    </dataValidation>
    <dataValidation type="custom" allowBlank="1" showInputMessage="1" showErrorMessage="1" sqref="C15:C27 C37:C49">
      <formula1>C14&lt;&gt;0</formula1>
    </dataValidation>
  </dataValidations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Année_Calendaire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Angéle Ard80</dc:creator>
  <cp:lastModifiedBy>Angéle Ard80</cp:lastModifiedBy>
  <dcterms:created xsi:type="dcterms:W3CDTF">2017-06-17T08:04:22Z</dcterms:created>
  <dcterms:modified xsi:type="dcterms:W3CDTF">2017-06-17T08:36:43Z</dcterms:modified>
</cp:coreProperties>
</file>