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720" yWindow="180" windowWidth="19440" windowHeight="11760"/>
  </bookViews>
  <sheets>
    <sheet name="copie" sheetId="5" r:id="rId1"/>
    <sheet name="Feuil3" sheetId="3" r:id="rId2"/>
    <sheet name="Feuil4" sheetId="4" r:id="rId3"/>
  </sheets>
  <definedNames>
    <definedName name="ge" localSheetId="0">copie!$D$26:$D$28</definedName>
    <definedName name="ge">Feuil3!$D$26:$D$28</definedName>
    <definedName name="Ménage" localSheetId="0">copie!$B$26:$B$28</definedName>
    <definedName name="Ménage">Feuil3!$B$26:$B$28</definedName>
    <definedName name="Soutien" localSheetId="0">copie!$E$26:$E$28</definedName>
    <definedName name="Soutien">Feuil3!$E$26:$E$28</definedName>
  </definedNames>
  <calcPr calcId="125725"/>
  <pivotCaches>
    <pivotCache cacheId="0" r:id="rId4"/>
  </pivotCaches>
</workbook>
</file>

<file path=xl/calcChain.xml><?xml version="1.0" encoding="utf-8"?>
<calcChain xmlns="http://schemas.openxmlformats.org/spreadsheetml/2006/main">
  <c r="E5" i="5"/>
  <c r="G5"/>
  <c r="B22"/>
  <c r="B23" s="1"/>
  <c r="E21"/>
  <c r="G21" s="1"/>
  <c r="E20"/>
  <c r="G20" s="1"/>
  <c r="G19"/>
  <c r="G18"/>
  <c r="E18"/>
  <c r="G17"/>
  <c r="E17"/>
  <c r="G16"/>
  <c r="G15"/>
  <c r="G14"/>
  <c r="E14"/>
  <c r="G13"/>
  <c r="E13"/>
  <c r="G12"/>
  <c r="E12"/>
  <c r="G11"/>
  <c r="E11"/>
  <c r="E10"/>
  <c r="G10" s="1"/>
  <c r="E9"/>
  <c r="G9" s="1"/>
  <c r="E8"/>
  <c r="G8" s="1"/>
  <c r="E7"/>
  <c r="G7" s="1"/>
  <c r="G6"/>
  <c r="E5" i="3"/>
  <c r="E7"/>
  <c r="E8"/>
  <c r="E9"/>
  <c r="E10"/>
  <c r="E11"/>
  <c r="E12"/>
  <c r="E13"/>
  <c r="E14"/>
  <c r="E17"/>
  <c r="E18"/>
  <c r="E20"/>
  <c r="E21"/>
  <c r="B24" i="5" l="1"/>
  <c r="G21" i="3"/>
  <c r="G5" l="1"/>
  <c r="B22"/>
  <c r="B23" s="1"/>
  <c r="G6"/>
  <c r="G7"/>
  <c r="G8"/>
  <c r="G9"/>
  <c r="G10"/>
  <c r="G11"/>
  <c r="G12"/>
  <c r="G13"/>
  <c r="G14"/>
  <c r="G15"/>
  <c r="G16"/>
  <c r="G17"/>
  <c r="G18"/>
  <c r="G19"/>
  <c r="G20"/>
  <c r="B24" l="1"/>
</calcChain>
</file>

<file path=xl/sharedStrings.xml><?xml version="1.0" encoding="utf-8"?>
<sst xmlns="http://schemas.openxmlformats.org/spreadsheetml/2006/main" count="257" uniqueCount="62">
  <si>
    <t>Soutien</t>
  </si>
  <si>
    <t>LYMANI</t>
  </si>
  <si>
    <t>ACTIVITE</t>
  </si>
  <si>
    <t>Total général</t>
  </si>
  <si>
    <t>CLOUET</t>
  </si>
  <si>
    <t>GRAVELEAU</t>
  </si>
  <si>
    <t>VACHER</t>
  </si>
  <si>
    <t>BORGNIC</t>
  </si>
  <si>
    <t>Ménage</t>
  </si>
  <si>
    <t>FORFAIT</t>
  </si>
  <si>
    <t>tarif</t>
  </si>
  <si>
    <t>CHARAF</t>
  </si>
  <si>
    <t>BERCON</t>
  </si>
  <si>
    <t xml:space="preserve">AUVIGNE </t>
  </si>
  <si>
    <t>HADO</t>
  </si>
  <si>
    <t>OESTERLE</t>
  </si>
  <si>
    <t>ROQUINARCH</t>
  </si>
  <si>
    <t>VOCLUZ</t>
  </si>
  <si>
    <t xml:space="preserve">BEAUPERIN </t>
  </si>
  <si>
    <t>CASSIN</t>
  </si>
  <si>
    <t xml:space="preserve">VILAREM </t>
  </si>
  <si>
    <t>GARNIER</t>
  </si>
  <si>
    <t>LUCAS</t>
  </si>
  <si>
    <t>NOM CLIENT</t>
  </si>
  <si>
    <t>MATHIERE</t>
  </si>
  <si>
    <t>CAKIN</t>
  </si>
  <si>
    <t>BRODIN</t>
  </si>
  <si>
    <t>TORNADE</t>
  </si>
  <si>
    <t>VIGUIER</t>
  </si>
  <si>
    <t>SUZANNE</t>
  </si>
  <si>
    <t>ROUSSECHAUSSE</t>
  </si>
  <si>
    <t>PELTIER</t>
  </si>
  <si>
    <t>PERRIGAUD</t>
  </si>
  <si>
    <t>BOURDILLAT</t>
  </si>
  <si>
    <t>VILAINE</t>
  </si>
  <si>
    <t>Intervenant</t>
  </si>
  <si>
    <t>Garde d'enfant forfait entre 10h et 20h</t>
  </si>
  <si>
    <t xml:space="preserve">Garde d'enfant forfait 21h et 30h </t>
  </si>
  <si>
    <t>Garde d'enfant forfait plus de 31h</t>
  </si>
  <si>
    <t xml:space="preserve">Ménage forfait entre 10h et 20h </t>
  </si>
  <si>
    <t xml:space="preserve">Ménage forfait entre 21h et 30h </t>
  </si>
  <si>
    <t>Ménage forfait plus de 31h</t>
  </si>
  <si>
    <t>Soutien scolaire primaire</t>
  </si>
  <si>
    <t>Soutien scolaire secondaire</t>
  </si>
  <si>
    <t>Soutien scolaire supérieur</t>
  </si>
  <si>
    <t>Nombres d'heures</t>
  </si>
  <si>
    <t>Montant facture</t>
  </si>
  <si>
    <t>Somme de Montant facture</t>
  </si>
  <si>
    <t>Somme de Nombres d'heures</t>
  </si>
  <si>
    <t>ge</t>
  </si>
  <si>
    <t>BUYSSENS</t>
  </si>
  <si>
    <t>JAMET</t>
  </si>
  <si>
    <t xml:space="preserve">NOMBRE PRESTATIONS SOUTIEN </t>
  </si>
  <si>
    <t>NOMBRE PRESTATIONS MENAGE</t>
  </si>
  <si>
    <t>NOMBRE PRESTATIONS GARDE</t>
  </si>
  <si>
    <t>Récapitulatif heures JANVIER</t>
  </si>
  <si>
    <t>Edite le 04/02/2013</t>
  </si>
  <si>
    <t>STATISTIQUE JANVIER MONTANT FACTURE EN FONCTION DE L'ACTIVITE ET DU CLIENT</t>
  </si>
  <si>
    <t>STATISTIQUE JANVIER NOMBRE D'HEURES EN FONCTION DE L'ACTIVITE ET DU CLIENT</t>
  </si>
  <si>
    <t>STATISTIQUE JANVIER NOMBRE D'HEURES EN FONCTION DE L'INTERVENANT</t>
  </si>
  <si>
    <t xml:space="preserve">STATISTIQUE JANVIER </t>
  </si>
  <si>
    <t>Edité le 04/02/2013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</si>
</sst>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6">
    <font>
      <sz val="11"/>
      <color theme="1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44" fontId="4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pivotButton="1"/>
    <xf numFmtId="0" fontId="0" fillId="0" borderId="0" xfId="0" applyNumberFormat="1"/>
    <xf numFmtId="0" fontId="1" fillId="0" borderId="0" xfId="0" applyFont="1"/>
    <xf numFmtId="0" fontId="2" fillId="2" borderId="1" xfId="1"/>
    <xf numFmtId="0" fontId="2" fillId="2" borderId="2" xfId="1" applyBorder="1"/>
    <xf numFmtId="0" fontId="3" fillId="3" borderId="3" xfId="1" applyFont="1" applyFill="1" applyBorder="1"/>
    <xf numFmtId="0" fontId="3" fillId="3" borderId="4" xfId="1" applyFont="1" applyFill="1" applyBorder="1"/>
    <xf numFmtId="0" fontId="0" fillId="0" borderId="0" xfId="2" applyNumberFormat="1" applyFont="1"/>
    <xf numFmtId="0" fontId="5" fillId="0" borderId="0" xfId="0" applyFont="1"/>
    <xf numFmtId="0" fontId="2" fillId="2" borderId="6" xfId="1" applyBorder="1"/>
    <xf numFmtId="0" fontId="2" fillId="2" borderId="5" xfId="1" applyBorder="1"/>
    <xf numFmtId="0" fontId="2" fillId="2" borderId="7" xfId="1" applyBorder="1"/>
    <xf numFmtId="0" fontId="2" fillId="2" borderId="8" xfId="1" applyBorder="1"/>
    <xf numFmtId="0" fontId="2" fillId="2" borderId="9" xfId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</cellXfs>
  <cellStyles count="3">
    <cellStyle name="Monétaire" xfId="2" builtinId="4"/>
    <cellStyle name="Normal" xfId="0" builtinId="0"/>
    <cellStyle name="Sortie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uillaume" refreshedDate="41678.703458217591" createdVersion="3" refreshedVersion="3" minRefreshableVersion="3" recordCount="16">
  <cacheSource type="worksheet">
    <worksheetSource ref="A4:G20" sheet="Feuil3"/>
  </cacheSource>
  <cacheFields count="7">
    <cacheField name="NOM CLIENT" numFmtId="0">
      <sharedItems count="16">
        <s v="CHARAF"/>
        <s v="BERCON"/>
        <s v="AUVIGNE "/>
        <s v="HADO"/>
        <s v="OESTERLE"/>
        <s v="ROQUINARCH"/>
        <s v="VACHER"/>
        <s v="VOCLUZ"/>
        <s v="BEAUPERIN "/>
        <s v="CASSIN"/>
        <s v="VILAREM "/>
        <s v="CLOUET"/>
        <s v="GARNIER"/>
        <s v="LUCAS"/>
        <s v="MATHIERE"/>
        <s v="BOURDILLAT"/>
      </sharedItems>
    </cacheField>
    <cacheField name="ACTIVITE" numFmtId="0">
      <sharedItems count="4">
        <s v="ge"/>
        <s v="Soutien"/>
        <s v="Ménage"/>
        <s v="Garde d'enfant" u="1"/>
      </sharedItems>
    </cacheField>
    <cacheField name="Intervenant" numFmtId="0">
      <sharedItems count="12">
        <s v="LYMANI"/>
        <s v="CAKIN"/>
        <s v="BRODIN"/>
        <s v="TORNADE"/>
        <s v="VIGUIER"/>
        <s v="SUZANNE"/>
        <s v="PERRIGAUD"/>
        <s v="PELTIER"/>
        <s v="VILAINE"/>
        <s v="ROUSSECHAUSSE"/>
        <s v="BORGNIC"/>
        <s v="GRAVELEAU"/>
      </sharedItems>
    </cacheField>
    <cacheField name="FORFAIT" numFmtId="0">
      <sharedItems/>
    </cacheField>
    <cacheField name="tarif" numFmtId="0">
      <sharedItems containsSemiMixedTypes="0" containsString="0" containsNumber="1" containsInteger="1" minValue="20" maxValue="35"/>
    </cacheField>
    <cacheField name="Nombres d'heures" numFmtId="0">
      <sharedItems containsSemiMixedTypes="0" containsString="0" containsNumber="1" containsInteger="1" minValue="2" maxValue="36"/>
    </cacheField>
    <cacheField name="Montant facture" numFmtId="0">
      <sharedItems containsSemiMixedTypes="0" containsString="0" containsNumber="1" containsInteger="1" minValue="54" maxValue="108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x v="0"/>
    <s v="Garde d'enfant forfait entre 10h et 20h"/>
    <n v="27"/>
    <n v="10"/>
    <n v="270"/>
  </r>
  <r>
    <x v="1"/>
    <x v="0"/>
    <x v="1"/>
    <s v="Garde d'enfant forfait entre 10h et 20h"/>
    <n v="27"/>
    <n v="32"/>
    <n v="864"/>
  </r>
  <r>
    <x v="2"/>
    <x v="1"/>
    <x v="2"/>
    <s v="Soutien scolaire supérieur"/>
    <n v="35"/>
    <n v="12"/>
    <n v="420"/>
  </r>
  <r>
    <x v="3"/>
    <x v="1"/>
    <x v="3"/>
    <s v="Soutien scolaire secondaire"/>
    <n v="25"/>
    <n v="23"/>
    <n v="575"/>
  </r>
  <r>
    <x v="4"/>
    <x v="0"/>
    <x v="4"/>
    <s v="Garde d'enfant forfait entre 10h et 20h"/>
    <n v="27"/>
    <n v="35"/>
    <n v="945"/>
  </r>
  <r>
    <x v="5"/>
    <x v="0"/>
    <x v="5"/>
    <s v="Garde d'enfant forfait entre 10h et 20h"/>
    <n v="27"/>
    <n v="2"/>
    <n v="54"/>
  </r>
  <r>
    <x v="6"/>
    <x v="1"/>
    <x v="6"/>
    <s v="Soutien scolaire secondaire"/>
    <n v="32"/>
    <n v="25"/>
    <n v="800"/>
  </r>
  <r>
    <x v="7"/>
    <x v="1"/>
    <x v="7"/>
    <s v="Soutien scolaire secondaire"/>
    <n v="32"/>
    <n v="26"/>
    <n v="832"/>
  </r>
  <r>
    <x v="8"/>
    <x v="1"/>
    <x v="8"/>
    <s v="Soutien scolaire primaire"/>
    <n v="30"/>
    <n v="36"/>
    <n v="1080"/>
  </r>
  <r>
    <x v="9"/>
    <x v="1"/>
    <x v="9"/>
    <s v="Soutien scolaire secondaire"/>
    <n v="32"/>
    <n v="13"/>
    <n v="416"/>
  </r>
  <r>
    <x v="10"/>
    <x v="0"/>
    <x v="5"/>
    <s v="Garde d'enfant forfait entre 10h et 20h"/>
    <n v="27"/>
    <n v="5"/>
    <n v="135"/>
  </r>
  <r>
    <x v="11"/>
    <x v="2"/>
    <x v="5"/>
    <s v="Ménage forfait entre 10h et 20h "/>
    <n v="25"/>
    <n v="26"/>
    <n v="650"/>
  </r>
  <r>
    <x v="12"/>
    <x v="1"/>
    <x v="4"/>
    <s v="Soutien scolaire primaire"/>
    <n v="30"/>
    <n v="15"/>
    <n v="450"/>
  </r>
  <r>
    <x v="13"/>
    <x v="1"/>
    <x v="10"/>
    <s v="Soutien scolaire secondaire"/>
    <n v="32"/>
    <n v="24"/>
    <n v="768"/>
  </r>
  <r>
    <x v="14"/>
    <x v="2"/>
    <x v="11"/>
    <s v="Ménage forfait entre 10h et 20h "/>
    <n v="25"/>
    <n v="35"/>
    <n v="875"/>
  </r>
  <r>
    <x v="15"/>
    <x v="0"/>
    <x v="8"/>
    <s v="Garde d'enfant forfait plus de 31h"/>
    <n v="20"/>
    <n v="15"/>
    <n v="3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gridDropZones="1" multipleFieldFilters="0">
  <location ref="A54:E68" firstHeaderRow="1" firstDataRow="2" firstDataCol="1"/>
  <pivotFields count="7">
    <pivotField compact="0" outline="0" showAll="0"/>
    <pivotField axis="axisCol" compact="0" outline="0" showAll="0">
      <items count="5">
        <item m="1" x="3"/>
        <item x="2"/>
        <item x="1"/>
        <item x="0"/>
        <item t="default"/>
      </items>
    </pivotField>
    <pivotField axis="axisRow" compact="0" outline="0" showAll="0">
      <items count="13">
        <item x="10"/>
        <item x="2"/>
        <item x="1"/>
        <item x="11"/>
        <item x="0"/>
        <item x="7"/>
        <item x="6"/>
        <item x="9"/>
        <item x="5"/>
        <item x="3"/>
        <item x="4"/>
        <item x="8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</pivotFields>
  <rowFields count="1">
    <field x="2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1"/>
  </colFields>
  <colItems count="4">
    <i>
      <x v="1"/>
    </i>
    <i>
      <x v="2"/>
    </i>
    <i>
      <x v="3"/>
    </i>
    <i t="grand">
      <x/>
    </i>
  </colItems>
  <dataFields count="1">
    <dataField name="Somme de Nombres d'heures" fld="5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gridDropZones="1" multipleFieldFilters="0">
  <location ref="A28:E46" firstHeaderRow="1" firstDataRow="2" firstDataCol="1"/>
  <pivotFields count="7">
    <pivotField axis="axisRow" compact="0" outline="0" showAll="0">
      <items count="17">
        <item x="2"/>
        <item x="8"/>
        <item x="1"/>
        <item x="15"/>
        <item x="9"/>
        <item x="0"/>
        <item x="11"/>
        <item x="12"/>
        <item x="3"/>
        <item x="13"/>
        <item x="14"/>
        <item x="4"/>
        <item x="5"/>
        <item x="6"/>
        <item x="10"/>
        <item x="7"/>
        <item t="default"/>
      </items>
    </pivotField>
    <pivotField axis="axisCol" compact="0" outline="0" showAll="0">
      <items count="5">
        <item m="1" x="3"/>
        <item x="2"/>
        <item x="1"/>
        <item x="0"/>
        <item t="default"/>
      </items>
    </pivotField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</pivotFields>
  <rowFields count="1">
    <field x="0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Fields count="1">
    <field x="1"/>
  </colFields>
  <colItems count="4">
    <i>
      <x v="1"/>
    </i>
    <i>
      <x v="2"/>
    </i>
    <i>
      <x v="3"/>
    </i>
    <i t="grand">
      <x/>
    </i>
  </colItems>
  <dataFields count="1">
    <dataField name="Somme de Nombres d'heures" fld="5" baseField="0" baseItem="0"/>
  </dataField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gridDropZones="1" multipleFieldFilters="0">
  <location ref="A6:E24" firstHeaderRow="1" firstDataRow="2" firstDataCol="1"/>
  <pivotFields count="7">
    <pivotField axis="axisRow" compact="0" outline="0" showAll="0">
      <items count="17">
        <item x="2"/>
        <item x="8"/>
        <item x="1"/>
        <item x="15"/>
        <item x="9"/>
        <item x="0"/>
        <item x="11"/>
        <item x="12"/>
        <item x="3"/>
        <item x="13"/>
        <item x="14"/>
        <item x="4"/>
        <item x="5"/>
        <item x="6"/>
        <item x="10"/>
        <item x="7"/>
        <item t="default"/>
      </items>
    </pivotField>
    <pivotField axis="axisCol" compact="0" outline="0" showAll="0">
      <items count="5">
        <item m="1" x="3"/>
        <item x="2"/>
        <item x="1"/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</pivotFields>
  <rowFields count="1">
    <field x="0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Fields count="1">
    <field x="1"/>
  </colFields>
  <colItems count="4">
    <i>
      <x v="1"/>
    </i>
    <i>
      <x v="2"/>
    </i>
    <i>
      <x v="3"/>
    </i>
    <i t="grand">
      <x/>
    </i>
  </colItems>
  <dataFields count="1">
    <dataField name="Somme de Montant facture" fld="6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2"/>
  <sheetViews>
    <sheetView tabSelected="1" workbookViewId="0">
      <selection activeCell="D5" sqref="D5"/>
    </sheetView>
  </sheetViews>
  <sheetFormatPr baseColWidth="10" defaultRowHeight="15"/>
  <cols>
    <col min="1" max="1" width="31.7109375" customWidth="1"/>
    <col min="2" max="2" width="14.140625" customWidth="1"/>
    <col min="3" max="3" width="17.140625" customWidth="1"/>
    <col min="4" max="4" width="37.42578125" customWidth="1"/>
    <col min="5" max="5" width="6.7109375" customWidth="1"/>
    <col min="6" max="6" width="18.7109375" customWidth="1"/>
    <col min="7" max="7" width="16.28515625" customWidth="1"/>
  </cols>
  <sheetData>
    <row r="2" spans="1:7" ht="18.75">
      <c r="B2" s="3" t="s">
        <v>55</v>
      </c>
      <c r="F2" s="3"/>
    </row>
    <row r="4" spans="1:7" ht="15.75" thickBot="1">
      <c r="A4" s="4" t="s">
        <v>23</v>
      </c>
      <c r="B4" s="4" t="s">
        <v>2</v>
      </c>
      <c r="C4" s="4" t="s">
        <v>35</v>
      </c>
      <c r="D4" s="4" t="s">
        <v>9</v>
      </c>
      <c r="E4" s="5" t="s">
        <v>10</v>
      </c>
      <c r="F4" s="4" t="s">
        <v>45</v>
      </c>
      <c r="G4" s="4" t="s">
        <v>46</v>
      </c>
    </row>
    <row r="5" spans="1:7" ht="16.5" thickTop="1" thickBot="1">
      <c r="A5" s="4" t="s">
        <v>11</v>
      </c>
      <c r="B5" s="4" t="s">
        <v>0</v>
      </c>
      <c r="C5" s="4" t="s">
        <v>1</v>
      </c>
      <c r="D5" s="12" t="s">
        <v>43</v>
      </c>
      <c r="E5" s="14" t="b">
        <f>IF(D5="Garde d'enfant forfait entre 10h et 20h",25,IF(D5="Garde d'enfant forfait 21h et 30h",23,IF(D5="Garde d'enfant forfait plus de 31h",20,IF(D5="Ménage forfait entre 10h et 20h",22,IF(D5="Ménage forfait entre 21h et 30h",21,IF(D5="Ménage forfait plus de 31h",20,IF(D5="Soutien scolaire primaire",30,IF(D5="Soutien scolaire secondaire"=32,35))))))))</f>
        <v>0</v>
      </c>
      <c r="F5" s="10">
        <v>10</v>
      </c>
      <c r="G5" s="4">
        <f>E5*F5</f>
        <v>0</v>
      </c>
    </row>
    <row r="6" spans="1:7" ht="15.75" thickTop="1">
      <c r="A6" s="4" t="s">
        <v>12</v>
      </c>
      <c r="B6" s="4" t="s">
        <v>49</v>
      </c>
      <c r="C6" s="4" t="s">
        <v>25</v>
      </c>
      <c r="D6" s="4" t="s">
        <v>37</v>
      </c>
      <c r="E6" s="13">
        <v>23</v>
      </c>
      <c r="F6" s="4">
        <v>32</v>
      </c>
      <c r="G6" s="4">
        <f t="shared" ref="G6:G21" si="0">E6*F6</f>
        <v>736</v>
      </c>
    </row>
    <row r="7" spans="1:7">
      <c r="A7" s="4" t="s">
        <v>13</v>
      </c>
      <c r="B7" s="4" t="s">
        <v>0</v>
      </c>
      <c r="C7" s="4" t="s">
        <v>26</v>
      </c>
      <c r="D7" s="4" t="s">
        <v>44</v>
      </c>
      <c r="E7" s="4">
        <f t="shared" ref="E7:E21" si="1">IF(D7="Soutien scolaire primaire",30,IF(D7="Soutien scolaire secondaire",32,IF(D7="Soutien scolaire supérieur",35,IF(D7="Ménage forfait entre 10h et 20h",25,IF(D7="Ménage forfait 21h et 30h",22,IF(D7="Ménage forfait plus de 30h",20,IF(D7="Garde d'enfant forfait entre 10h et 20h",25,IF(D7="Garde d'enfant forfait 21h et 30h",24,IF(D7="Garde d'enfant forfait plus de 31h",20)))))))))</f>
        <v>35</v>
      </c>
      <c r="F7" s="4">
        <v>12</v>
      </c>
      <c r="G7" s="4">
        <f t="shared" si="0"/>
        <v>420</v>
      </c>
    </row>
    <row r="8" spans="1:7">
      <c r="A8" s="4" t="s">
        <v>14</v>
      </c>
      <c r="B8" s="4" t="s">
        <v>0</v>
      </c>
      <c r="C8" s="4" t="s">
        <v>27</v>
      </c>
      <c r="D8" s="4" t="s">
        <v>43</v>
      </c>
      <c r="E8" s="4">
        <f t="shared" si="1"/>
        <v>32</v>
      </c>
      <c r="F8" s="4">
        <v>23</v>
      </c>
      <c r="G8" s="4">
        <f t="shared" si="0"/>
        <v>736</v>
      </c>
    </row>
    <row r="9" spans="1:7">
      <c r="A9" s="4" t="s">
        <v>15</v>
      </c>
      <c r="B9" s="4" t="s">
        <v>49</v>
      </c>
      <c r="C9" s="4" t="s">
        <v>28</v>
      </c>
      <c r="D9" s="4" t="s">
        <v>36</v>
      </c>
      <c r="E9" s="4">
        <f t="shared" si="1"/>
        <v>25</v>
      </c>
      <c r="F9" s="4">
        <v>35</v>
      </c>
      <c r="G9" s="4">
        <f t="shared" si="0"/>
        <v>875</v>
      </c>
    </row>
    <row r="10" spans="1:7">
      <c r="A10" s="4" t="s">
        <v>16</v>
      </c>
      <c r="B10" s="4" t="s">
        <v>49</v>
      </c>
      <c r="C10" s="4" t="s">
        <v>29</v>
      </c>
      <c r="D10" s="4" t="s">
        <v>36</v>
      </c>
      <c r="E10" s="4">
        <f t="shared" si="1"/>
        <v>25</v>
      </c>
      <c r="F10" s="4">
        <v>2</v>
      </c>
      <c r="G10" s="4">
        <f t="shared" si="0"/>
        <v>50</v>
      </c>
    </row>
    <row r="11" spans="1:7">
      <c r="A11" s="4" t="s">
        <v>6</v>
      </c>
      <c r="B11" s="4" t="s">
        <v>0</v>
      </c>
      <c r="C11" s="4" t="s">
        <v>32</v>
      </c>
      <c r="D11" s="4" t="s">
        <v>43</v>
      </c>
      <c r="E11" s="4">
        <f t="shared" si="1"/>
        <v>32</v>
      </c>
      <c r="F11" s="4">
        <v>25</v>
      </c>
      <c r="G11" s="4">
        <f t="shared" si="0"/>
        <v>800</v>
      </c>
    </row>
    <row r="12" spans="1:7">
      <c r="A12" s="4" t="s">
        <v>17</v>
      </c>
      <c r="B12" s="4" t="s">
        <v>0</v>
      </c>
      <c r="C12" s="4" t="s">
        <v>31</v>
      </c>
      <c r="D12" s="4" t="s">
        <v>43</v>
      </c>
      <c r="E12" s="4">
        <f t="shared" si="1"/>
        <v>32</v>
      </c>
      <c r="F12" s="4">
        <v>26</v>
      </c>
      <c r="G12" s="4">
        <f t="shared" si="0"/>
        <v>832</v>
      </c>
    </row>
    <row r="13" spans="1:7">
      <c r="A13" s="4" t="s">
        <v>18</v>
      </c>
      <c r="B13" s="4" t="s">
        <v>0</v>
      </c>
      <c r="C13" s="4" t="s">
        <v>34</v>
      </c>
      <c r="D13" s="4" t="s">
        <v>42</v>
      </c>
      <c r="E13" s="4">
        <f t="shared" si="1"/>
        <v>30</v>
      </c>
      <c r="F13" s="4">
        <v>36</v>
      </c>
      <c r="G13" s="4">
        <f t="shared" si="0"/>
        <v>1080</v>
      </c>
    </row>
    <row r="14" spans="1:7">
      <c r="A14" s="4" t="s">
        <v>19</v>
      </c>
      <c r="B14" s="4" t="s">
        <v>0</v>
      </c>
      <c r="C14" s="4" t="s">
        <v>30</v>
      </c>
      <c r="D14" s="4" t="s">
        <v>43</v>
      </c>
      <c r="E14" s="4">
        <f t="shared" si="1"/>
        <v>32</v>
      </c>
      <c r="F14" s="4">
        <v>13</v>
      </c>
      <c r="G14" s="4">
        <f t="shared" si="0"/>
        <v>416</v>
      </c>
    </row>
    <row r="15" spans="1:7">
      <c r="A15" s="4" t="s">
        <v>20</v>
      </c>
      <c r="B15" s="4" t="s">
        <v>49</v>
      </c>
      <c r="C15" s="4" t="s">
        <v>29</v>
      </c>
      <c r="D15" s="4" t="s">
        <v>37</v>
      </c>
      <c r="E15" s="4">
        <v>23</v>
      </c>
      <c r="F15" s="4">
        <v>5</v>
      </c>
      <c r="G15" s="4">
        <f t="shared" si="0"/>
        <v>115</v>
      </c>
    </row>
    <row r="16" spans="1:7">
      <c r="A16" s="4" t="s">
        <v>4</v>
      </c>
      <c r="B16" s="4" t="s">
        <v>8</v>
      </c>
      <c r="C16" s="4" t="s">
        <v>29</v>
      </c>
      <c r="D16" s="4" t="s">
        <v>40</v>
      </c>
      <c r="E16" s="4">
        <v>21</v>
      </c>
      <c r="F16" s="4">
        <v>26</v>
      </c>
      <c r="G16" s="4">
        <f t="shared" si="0"/>
        <v>546</v>
      </c>
    </row>
    <row r="17" spans="1:7">
      <c r="A17" s="4" t="s">
        <v>21</v>
      </c>
      <c r="B17" s="4" t="s">
        <v>0</v>
      </c>
      <c r="C17" s="4" t="s">
        <v>28</v>
      </c>
      <c r="D17" s="4" t="s">
        <v>42</v>
      </c>
      <c r="E17" s="4">
        <f t="shared" si="1"/>
        <v>30</v>
      </c>
      <c r="F17" s="4">
        <v>15</v>
      </c>
      <c r="G17" s="4">
        <f t="shared" si="0"/>
        <v>450</v>
      </c>
    </row>
    <row r="18" spans="1:7">
      <c r="A18" s="4" t="s">
        <v>22</v>
      </c>
      <c r="B18" s="4" t="s">
        <v>0</v>
      </c>
      <c r="C18" s="4" t="s">
        <v>7</v>
      </c>
      <c r="D18" s="4" t="s">
        <v>43</v>
      </c>
      <c r="E18" s="4">
        <f t="shared" si="1"/>
        <v>32</v>
      </c>
      <c r="F18" s="4">
        <v>24</v>
      </c>
      <c r="G18" s="4">
        <f t="shared" si="0"/>
        <v>768</v>
      </c>
    </row>
    <row r="19" spans="1:7">
      <c r="A19" s="4" t="s">
        <v>24</v>
      </c>
      <c r="B19" s="4" t="s">
        <v>8</v>
      </c>
      <c r="C19" s="4" t="s">
        <v>5</v>
      </c>
      <c r="D19" s="4" t="s">
        <v>39</v>
      </c>
      <c r="E19" s="4">
        <v>22</v>
      </c>
      <c r="F19" s="4">
        <v>35</v>
      </c>
      <c r="G19" s="4">
        <f t="shared" si="0"/>
        <v>770</v>
      </c>
    </row>
    <row r="20" spans="1:7">
      <c r="A20" s="5" t="s">
        <v>33</v>
      </c>
      <c r="B20" s="4" t="s">
        <v>49</v>
      </c>
      <c r="C20" s="4" t="s">
        <v>34</v>
      </c>
      <c r="D20" s="4" t="s">
        <v>38</v>
      </c>
      <c r="E20" s="4">
        <f t="shared" si="1"/>
        <v>20</v>
      </c>
      <c r="F20" s="4">
        <v>15</v>
      </c>
      <c r="G20" s="4">
        <f t="shared" si="0"/>
        <v>300</v>
      </c>
    </row>
    <row r="21" spans="1:7">
      <c r="A21" s="11" t="s">
        <v>50</v>
      </c>
      <c r="B21" s="10" t="s">
        <v>0</v>
      </c>
      <c r="C21" s="4" t="s">
        <v>51</v>
      </c>
      <c r="D21" s="4" t="s">
        <v>42</v>
      </c>
      <c r="E21" s="4">
        <f t="shared" si="1"/>
        <v>30</v>
      </c>
      <c r="F21" s="4">
        <v>20</v>
      </c>
      <c r="G21" s="4">
        <f t="shared" si="0"/>
        <v>600</v>
      </c>
    </row>
    <row r="22" spans="1:7">
      <c r="A22" s="6" t="s">
        <v>52</v>
      </c>
      <c r="B22">
        <f>COUNTIF(B5:B20,"Soutien")</f>
        <v>9</v>
      </c>
    </row>
    <row r="23" spans="1:7">
      <c r="A23" s="6" t="s">
        <v>53</v>
      </c>
      <c r="B23">
        <f>COUNTIF(B6:B22,"Ménage")</f>
        <v>2</v>
      </c>
    </row>
    <row r="24" spans="1:7" ht="15.75" thickBot="1">
      <c r="A24" s="7" t="s">
        <v>54</v>
      </c>
      <c r="B24">
        <f>COUNTIF(B7:B23,"Garde d'enfant")</f>
        <v>0</v>
      </c>
    </row>
    <row r="25" spans="1:7" ht="15.75" thickTop="1">
      <c r="B25" s="15"/>
      <c r="C25" s="16"/>
      <c r="D25" s="16"/>
      <c r="E25" s="16"/>
      <c r="F25" s="17"/>
    </row>
    <row r="26" spans="1:7">
      <c r="A26" t="s">
        <v>8</v>
      </c>
      <c r="B26" s="18" t="s">
        <v>39</v>
      </c>
      <c r="C26" s="19"/>
      <c r="D26" s="19" t="s">
        <v>36</v>
      </c>
      <c r="E26" s="19" t="s">
        <v>42</v>
      </c>
      <c r="F26" s="20"/>
    </row>
    <row r="27" spans="1:7">
      <c r="A27" t="s">
        <v>49</v>
      </c>
      <c r="B27" s="18" t="s">
        <v>40</v>
      </c>
      <c r="C27" s="19"/>
      <c r="D27" s="19" t="s">
        <v>37</v>
      </c>
      <c r="E27" s="19" t="s">
        <v>43</v>
      </c>
      <c r="F27" s="20"/>
    </row>
    <row r="28" spans="1:7" ht="15.75" thickBot="1">
      <c r="A28" t="s">
        <v>0</v>
      </c>
      <c r="B28" s="21" t="s">
        <v>41</v>
      </c>
      <c r="C28" s="22"/>
      <c r="D28" s="22" t="s">
        <v>38</v>
      </c>
      <c r="E28" s="22" t="s">
        <v>44</v>
      </c>
      <c r="F28" s="23"/>
    </row>
    <row r="29" spans="1:7" ht="15.75" thickTop="1"/>
    <row r="32" spans="1:7">
      <c r="F32" t="s">
        <v>56</v>
      </c>
      <c r="G32" s="8"/>
    </row>
  </sheetData>
  <dataValidations count="2">
    <dataValidation type="list" allowBlank="1" showInputMessage="1" showErrorMessage="1" sqref="B5:B21">
      <formula1>$A$26:$A$28</formula1>
    </dataValidation>
    <dataValidation type="list" allowBlank="1" showInputMessage="1" showErrorMessage="1" sqref="D5:D21">
      <formula1>INDIRECT(B5)</formula1>
    </dataValidation>
  </dataValidations>
  <pageMargins left="0" right="0" top="0" bottom="0" header="0" footer="0"/>
  <pageSetup paperSize="9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32"/>
  <sheetViews>
    <sheetView workbookViewId="0">
      <selection activeCell="D5" sqref="D5"/>
    </sheetView>
  </sheetViews>
  <sheetFormatPr baseColWidth="10" defaultRowHeight="15"/>
  <cols>
    <col min="1" max="1" width="31.7109375" customWidth="1"/>
    <col min="2" max="2" width="14.140625" customWidth="1"/>
    <col min="3" max="3" width="17.140625" customWidth="1"/>
    <col min="4" max="4" width="37.42578125" customWidth="1"/>
    <col min="5" max="5" width="6.7109375" customWidth="1"/>
    <col min="6" max="6" width="18.7109375" customWidth="1"/>
    <col min="7" max="7" width="16.28515625" customWidth="1"/>
  </cols>
  <sheetData>
    <row r="2" spans="1:7" ht="18.75">
      <c r="B2" s="3" t="s">
        <v>55</v>
      </c>
      <c r="F2" s="3"/>
    </row>
    <row r="4" spans="1:7">
      <c r="A4" s="4" t="s">
        <v>23</v>
      </c>
      <c r="B4" s="4" t="s">
        <v>2</v>
      </c>
      <c r="C4" s="4" t="s">
        <v>35</v>
      </c>
      <c r="D4" s="4" t="s">
        <v>9</v>
      </c>
      <c r="E4" s="4" t="s">
        <v>10</v>
      </c>
      <c r="F4" s="4" t="s">
        <v>45</v>
      </c>
      <c r="G4" s="4" t="s">
        <v>46</v>
      </c>
    </row>
    <row r="5" spans="1:7">
      <c r="A5" s="4" t="s">
        <v>11</v>
      </c>
      <c r="B5" s="4" t="s">
        <v>0</v>
      </c>
      <c r="C5" s="4" t="s">
        <v>1</v>
      </c>
      <c r="D5" s="4" t="s">
        <v>44</v>
      </c>
      <c r="E5" s="4">
        <f>IF(D5="Soutien scolaire primaire",30,IF(D5="Soutien scolaire secondaire",32,IF(D5="Soutien scolaire supérieur",35,IF(D5="Ménage forfait entre 10h et 20h",25,IF(D5="Ménage forfait 21h et 30h",22,IF(D5="Ménage forfait plus de 31h",20,IF(D5="Garde d'enfant forfait entre 10h et 20h",25,IF(D5="Garde d'enfant forfait 21h et 30h",23,20))))))))</f>
        <v>35</v>
      </c>
      <c r="F5" s="4">
        <v>10</v>
      </c>
      <c r="G5" s="4">
        <f>E5*F5</f>
        <v>350</v>
      </c>
    </row>
    <row r="6" spans="1:7">
      <c r="A6" s="4" t="s">
        <v>12</v>
      </c>
      <c r="B6" s="4" t="s">
        <v>49</v>
      </c>
      <c r="C6" s="4" t="s">
        <v>25</v>
      </c>
      <c r="D6" s="4" t="s">
        <v>37</v>
      </c>
      <c r="E6" s="4">
        <v>23</v>
      </c>
      <c r="F6" s="4">
        <v>32</v>
      </c>
      <c r="G6" s="4">
        <f t="shared" ref="G6:G21" si="0">E6*F6</f>
        <v>736</v>
      </c>
    </row>
    <row r="7" spans="1:7">
      <c r="A7" s="4" t="s">
        <v>13</v>
      </c>
      <c r="B7" s="4" t="s">
        <v>0</v>
      </c>
      <c r="C7" s="4" t="s">
        <v>26</v>
      </c>
      <c r="D7" s="4" t="s">
        <v>44</v>
      </c>
      <c r="E7" s="4">
        <f t="shared" ref="E7:E21" si="1">IF(D7="Soutien scolaire primaire",30,IF(D7="Soutien scolaire secondaire",32,IF(D7="Soutien scolaire supérieur",35,IF(D7="Ménage forfait entre 10h et 20h",25,IF(D7="Ménage forfait 21h et 30h",22,IF(D7="Ménage forfait plus de 30h",20,IF(D7="Garde d'enfant forfait entre 10h et 20h",25,IF(D7="Garde d'enfant forfait 21h et 30h",24,IF(D7="Garde d'enfant forfait plus de 31h",20)))))))))</f>
        <v>35</v>
      </c>
      <c r="F7" s="4">
        <v>12</v>
      </c>
      <c r="G7" s="4">
        <f t="shared" si="0"/>
        <v>420</v>
      </c>
    </row>
    <row r="8" spans="1:7">
      <c r="A8" s="4" t="s">
        <v>14</v>
      </c>
      <c r="B8" s="4" t="s">
        <v>0</v>
      </c>
      <c r="C8" s="4" t="s">
        <v>27</v>
      </c>
      <c r="D8" s="4" t="s">
        <v>43</v>
      </c>
      <c r="E8" s="4">
        <f t="shared" si="1"/>
        <v>32</v>
      </c>
      <c r="F8" s="4">
        <v>23</v>
      </c>
      <c r="G8" s="4">
        <f t="shared" si="0"/>
        <v>736</v>
      </c>
    </row>
    <row r="9" spans="1:7">
      <c r="A9" s="4" t="s">
        <v>15</v>
      </c>
      <c r="B9" s="4" t="s">
        <v>49</v>
      </c>
      <c r="C9" s="4" t="s">
        <v>28</v>
      </c>
      <c r="D9" s="4" t="s">
        <v>36</v>
      </c>
      <c r="E9" s="4">
        <f t="shared" si="1"/>
        <v>25</v>
      </c>
      <c r="F9" s="4">
        <v>35</v>
      </c>
      <c r="G9" s="4">
        <f t="shared" si="0"/>
        <v>875</v>
      </c>
    </row>
    <row r="10" spans="1:7">
      <c r="A10" s="4" t="s">
        <v>16</v>
      </c>
      <c r="B10" s="4" t="s">
        <v>49</v>
      </c>
      <c r="C10" s="4" t="s">
        <v>29</v>
      </c>
      <c r="D10" s="4" t="s">
        <v>36</v>
      </c>
      <c r="E10" s="4">
        <f t="shared" si="1"/>
        <v>25</v>
      </c>
      <c r="F10" s="4">
        <v>2</v>
      </c>
      <c r="G10" s="4">
        <f t="shared" si="0"/>
        <v>50</v>
      </c>
    </row>
    <row r="11" spans="1:7">
      <c r="A11" s="4" t="s">
        <v>6</v>
      </c>
      <c r="B11" s="4" t="s">
        <v>0</v>
      </c>
      <c r="C11" s="4" t="s">
        <v>32</v>
      </c>
      <c r="D11" s="4" t="s">
        <v>43</v>
      </c>
      <c r="E11" s="4">
        <f t="shared" si="1"/>
        <v>32</v>
      </c>
      <c r="F11" s="4">
        <v>25</v>
      </c>
      <c r="G11" s="4">
        <f t="shared" si="0"/>
        <v>800</v>
      </c>
    </row>
    <row r="12" spans="1:7">
      <c r="A12" s="4" t="s">
        <v>17</v>
      </c>
      <c r="B12" s="4" t="s">
        <v>0</v>
      </c>
      <c r="C12" s="4" t="s">
        <v>31</v>
      </c>
      <c r="D12" s="4" t="s">
        <v>43</v>
      </c>
      <c r="E12" s="4">
        <f t="shared" si="1"/>
        <v>32</v>
      </c>
      <c r="F12" s="4">
        <v>26</v>
      </c>
      <c r="G12" s="4">
        <f t="shared" si="0"/>
        <v>832</v>
      </c>
    </row>
    <row r="13" spans="1:7">
      <c r="A13" s="4" t="s">
        <v>18</v>
      </c>
      <c r="B13" s="4" t="s">
        <v>0</v>
      </c>
      <c r="C13" s="4" t="s">
        <v>34</v>
      </c>
      <c r="D13" s="4" t="s">
        <v>42</v>
      </c>
      <c r="E13" s="4">
        <f t="shared" si="1"/>
        <v>30</v>
      </c>
      <c r="F13" s="4">
        <v>36</v>
      </c>
      <c r="G13" s="4">
        <f t="shared" si="0"/>
        <v>1080</v>
      </c>
    </row>
    <row r="14" spans="1:7">
      <c r="A14" s="4" t="s">
        <v>19</v>
      </c>
      <c r="B14" s="4" t="s">
        <v>0</v>
      </c>
      <c r="C14" s="4" t="s">
        <v>30</v>
      </c>
      <c r="D14" s="4" t="s">
        <v>43</v>
      </c>
      <c r="E14" s="4">
        <f t="shared" si="1"/>
        <v>32</v>
      </c>
      <c r="F14" s="4">
        <v>13</v>
      </c>
      <c r="G14" s="4">
        <f t="shared" si="0"/>
        <v>416</v>
      </c>
    </row>
    <row r="15" spans="1:7">
      <c r="A15" s="4" t="s">
        <v>20</v>
      </c>
      <c r="B15" s="4" t="s">
        <v>49</v>
      </c>
      <c r="C15" s="4" t="s">
        <v>29</v>
      </c>
      <c r="D15" s="4" t="s">
        <v>37</v>
      </c>
      <c r="E15" s="4">
        <v>23</v>
      </c>
      <c r="F15" s="4">
        <v>5</v>
      </c>
      <c r="G15" s="4">
        <f t="shared" si="0"/>
        <v>115</v>
      </c>
    </row>
    <row r="16" spans="1:7">
      <c r="A16" s="4" t="s">
        <v>4</v>
      </c>
      <c r="B16" s="4" t="s">
        <v>8</v>
      </c>
      <c r="C16" s="4" t="s">
        <v>29</v>
      </c>
      <c r="D16" s="4" t="s">
        <v>40</v>
      </c>
      <c r="E16" s="4">
        <v>21</v>
      </c>
      <c r="F16" s="4">
        <v>26</v>
      </c>
      <c r="G16" s="4">
        <f t="shared" si="0"/>
        <v>546</v>
      </c>
    </row>
    <row r="17" spans="1:7">
      <c r="A17" s="4" t="s">
        <v>21</v>
      </c>
      <c r="B17" s="4" t="s">
        <v>0</v>
      </c>
      <c r="C17" s="4" t="s">
        <v>28</v>
      </c>
      <c r="D17" s="4" t="s">
        <v>42</v>
      </c>
      <c r="E17" s="4">
        <f t="shared" si="1"/>
        <v>30</v>
      </c>
      <c r="F17" s="4">
        <v>15</v>
      </c>
      <c r="G17" s="4">
        <f t="shared" si="0"/>
        <v>450</v>
      </c>
    </row>
    <row r="18" spans="1:7">
      <c r="A18" s="4" t="s">
        <v>22</v>
      </c>
      <c r="B18" s="4" t="s">
        <v>0</v>
      </c>
      <c r="C18" s="4" t="s">
        <v>7</v>
      </c>
      <c r="D18" s="4" t="s">
        <v>43</v>
      </c>
      <c r="E18" s="4">
        <f t="shared" si="1"/>
        <v>32</v>
      </c>
      <c r="F18" s="4">
        <v>24</v>
      </c>
      <c r="G18" s="4">
        <f t="shared" si="0"/>
        <v>768</v>
      </c>
    </row>
    <row r="19" spans="1:7">
      <c r="A19" s="4" t="s">
        <v>24</v>
      </c>
      <c r="B19" s="4" t="s">
        <v>8</v>
      </c>
      <c r="C19" s="4" t="s">
        <v>5</v>
      </c>
      <c r="D19" s="4" t="s">
        <v>39</v>
      </c>
      <c r="E19" s="4">
        <v>22</v>
      </c>
      <c r="F19" s="4">
        <v>35</v>
      </c>
      <c r="G19" s="4">
        <f t="shared" si="0"/>
        <v>770</v>
      </c>
    </row>
    <row r="20" spans="1:7">
      <c r="A20" s="5" t="s">
        <v>33</v>
      </c>
      <c r="B20" s="4" t="s">
        <v>49</v>
      </c>
      <c r="C20" s="4" t="s">
        <v>34</v>
      </c>
      <c r="D20" s="4" t="s">
        <v>38</v>
      </c>
      <c r="E20" s="4">
        <f t="shared" si="1"/>
        <v>20</v>
      </c>
      <c r="F20" s="4">
        <v>15</v>
      </c>
      <c r="G20" s="4">
        <f t="shared" si="0"/>
        <v>300</v>
      </c>
    </row>
    <row r="21" spans="1:7">
      <c r="A21" s="11" t="s">
        <v>50</v>
      </c>
      <c r="B21" s="10" t="s">
        <v>0</v>
      </c>
      <c r="C21" s="4" t="s">
        <v>51</v>
      </c>
      <c r="D21" s="4" t="s">
        <v>42</v>
      </c>
      <c r="E21" s="4">
        <f t="shared" si="1"/>
        <v>30</v>
      </c>
      <c r="F21" s="4">
        <v>20</v>
      </c>
      <c r="G21" s="4">
        <f t="shared" si="0"/>
        <v>600</v>
      </c>
    </row>
    <row r="22" spans="1:7">
      <c r="A22" s="6" t="s">
        <v>52</v>
      </c>
      <c r="B22">
        <f>COUNTIF(B5:B20,"Soutien")</f>
        <v>9</v>
      </c>
    </row>
    <row r="23" spans="1:7">
      <c r="A23" s="6" t="s">
        <v>53</v>
      </c>
      <c r="B23">
        <f>COUNTIF(B6:B22,"Ménage")</f>
        <v>2</v>
      </c>
    </row>
    <row r="24" spans="1:7" ht="15.75" thickBot="1">
      <c r="A24" s="7" t="s">
        <v>54</v>
      </c>
      <c r="B24">
        <f>COUNTIF(B7:B23,"Garde d'enfant")</f>
        <v>0</v>
      </c>
    </row>
    <row r="26" spans="1:7">
      <c r="A26" t="s">
        <v>8</v>
      </c>
      <c r="B26" t="s">
        <v>39</v>
      </c>
      <c r="D26" t="s">
        <v>36</v>
      </c>
      <c r="E26" t="s">
        <v>42</v>
      </c>
    </row>
    <row r="27" spans="1:7">
      <c r="A27" t="s">
        <v>49</v>
      </c>
      <c r="B27" t="s">
        <v>40</v>
      </c>
      <c r="D27" t="s">
        <v>37</v>
      </c>
      <c r="E27" t="s">
        <v>43</v>
      </c>
    </row>
    <row r="28" spans="1:7">
      <c r="A28" t="s">
        <v>0</v>
      </c>
      <c r="B28" t="s">
        <v>41</v>
      </c>
      <c r="D28" t="s">
        <v>38</v>
      </c>
      <c r="E28" t="s">
        <v>44</v>
      </c>
    </row>
    <row r="32" spans="1:7">
      <c r="F32" t="s">
        <v>56</v>
      </c>
      <c r="G32" s="8"/>
    </row>
  </sheetData>
  <dataValidations count="2">
    <dataValidation type="list" allowBlank="1" showInputMessage="1" showErrorMessage="1" sqref="D5:D21">
      <formula1>INDIRECT(B5)</formula1>
    </dataValidation>
    <dataValidation type="list" allowBlank="1" showInputMessage="1" showErrorMessage="1" sqref="B5:B21">
      <formula1>$A$26:$A$28</formula1>
    </dataValidation>
  </dataValidations>
  <pageMargins left="0" right="0" top="0" bottom="0" header="0" footer="0"/>
  <pageSetup paperSize="9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68"/>
  <sheetViews>
    <sheetView workbookViewId="0">
      <selection activeCell="B1" sqref="B1"/>
    </sheetView>
  </sheetViews>
  <sheetFormatPr baseColWidth="10" defaultRowHeight="15"/>
  <cols>
    <col min="1" max="1" width="25.5703125" customWidth="1"/>
    <col min="2" max="4" width="11.140625" customWidth="1"/>
    <col min="5" max="5" width="12.5703125" bestFit="1" customWidth="1"/>
  </cols>
  <sheetData>
    <row r="1" spans="1:5" ht="23.25">
      <c r="B1" s="9" t="s">
        <v>60</v>
      </c>
    </row>
    <row r="2" spans="1:5" ht="23.25">
      <c r="E2" s="9"/>
    </row>
    <row r="3" spans="1:5">
      <c r="A3" t="s">
        <v>57</v>
      </c>
    </row>
    <row r="6" spans="1:5">
      <c r="A6" s="1" t="s">
        <v>47</v>
      </c>
      <c r="B6" s="1" t="s">
        <v>2</v>
      </c>
    </row>
    <row r="7" spans="1:5">
      <c r="A7" s="1" t="s">
        <v>23</v>
      </c>
      <c r="B7" t="s">
        <v>8</v>
      </c>
      <c r="C7" t="s">
        <v>0</v>
      </c>
      <c r="D7" t="s">
        <v>49</v>
      </c>
      <c r="E7" t="s">
        <v>3</v>
      </c>
    </row>
    <row r="8" spans="1:5">
      <c r="A8" t="s">
        <v>13</v>
      </c>
      <c r="B8" s="2"/>
      <c r="C8" s="2">
        <v>420</v>
      </c>
      <c r="D8" s="2"/>
      <c r="E8" s="2">
        <v>420</v>
      </c>
    </row>
    <row r="9" spans="1:5">
      <c r="A9" t="s">
        <v>18</v>
      </c>
      <c r="B9" s="2"/>
      <c r="C9" s="2">
        <v>1080</v>
      </c>
      <c r="D9" s="2"/>
      <c r="E9" s="2">
        <v>1080</v>
      </c>
    </row>
    <row r="10" spans="1:5">
      <c r="A10" t="s">
        <v>12</v>
      </c>
      <c r="B10" s="2"/>
      <c r="C10" s="2"/>
      <c r="D10" s="2">
        <v>864</v>
      </c>
      <c r="E10" s="2">
        <v>864</v>
      </c>
    </row>
    <row r="11" spans="1:5">
      <c r="A11" t="s">
        <v>33</v>
      </c>
      <c r="B11" s="2"/>
      <c r="C11" s="2"/>
      <c r="D11" s="2">
        <v>300</v>
      </c>
      <c r="E11" s="2">
        <v>300</v>
      </c>
    </row>
    <row r="12" spans="1:5">
      <c r="A12" t="s">
        <v>19</v>
      </c>
      <c r="B12" s="2"/>
      <c r="C12" s="2">
        <v>416</v>
      </c>
      <c r="D12" s="2"/>
      <c r="E12" s="2">
        <v>416</v>
      </c>
    </row>
    <row r="13" spans="1:5">
      <c r="A13" t="s">
        <v>11</v>
      </c>
      <c r="B13" s="2"/>
      <c r="C13" s="2"/>
      <c r="D13" s="2">
        <v>270</v>
      </c>
      <c r="E13" s="2">
        <v>270</v>
      </c>
    </row>
    <row r="14" spans="1:5">
      <c r="A14" t="s">
        <v>4</v>
      </c>
      <c r="B14" s="2">
        <v>650</v>
      </c>
      <c r="C14" s="2"/>
      <c r="D14" s="2"/>
      <c r="E14" s="2">
        <v>650</v>
      </c>
    </row>
    <row r="15" spans="1:5">
      <c r="A15" t="s">
        <v>21</v>
      </c>
      <c r="B15" s="2"/>
      <c r="C15" s="2">
        <v>450</v>
      </c>
      <c r="D15" s="2"/>
      <c r="E15" s="2">
        <v>450</v>
      </c>
    </row>
    <row r="16" spans="1:5">
      <c r="A16" t="s">
        <v>14</v>
      </c>
      <c r="B16" s="2"/>
      <c r="C16" s="2">
        <v>575</v>
      </c>
      <c r="D16" s="2"/>
      <c r="E16" s="2">
        <v>575</v>
      </c>
    </row>
    <row r="17" spans="1:5">
      <c r="A17" t="s">
        <v>22</v>
      </c>
      <c r="B17" s="2"/>
      <c r="C17" s="2">
        <v>768</v>
      </c>
      <c r="D17" s="2"/>
      <c r="E17" s="2">
        <v>768</v>
      </c>
    </row>
    <row r="18" spans="1:5">
      <c r="A18" t="s">
        <v>24</v>
      </c>
      <c r="B18" s="2">
        <v>875</v>
      </c>
      <c r="C18" s="2"/>
      <c r="D18" s="2"/>
      <c r="E18" s="2">
        <v>875</v>
      </c>
    </row>
    <row r="19" spans="1:5">
      <c r="A19" t="s">
        <v>15</v>
      </c>
      <c r="B19" s="2"/>
      <c r="C19" s="2"/>
      <c r="D19" s="2">
        <v>945</v>
      </c>
      <c r="E19" s="2">
        <v>945</v>
      </c>
    </row>
    <row r="20" spans="1:5">
      <c r="A20" t="s">
        <v>16</v>
      </c>
      <c r="B20" s="2"/>
      <c r="C20" s="2"/>
      <c r="D20" s="2">
        <v>54</v>
      </c>
      <c r="E20" s="2">
        <v>54</v>
      </c>
    </row>
    <row r="21" spans="1:5">
      <c r="A21" t="s">
        <v>6</v>
      </c>
      <c r="B21" s="2"/>
      <c r="C21" s="2">
        <v>800</v>
      </c>
      <c r="D21" s="2"/>
      <c r="E21" s="2">
        <v>800</v>
      </c>
    </row>
    <row r="22" spans="1:5">
      <c r="A22" t="s">
        <v>20</v>
      </c>
      <c r="B22" s="2"/>
      <c r="C22" s="2"/>
      <c r="D22" s="2">
        <v>135</v>
      </c>
      <c r="E22" s="2">
        <v>135</v>
      </c>
    </row>
    <row r="23" spans="1:5">
      <c r="A23" t="s">
        <v>17</v>
      </c>
      <c r="B23" s="2"/>
      <c r="C23" s="2">
        <v>832</v>
      </c>
      <c r="D23" s="2"/>
      <c r="E23" s="2">
        <v>832</v>
      </c>
    </row>
    <row r="24" spans="1:5">
      <c r="A24" t="s">
        <v>3</v>
      </c>
      <c r="B24" s="2">
        <v>1525</v>
      </c>
      <c r="C24" s="2">
        <v>5341</v>
      </c>
      <c r="D24" s="2">
        <v>2568</v>
      </c>
      <c r="E24" s="2">
        <v>9434</v>
      </c>
    </row>
    <row r="27" spans="1:5">
      <c r="A27" t="s">
        <v>58</v>
      </c>
    </row>
    <row r="28" spans="1:5">
      <c r="A28" s="1" t="s">
        <v>48</v>
      </c>
      <c r="B28" s="1" t="s">
        <v>2</v>
      </c>
    </row>
    <row r="29" spans="1:5">
      <c r="A29" s="1" t="s">
        <v>23</v>
      </c>
      <c r="B29" t="s">
        <v>8</v>
      </c>
      <c r="C29" t="s">
        <v>0</v>
      </c>
      <c r="D29" t="s">
        <v>49</v>
      </c>
      <c r="E29" t="s">
        <v>3</v>
      </c>
    </row>
    <row r="30" spans="1:5">
      <c r="A30" t="s">
        <v>13</v>
      </c>
      <c r="B30" s="2"/>
      <c r="C30" s="2">
        <v>12</v>
      </c>
      <c r="D30" s="2"/>
      <c r="E30" s="2">
        <v>12</v>
      </c>
    </row>
    <row r="31" spans="1:5">
      <c r="A31" t="s">
        <v>18</v>
      </c>
      <c r="B31" s="2"/>
      <c r="C31" s="2">
        <v>36</v>
      </c>
      <c r="D31" s="2"/>
      <c r="E31" s="2">
        <v>36</v>
      </c>
    </row>
    <row r="32" spans="1:5">
      <c r="A32" t="s">
        <v>12</v>
      </c>
      <c r="B32" s="2"/>
      <c r="C32" s="2"/>
      <c r="D32" s="2">
        <v>32</v>
      </c>
      <c r="E32" s="2">
        <v>32</v>
      </c>
    </row>
    <row r="33" spans="1:5">
      <c r="A33" t="s">
        <v>33</v>
      </c>
      <c r="B33" s="2"/>
      <c r="C33" s="2"/>
      <c r="D33" s="2">
        <v>15</v>
      </c>
      <c r="E33" s="2">
        <v>15</v>
      </c>
    </row>
    <row r="34" spans="1:5">
      <c r="A34" t="s">
        <v>19</v>
      </c>
      <c r="B34" s="2"/>
      <c r="C34" s="2">
        <v>13</v>
      </c>
      <c r="D34" s="2"/>
      <c r="E34" s="2">
        <v>13</v>
      </c>
    </row>
    <row r="35" spans="1:5">
      <c r="A35" t="s">
        <v>11</v>
      </c>
      <c r="B35" s="2"/>
      <c r="C35" s="2"/>
      <c r="D35" s="2">
        <v>10</v>
      </c>
      <c r="E35" s="2">
        <v>10</v>
      </c>
    </row>
    <row r="36" spans="1:5">
      <c r="A36" t="s">
        <v>4</v>
      </c>
      <c r="B36" s="2">
        <v>26</v>
      </c>
      <c r="C36" s="2"/>
      <c r="D36" s="2"/>
      <c r="E36" s="2">
        <v>26</v>
      </c>
    </row>
    <row r="37" spans="1:5">
      <c r="A37" t="s">
        <v>21</v>
      </c>
      <c r="B37" s="2"/>
      <c r="C37" s="2">
        <v>15</v>
      </c>
      <c r="D37" s="2"/>
      <c r="E37" s="2">
        <v>15</v>
      </c>
    </row>
    <row r="38" spans="1:5">
      <c r="A38" t="s">
        <v>14</v>
      </c>
      <c r="B38" s="2"/>
      <c r="C38" s="2">
        <v>23</v>
      </c>
      <c r="D38" s="2"/>
      <c r="E38" s="2">
        <v>23</v>
      </c>
    </row>
    <row r="39" spans="1:5">
      <c r="A39" t="s">
        <v>22</v>
      </c>
      <c r="B39" s="2"/>
      <c r="C39" s="2">
        <v>24</v>
      </c>
      <c r="D39" s="2"/>
      <c r="E39" s="2">
        <v>24</v>
      </c>
    </row>
    <row r="40" spans="1:5">
      <c r="A40" t="s">
        <v>24</v>
      </c>
      <c r="B40" s="2">
        <v>35</v>
      </c>
      <c r="C40" s="2"/>
      <c r="D40" s="2"/>
      <c r="E40" s="2">
        <v>35</v>
      </c>
    </row>
    <row r="41" spans="1:5">
      <c r="A41" t="s">
        <v>15</v>
      </c>
      <c r="B41" s="2"/>
      <c r="C41" s="2"/>
      <c r="D41" s="2">
        <v>35</v>
      </c>
      <c r="E41" s="2">
        <v>35</v>
      </c>
    </row>
    <row r="42" spans="1:5">
      <c r="A42" t="s">
        <v>16</v>
      </c>
      <c r="B42" s="2"/>
      <c r="C42" s="2"/>
      <c r="D42" s="2">
        <v>2</v>
      </c>
      <c r="E42" s="2">
        <v>2</v>
      </c>
    </row>
    <row r="43" spans="1:5">
      <c r="A43" t="s">
        <v>6</v>
      </c>
      <c r="B43" s="2"/>
      <c r="C43" s="2">
        <v>25</v>
      </c>
      <c r="D43" s="2"/>
      <c r="E43" s="2">
        <v>25</v>
      </c>
    </row>
    <row r="44" spans="1:5">
      <c r="A44" t="s">
        <v>20</v>
      </c>
      <c r="B44" s="2"/>
      <c r="C44" s="2"/>
      <c r="D44" s="2">
        <v>5</v>
      </c>
      <c r="E44" s="2">
        <v>5</v>
      </c>
    </row>
    <row r="45" spans="1:5">
      <c r="A45" t="s">
        <v>17</v>
      </c>
      <c r="B45" s="2"/>
      <c r="C45" s="2">
        <v>26</v>
      </c>
      <c r="D45" s="2"/>
      <c r="E45" s="2">
        <v>26</v>
      </c>
    </row>
    <row r="46" spans="1:5">
      <c r="A46" t="s">
        <v>3</v>
      </c>
      <c r="B46" s="2">
        <v>61</v>
      </c>
      <c r="C46" s="2">
        <v>174</v>
      </c>
      <c r="D46" s="2">
        <v>99</v>
      </c>
      <c r="E46" s="2">
        <v>334</v>
      </c>
    </row>
    <row r="48" spans="1:5">
      <c r="D48" t="s">
        <v>61</v>
      </c>
    </row>
    <row r="52" spans="1:5">
      <c r="A52" t="s">
        <v>59</v>
      </c>
    </row>
    <row r="54" spans="1:5">
      <c r="A54" s="1" t="s">
        <v>48</v>
      </c>
      <c r="B54" s="1" t="s">
        <v>2</v>
      </c>
    </row>
    <row r="55" spans="1:5">
      <c r="A55" s="1" t="s">
        <v>35</v>
      </c>
      <c r="B55" t="s">
        <v>8</v>
      </c>
      <c r="C55" t="s">
        <v>0</v>
      </c>
      <c r="D55" t="s">
        <v>49</v>
      </c>
      <c r="E55" t="s">
        <v>3</v>
      </c>
    </row>
    <row r="56" spans="1:5">
      <c r="A56" t="s">
        <v>7</v>
      </c>
      <c r="B56" s="2"/>
      <c r="C56" s="2">
        <v>24</v>
      </c>
      <c r="D56" s="2"/>
      <c r="E56" s="2">
        <v>24</v>
      </c>
    </row>
    <row r="57" spans="1:5">
      <c r="A57" t="s">
        <v>26</v>
      </c>
      <c r="B57" s="2"/>
      <c r="C57" s="2">
        <v>12</v>
      </c>
      <c r="D57" s="2"/>
      <c r="E57" s="2">
        <v>12</v>
      </c>
    </row>
    <row r="58" spans="1:5">
      <c r="A58" t="s">
        <v>25</v>
      </c>
      <c r="B58" s="2"/>
      <c r="C58" s="2"/>
      <c r="D58" s="2">
        <v>32</v>
      </c>
      <c r="E58" s="2">
        <v>32</v>
      </c>
    </row>
    <row r="59" spans="1:5">
      <c r="A59" t="s">
        <v>5</v>
      </c>
      <c r="B59" s="2">
        <v>35</v>
      </c>
      <c r="C59" s="2"/>
      <c r="D59" s="2"/>
      <c r="E59" s="2">
        <v>35</v>
      </c>
    </row>
    <row r="60" spans="1:5">
      <c r="A60" t="s">
        <v>1</v>
      </c>
      <c r="B60" s="2"/>
      <c r="C60" s="2"/>
      <c r="D60" s="2">
        <v>10</v>
      </c>
      <c r="E60" s="2">
        <v>10</v>
      </c>
    </row>
    <row r="61" spans="1:5">
      <c r="A61" t="s">
        <v>31</v>
      </c>
      <c r="B61" s="2"/>
      <c r="C61" s="2">
        <v>26</v>
      </c>
      <c r="D61" s="2"/>
      <c r="E61" s="2">
        <v>26</v>
      </c>
    </row>
    <row r="62" spans="1:5">
      <c r="A62" t="s">
        <v>32</v>
      </c>
      <c r="B62" s="2"/>
      <c r="C62" s="2">
        <v>25</v>
      </c>
      <c r="D62" s="2"/>
      <c r="E62" s="2">
        <v>25</v>
      </c>
    </row>
    <row r="63" spans="1:5">
      <c r="A63" t="s">
        <v>30</v>
      </c>
      <c r="B63" s="2"/>
      <c r="C63" s="2">
        <v>13</v>
      </c>
      <c r="D63" s="2"/>
      <c r="E63" s="2">
        <v>13</v>
      </c>
    </row>
    <row r="64" spans="1:5">
      <c r="A64" t="s">
        <v>29</v>
      </c>
      <c r="B64" s="2">
        <v>26</v>
      </c>
      <c r="C64" s="2"/>
      <c r="D64" s="2">
        <v>7</v>
      </c>
      <c r="E64" s="2">
        <v>33</v>
      </c>
    </row>
    <row r="65" spans="1:5">
      <c r="A65" t="s">
        <v>27</v>
      </c>
      <c r="B65" s="2"/>
      <c r="C65" s="2">
        <v>23</v>
      </c>
      <c r="D65" s="2"/>
      <c r="E65" s="2">
        <v>23</v>
      </c>
    </row>
    <row r="66" spans="1:5">
      <c r="A66" t="s">
        <v>28</v>
      </c>
      <c r="B66" s="2"/>
      <c r="C66" s="2">
        <v>15</v>
      </c>
      <c r="D66" s="2">
        <v>35</v>
      </c>
      <c r="E66" s="2">
        <v>50</v>
      </c>
    </row>
    <row r="67" spans="1:5">
      <c r="A67" t="s">
        <v>34</v>
      </c>
      <c r="B67" s="2"/>
      <c r="C67" s="2">
        <v>36</v>
      </c>
      <c r="D67" s="2">
        <v>15</v>
      </c>
      <c r="E67" s="2">
        <v>51</v>
      </c>
    </row>
    <row r="68" spans="1:5">
      <c r="A68" t="s">
        <v>3</v>
      </c>
      <c r="B68" s="2">
        <v>61</v>
      </c>
      <c r="C68" s="2">
        <v>174</v>
      </c>
      <c r="D68" s="2">
        <v>99</v>
      </c>
      <c r="E68" s="2">
        <v>334</v>
      </c>
    </row>
  </sheetData>
  <pageMargins left="0.7" right="0.7" top="0.75" bottom="0.75" header="0.3" footer="0.3"/>
  <pageSetup paperSize="9" orientation="portrait" horizontalDpi="360" verticalDpi="36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copie</vt:lpstr>
      <vt:lpstr>Feuil3</vt:lpstr>
      <vt:lpstr>Feuil4</vt:lpstr>
      <vt:lpstr>copie!ge</vt:lpstr>
      <vt:lpstr>ge</vt:lpstr>
      <vt:lpstr>copie!Ménage</vt:lpstr>
      <vt:lpstr>Ménage</vt:lpstr>
      <vt:lpstr>copie!Soutien</vt:lpstr>
      <vt:lpstr>Soutien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Earwa</dc:creator>
  <cp:lastModifiedBy>Earwa</cp:lastModifiedBy>
  <cp:lastPrinted>2014-02-08T16:27:59Z</cp:lastPrinted>
  <dcterms:created xsi:type="dcterms:W3CDTF">2013-06-16T13:52:21Z</dcterms:created>
  <dcterms:modified xsi:type="dcterms:W3CDTF">2014-03-22T08:52:37Z</dcterms:modified>
</cp:coreProperties>
</file>