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085" yWindow="540" windowWidth="17595" windowHeight="11250" tabRatio="788"/>
  </bookViews>
  <sheets>
    <sheet name="01" sheetId="1" r:id="rId1"/>
    <sheet name="GBA01" sheetId="16" r:id="rId2"/>
    <sheet name="GBA02" sheetId="63" r:id="rId3"/>
    <sheet name="GBA03" sheetId="64" r:id="rId4"/>
    <sheet name="GBA04" sheetId="65" r:id="rId5"/>
    <sheet name="GBA05" sheetId="66" r:id="rId6"/>
    <sheet name="GBA06" sheetId="67" r:id="rId7"/>
    <sheet name="GBA07" sheetId="69" r:id="rId8"/>
    <sheet name="GBA08" sheetId="70" r:id="rId9"/>
    <sheet name="GBA09" sheetId="71" r:id="rId10"/>
    <sheet name="GBA10" sheetId="72" r:id="rId11"/>
    <sheet name="GBA11" sheetId="73" r:id="rId12"/>
    <sheet name="GBA12" sheetId="74" r:id="rId13"/>
    <sheet name="Feuil10" sheetId="37" r:id="rId14"/>
    <sheet name="Feuil1" sheetId="61" r:id="rId15"/>
  </sheets>
  <definedNames>
    <definedName name="année">'01'!$E$4</definedName>
    <definedName name="fériés">Feuil10!$D$4:$E$14</definedName>
  </definedNames>
  <calcPr calcId="124519"/>
</workbook>
</file>

<file path=xl/calcChain.xml><?xml version="1.0" encoding="utf-8"?>
<calcChain xmlns="http://schemas.openxmlformats.org/spreadsheetml/2006/main">
  <c r="L4" i="1"/>
  <c r="AG22"/>
  <c r="AG23"/>
  <c r="AG24"/>
  <c r="AG25"/>
  <c r="AG26"/>
  <c r="B20"/>
  <c r="B19"/>
  <c r="C20"/>
  <c r="D20" s="1"/>
  <c r="E20" s="1"/>
  <c r="F20" s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C19"/>
  <c r="D19" s="1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AD19" s="1"/>
  <c r="AE19" s="1"/>
  <c r="AF19" s="1"/>
  <c r="B7"/>
  <c r="C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B8"/>
  <c r="E4" i="37"/>
  <c r="D11"/>
  <c r="D10"/>
  <c r="D9"/>
  <c r="D8"/>
  <c r="D7"/>
  <c r="D6"/>
  <c r="D5"/>
  <c r="D4"/>
  <c r="D14"/>
  <c r="D13"/>
  <c r="D12"/>
  <c r="C25" i="16"/>
  <c r="C23"/>
  <c r="C19"/>
  <c r="AG39" i="1"/>
  <c r="AG40"/>
  <c r="AG41"/>
  <c r="C31" i="16" s="1"/>
  <c r="C27"/>
  <c r="C17"/>
  <c r="E5"/>
  <c r="AF47" i="1" l="1"/>
  <c r="AE47"/>
  <c r="AF38"/>
  <c r="AE38"/>
  <c r="AG10"/>
  <c r="AG11"/>
  <c r="C21" i="16" s="1"/>
  <c r="AG12" i="1"/>
  <c r="AG13"/>
  <c r="AG14"/>
  <c r="AG9"/>
  <c r="B5" i="61"/>
  <c r="B6" s="1"/>
  <c r="C6" s="1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B47" i="1" l="1"/>
  <c r="C47" s="1"/>
  <c r="D47" s="1"/>
  <c r="E47" s="1"/>
  <c r="F47" s="1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T47" s="1"/>
  <c r="U47" s="1"/>
  <c r="V47" s="1"/>
  <c r="W47" s="1"/>
  <c r="X47" s="1"/>
  <c r="Y47" s="1"/>
  <c r="Z47" s="1"/>
  <c r="AA47" s="1"/>
  <c r="AB47" s="1"/>
  <c r="AC47" s="1"/>
  <c r="AD47" s="1"/>
  <c r="B38"/>
  <c r="C38" s="1"/>
  <c r="D38" s="1"/>
  <c r="E38" s="1"/>
  <c r="F38" s="1"/>
  <c r="G38" s="1"/>
  <c r="H38" s="1"/>
  <c r="I38" s="1"/>
  <c r="J38" s="1"/>
  <c r="K38" s="1"/>
  <c r="L38" s="1"/>
  <c r="M38" s="1"/>
  <c r="N38" s="1"/>
  <c r="O38" s="1"/>
  <c r="P38" s="1"/>
  <c r="Q38" s="1"/>
  <c r="R38" s="1"/>
  <c r="S38" s="1"/>
  <c r="T38" s="1"/>
  <c r="U38" s="1"/>
  <c r="V38" s="1"/>
  <c r="W38" s="1"/>
  <c r="X38" s="1"/>
  <c r="Y38" s="1"/>
  <c r="Z38" s="1"/>
  <c r="AA38" s="1"/>
  <c r="AB38" s="1"/>
  <c r="AC38" s="1"/>
  <c r="AD38" s="1"/>
  <c r="C8"/>
  <c r="D8" s="1"/>
  <c r="E8" s="1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50" l="1"/>
  <c r="AG49"/>
  <c r="AG48"/>
  <c r="AG21"/>
</calcChain>
</file>

<file path=xl/comments1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2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3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4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5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6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7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8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9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0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1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comments12.xml><?xml version="1.0" encoding="utf-8"?>
<comments xmlns="http://schemas.openxmlformats.org/spreadsheetml/2006/main">
  <authors>
    <author>poste1</author>
  </authors>
  <commentList>
    <comment ref="A27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ENTRE LE 03/01/11</t>
        </r>
      </text>
    </comment>
  </commentList>
</comments>
</file>

<file path=xl/sharedStrings.xml><?xml version="1.0" encoding="utf-8"?>
<sst xmlns="http://schemas.openxmlformats.org/spreadsheetml/2006/main" count="799" uniqueCount="84">
  <si>
    <t>BELKIR</t>
  </si>
  <si>
    <t>BONAMY</t>
  </si>
  <si>
    <t>CHARPENTIER</t>
  </si>
  <si>
    <t>GROUSSIN</t>
  </si>
  <si>
    <t>J</t>
  </si>
  <si>
    <t>V</t>
  </si>
  <si>
    <t>S</t>
  </si>
  <si>
    <t>D</t>
  </si>
  <si>
    <t>L</t>
  </si>
  <si>
    <t>M</t>
  </si>
  <si>
    <t>ABSENCES</t>
  </si>
  <si>
    <t>HEURES SUPPLEMENTAIRES LAVAGE</t>
  </si>
  <si>
    <t>BOCHET</t>
  </si>
  <si>
    <t>SALDOT</t>
  </si>
  <si>
    <t>CP</t>
  </si>
  <si>
    <t>MALADIE</t>
  </si>
  <si>
    <t>NON JUSTIFIE</t>
  </si>
  <si>
    <t>HORAIRE</t>
  </si>
  <si>
    <t xml:space="preserve">HEURES </t>
  </si>
  <si>
    <t>ACOMPTE</t>
  </si>
  <si>
    <t>SUP</t>
  </si>
  <si>
    <t>SUBROGATION</t>
  </si>
  <si>
    <t>RAISONS</t>
  </si>
  <si>
    <t>ACCIDENT</t>
  </si>
  <si>
    <t>Congés Payés</t>
  </si>
  <si>
    <t>Commentaires</t>
  </si>
  <si>
    <t>PERSO</t>
  </si>
  <si>
    <t>TRAVAIL</t>
  </si>
  <si>
    <t>du - au</t>
  </si>
  <si>
    <t>BIES F</t>
  </si>
  <si>
    <t>BOCHET J</t>
  </si>
  <si>
    <t>BONAMY M</t>
  </si>
  <si>
    <t>CHARPENTIER E</t>
  </si>
  <si>
    <t>GROUSSIN F</t>
  </si>
  <si>
    <t>BELKIR B</t>
  </si>
  <si>
    <t>Prévions CP</t>
  </si>
  <si>
    <t>x</t>
  </si>
  <si>
    <t>SALDOT F</t>
  </si>
  <si>
    <t>CEPL</t>
  </si>
  <si>
    <t>92 AV AUSTIN CONTE</t>
  </si>
  <si>
    <t>33560 CARBON BLANC</t>
  </si>
  <si>
    <t>70H</t>
  </si>
  <si>
    <t>OUI</t>
  </si>
  <si>
    <t>SALARIE</t>
  </si>
  <si>
    <t>NOM</t>
  </si>
  <si>
    <t>169 H</t>
  </si>
  <si>
    <t>MENSUEL</t>
  </si>
  <si>
    <t>LANGLOIS</t>
  </si>
  <si>
    <t>LANGLOIS S</t>
  </si>
  <si>
    <t>CAVALIN</t>
  </si>
  <si>
    <t>MATHIEU</t>
  </si>
  <si>
    <t>26H</t>
  </si>
  <si>
    <t>24H</t>
  </si>
  <si>
    <t>21H</t>
  </si>
  <si>
    <t>4,5H</t>
  </si>
  <si>
    <t>20H</t>
  </si>
  <si>
    <t>FEVRIER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</si>
  <si>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</si>
  <si>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</si>
  <si>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</si>
  <si>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</si>
  <si>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</si>
  <si>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</si>
  <si>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</si>
  <si>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</si>
  <si>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</si>
  <si>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Année</t>
  </si>
  <si>
    <t>Mois</t>
  </si>
  <si>
    <t>nom</t>
  </si>
  <si>
    <t>juin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</si>
  <si>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</si>
  <si>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</si>
  <si>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</si>
  <si>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</si>
  <si>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</si>
  <si>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</si>
  <si>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</si>
  <si>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</si>
  <si>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</si>
  <si>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</si>
  <si>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</si>
  <si>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Fériés</t>
  </si>
  <si>
    <t>Pâques</t>
  </si>
  <si>
    <t>=NB.SI(fériés;B$7)=1</t>
  </si>
</sst>
</file>

<file path=xl/styles.xml><?xml version="1.0" encoding="utf-8"?>
<styleSheet xmlns="http://schemas.openxmlformats.org/spreadsheetml/2006/main">
  <numFmts count="6">
    <numFmt numFmtId="164" formatCode="mmmm"/>
    <numFmt numFmtId="165" formatCode="[$-F800]dddd\,\ mmmm\ dd\,\ yyyy"/>
    <numFmt numFmtId="166" formatCode="ddd\ dd"/>
    <numFmt numFmtId="167" formatCode="\ dd"/>
    <numFmt numFmtId="168" formatCode="[$-40C]mmmmm\-yy;@"/>
    <numFmt numFmtId="169" formatCode="\ ddd"/>
  </numFmts>
  <fonts count="3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color indexed="63"/>
      <name val="Century Gothic"/>
      <family val="2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u/>
      <sz val="2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10"/>
      <color rgb="FF002060"/>
      <name val="Arial"/>
      <family val="2"/>
    </font>
    <font>
      <sz val="20"/>
      <color rgb="FF002060"/>
      <name val="Arial"/>
      <family val="2"/>
    </font>
    <font>
      <b/>
      <u/>
      <sz val="16"/>
      <name val="Arial"/>
      <family val="2"/>
    </font>
    <font>
      <i/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rgb="FF00206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3"/>
      </top>
      <bottom style="thin">
        <color indexed="55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117">
    <xf numFmtId="0" fontId="0" fillId="0" borderId="0" xfId="0"/>
    <xf numFmtId="0" fontId="7" fillId="0" borderId="0" xfId="0" applyFont="1"/>
    <xf numFmtId="0" fontId="0" fillId="0" borderId="1" xfId="0" applyBorder="1"/>
    <xf numFmtId="0" fontId="7" fillId="0" borderId="1" xfId="0" applyFont="1" applyBorder="1" applyAlignment="1">
      <alignment vertic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5" fillId="0" borderId="1" xfId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5" fillId="0" borderId="1" xfId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 shrinkToFit="1"/>
    </xf>
    <xf numFmtId="0" fontId="0" fillId="0" borderId="1" xfId="0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3" fillId="0" borderId="1" xfId="1" applyFont="1" applyBorder="1" applyAlignment="1">
      <alignment vertical="center" wrapText="1"/>
    </xf>
    <xf numFmtId="0" fontId="0" fillId="7" borderId="1" xfId="0" applyFill="1" applyBorder="1"/>
    <xf numFmtId="0" fontId="2" fillId="0" borderId="1" xfId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4" fillId="7" borderId="5" xfId="1" applyFont="1" applyFill="1" applyBorder="1" applyAlignment="1">
      <alignment horizontal="center"/>
    </xf>
    <xf numFmtId="0" fontId="5" fillId="7" borderId="5" xfId="1" applyFill="1" applyBorder="1" applyAlignment="1">
      <alignment horizontal="center"/>
    </xf>
    <xf numFmtId="0" fontId="5" fillId="7" borderId="12" xfId="1" applyFill="1" applyBorder="1" applyAlignment="1">
      <alignment horizontal="center"/>
    </xf>
    <xf numFmtId="0" fontId="5" fillId="7" borderId="7" xfId="1" applyFill="1" applyBorder="1" applyAlignment="1">
      <alignment horizontal="center"/>
    </xf>
    <xf numFmtId="0" fontId="4" fillId="7" borderId="4" xfId="1" applyFont="1" applyFill="1" applyBorder="1" applyAlignment="1">
      <alignment horizontal="center"/>
    </xf>
    <xf numFmtId="0" fontId="5" fillId="7" borderId="14" xfId="1" applyFill="1" applyBorder="1" applyAlignment="1">
      <alignment horizontal="center"/>
    </xf>
    <xf numFmtId="0" fontId="5" fillId="7" borderId="0" xfId="1" applyFill="1" applyBorder="1" applyAlignment="1">
      <alignment horizontal="center"/>
    </xf>
    <xf numFmtId="0" fontId="5" fillId="7" borderId="6" xfId="1" applyFill="1" applyBorder="1" applyAlignment="1">
      <alignment horizontal="center"/>
    </xf>
    <xf numFmtId="0" fontId="5" fillId="7" borderId="4" xfId="1" applyFill="1" applyBorder="1" applyAlignment="1">
      <alignment horizontal="center"/>
    </xf>
    <xf numFmtId="0" fontId="5" fillId="7" borderId="8" xfId="1" applyFill="1" applyBorder="1" applyAlignment="1">
      <alignment horizontal="center"/>
    </xf>
    <xf numFmtId="0" fontId="0" fillId="7" borderId="9" xfId="0" applyFill="1" applyBorder="1"/>
    <xf numFmtId="0" fontId="0" fillId="7" borderId="13" xfId="0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0" xfId="0" applyAlignment="1"/>
    <xf numFmtId="0" fontId="7" fillId="0" borderId="0" xfId="0" applyFont="1" applyAlignment="1"/>
    <xf numFmtId="0" fontId="0" fillId="0" borderId="0" xfId="0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/>
    </xf>
    <xf numFmtId="164" fontId="21" fillId="0" borderId="0" xfId="0" applyNumberFormat="1" applyFont="1" applyBorder="1" applyAlignment="1">
      <alignment vertical="center"/>
    </xf>
    <xf numFmtId="165" fontId="22" fillId="0" borderId="0" xfId="0" applyNumberFormat="1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164" fontId="21" fillId="0" borderId="15" xfId="0" applyNumberFormat="1" applyFont="1" applyBorder="1" applyAlignment="1">
      <alignment vertical="center"/>
    </xf>
    <xf numFmtId="165" fontId="22" fillId="0" borderId="15" xfId="0" applyNumberFormat="1" applyFont="1" applyBorder="1" applyAlignment="1">
      <alignment vertical="center"/>
    </xf>
    <xf numFmtId="166" fontId="18" fillId="0" borderId="16" xfId="0" applyNumberFormat="1" applyFont="1" applyBorder="1" applyAlignment="1">
      <alignment horizontal="center" vertical="center"/>
    </xf>
    <xf numFmtId="167" fontId="18" fillId="0" borderId="16" xfId="0" applyNumberFormat="1" applyFont="1" applyFill="1" applyBorder="1" applyAlignment="1">
      <alignment horizontal="center" vertical="center" wrapText="1"/>
    </xf>
    <xf numFmtId="167" fontId="18" fillId="0" borderId="16" xfId="0" applyNumberFormat="1" applyFont="1" applyBorder="1" applyAlignment="1">
      <alignment horizontal="center" vertical="center" wrapText="1"/>
    </xf>
    <xf numFmtId="167" fontId="18" fillId="8" borderId="16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18" fillId="0" borderId="16" xfId="0" applyFont="1" applyFill="1" applyBorder="1"/>
    <xf numFmtId="167" fontId="23" fillId="0" borderId="1" xfId="0" applyNumberFormat="1" applyFont="1" applyBorder="1" applyAlignment="1">
      <alignment horizontal="center" vertical="center"/>
    </xf>
    <xf numFmtId="167" fontId="23" fillId="0" borderId="16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18" fillId="0" borderId="1" xfId="0" applyFont="1" applyBorder="1" applyAlignment="1">
      <alignment horizontal="center" vertical="center"/>
    </xf>
    <xf numFmtId="0" fontId="6" fillId="0" borderId="16" xfId="0" applyFont="1" applyFill="1" applyBorder="1"/>
    <xf numFmtId="167" fontId="23" fillId="0" borderId="16" xfId="0" applyNumberFormat="1" applyFont="1" applyFill="1" applyBorder="1" applyAlignment="1">
      <alignment horizontal="center" vertical="center" wrapText="1"/>
    </xf>
    <xf numFmtId="167" fontId="23" fillId="8" borderId="1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vertical="center" wrapText="1"/>
    </xf>
    <xf numFmtId="0" fontId="17" fillId="0" borderId="1" xfId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23" fillId="0" borderId="0" xfId="0" applyFont="1"/>
    <xf numFmtId="168" fontId="24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0" fontId="26" fillId="0" borderId="0" xfId="0" applyFont="1"/>
    <xf numFmtId="164" fontId="0" fillId="0" borderId="0" xfId="0" applyNumberFormat="1"/>
    <xf numFmtId="14" fontId="28" fillId="9" borderId="1" xfId="2" applyNumberFormat="1" applyFont="1" applyFill="1" applyBorder="1"/>
    <xf numFmtId="0" fontId="27" fillId="10" borderId="1" xfId="2" applyFont="1" applyFill="1" applyBorder="1"/>
    <xf numFmtId="0" fontId="28" fillId="10" borderId="1" xfId="2" applyFont="1" applyFill="1" applyBorder="1"/>
    <xf numFmtId="14" fontId="28" fillId="11" borderId="1" xfId="2" applyNumberFormat="1" applyFont="1" applyFill="1" applyBorder="1"/>
    <xf numFmtId="0" fontId="6" fillId="0" borderId="0" xfId="0" quotePrefix="1" applyFont="1"/>
    <xf numFmtId="169" fontId="29" fillId="12" borderId="16" xfId="0" applyNumberFormat="1" applyFont="1" applyFill="1" applyBorder="1" applyAlignment="1">
      <alignment horizontal="center" vertical="center" wrapText="1"/>
    </xf>
    <xf numFmtId="0" fontId="25" fillId="0" borderId="5" xfId="0" applyNumberFormat="1" applyFont="1" applyBorder="1" applyAlignment="1">
      <alignment horizontal="center" vertical="center"/>
    </xf>
    <xf numFmtId="0" fontId="25" fillId="0" borderId="6" xfId="0" applyNumberFormat="1" applyFont="1" applyBorder="1" applyAlignment="1">
      <alignment horizontal="center" vertical="center"/>
    </xf>
    <xf numFmtId="0" fontId="25" fillId="0" borderId="7" xfId="0" applyNumberFormat="1" applyFont="1" applyBorder="1" applyAlignment="1">
      <alignment horizontal="center" vertical="center"/>
    </xf>
    <xf numFmtId="0" fontId="25" fillId="0" borderId="9" xfId="0" applyNumberFormat="1" applyFont="1" applyBorder="1" applyAlignment="1">
      <alignment horizontal="center" vertical="center"/>
    </xf>
    <xf numFmtId="0" fontId="25" fillId="0" borderId="10" xfId="0" applyNumberFormat="1" applyFont="1" applyBorder="1" applyAlignment="1">
      <alignment horizontal="center" vertical="center"/>
    </xf>
    <xf numFmtId="0" fontId="25" fillId="0" borderId="11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5" fillId="7" borderId="1" xfId="1" applyFill="1" applyBorder="1" applyAlignment="1">
      <alignment horizontal="center"/>
    </xf>
    <xf numFmtId="164" fontId="2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_Planning_onglets2" xfId="2"/>
  </cellStyles>
  <dxfs count="23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66CCFF"/>
      <color rgb="FFF92328"/>
      <color rgb="FFCCFFCC"/>
      <color rgb="FFFFFFCC"/>
      <color rgb="FF3399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200024</xdr:colOff>
      <xdr:row>12</xdr:row>
      <xdr:rowOff>19050</xdr:rowOff>
    </xdr:from>
    <xdr:to>
      <xdr:col>41</xdr:col>
      <xdr:colOff>19049</xdr:colOff>
      <xdr:row>23</xdr:row>
      <xdr:rowOff>266700</xdr:rowOff>
    </xdr:to>
    <xdr:sp macro="" textlink="">
      <xdr:nvSpPr>
        <xdr:cNvPr id="2" name="ZoneTexte 1"/>
        <xdr:cNvSpPr txBox="1"/>
      </xdr:nvSpPr>
      <xdr:spPr>
        <a:xfrm>
          <a:off x="8324849" y="2724150"/>
          <a:ext cx="6334125" cy="2847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>
              <a:solidFill>
                <a:schemeClr val="tx2">
                  <a:lumMod val="60000"/>
                  <a:lumOff val="40000"/>
                </a:schemeClr>
              </a:solidFill>
            </a:rPr>
            <a:t>"Grâce à des copiés collés j'ai pu faire mon calendrier avec les we grisés. (j'aimerai modifier la couleurs</a:t>
          </a:r>
          <a:br>
            <a:rPr lang="fr-FR">
              <a:solidFill>
                <a:schemeClr val="tx2">
                  <a:lumMod val="60000"/>
                  <a:lumOff val="40000"/>
                </a:schemeClr>
              </a:solidFill>
            </a:rPr>
          </a:br>
          <a:r>
            <a:rPr lang="fr-FR">
              <a:solidFill>
                <a:schemeClr val="tx2">
                  <a:lumMod val="60000"/>
                  <a:lumOff val="40000"/>
                </a:schemeClr>
              </a:solidFill>
            </a:rPr>
            <a:t>mais ne sais comment faire)"</a:t>
          </a:r>
        </a:p>
        <a:p>
          <a:r>
            <a:rPr lang="fr-FR" sz="1100">
              <a:solidFill>
                <a:sysClr val="windowText" lastClr="000000"/>
              </a:solidFill>
            </a:rPr>
            <a:t>Tu</a:t>
          </a:r>
          <a:r>
            <a:rPr lang="fr-FR" sz="1100" baseline="0">
              <a:solidFill>
                <a:sysClr val="windowText" lastClr="000000"/>
              </a:solidFill>
            </a:rPr>
            <a:t> v</a:t>
          </a:r>
          <a:r>
            <a:rPr lang="fr-FR" sz="1100">
              <a:solidFill>
                <a:sysClr val="windowText" lastClr="000000"/>
              </a:solidFill>
            </a:rPr>
            <a:t>as dans  "mise en forme conditionnelle" =&gt;"Gérer les règles" tu clic</a:t>
          </a:r>
          <a:r>
            <a:rPr lang="fr-FR" sz="1100" baseline="0">
              <a:solidFill>
                <a:sysClr val="windowText" lastClr="000000"/>
              </a:solidFill>
            </a:rPr>
            <a:t> sur </a:t>
          </a:r>
          <a:r>
            <a:rPr lang="fr-FR" sz="1100">
              <a:solidFill>
                <a:sysClr val="windowText" lastClr="000000"/>
              </a:solidFill>
            </a:rPr>
            <a:t>la règle à modifier  "modifier</a:t>
          </a:r>
          <a:r>
            <a:rPr lang="fr-FR" sz="1100" baseline="0">
              <a:solidFill>
                <a:sysClr val="windowText" lastClr="000000"/>
              </a:solidFill>
            </a:rPr>
            <a:t> la ràgle</a:t>
          </a:r>
          <a:r>
            <a:rPr lang="fr-FR" sz="1100">
              <a:solidFill>
                <a:sysClr val="windowText" lastClr="000000"/>
              </a:solidFill>
            </a:rPr>
            <a:t>"=&gt;"Format"</a:t>
          </a:r>
          <a:r>
            <a:rPr lang="fr-FR" sz="1100" baseline="0">
              <a:solidFill>
                <a:sysClr val="windowText" lastClr="000000"/>
              </a:solidFill>
            </a:rPr>
            <a:t> tu change la couleur  et  tu clic OK.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>
              <a:solidFill>
                <a:schemeClr val="tx2">
                  <a:lumMod val="60000"/>
                  <a:lumOff val="40000"/>
                </a:schemeClr>
              </a:solidFill>
            </a:rPr>
            <a:t>Comment as tu fais le liste déroulante</a:t>
          </a:r>
        </a:p>
        <a:p>
          <a:r>
            <a:rPr lang="fr-FR">
              <a:solidFill>
                <a:sysClr val="windowText" lastClr="000000"/>
              </a:solidFill>
            </a:rPr>
            <a:t>Tu sélectionne  ta cellule,</a:t>
          </a:r>
          <a:r>
            <a:rPr lang="fr-FR" baseline="0">
              <a:solidFill>
                <a:sysClr val="windowText" lastClr="000000"/>
              </a:solidFill>
            </a:rPr>
            <a:t> tu vas sur le ruban donnée =&gt;"Validation des données" dans "autoriser" tu choisi 'Liste" enfin  dans "source" ou tu rentre des valeurs séparées par un  "point virgule" ; ou tu fait réference à une plage.</a:t>
          </a:r>
        </a:p>
        <a:p>
          <a:r>
            <a:rPr lang="fr-FR" baseline="0">
              <a:solidFill>
                <a:sysClr val="windowText" lastClr="000000"/>
              </a:solidFill>
            </a:rPr>
            <a:t>Pour ex: en  E4 la liste représente les années  de 2013 à 2018 pour rajouter 2019 tu suis la procédure ci-dessus , en fin de liste tu mets : ;2019 et tu clic sur OK</a:t>
          </a:r>
        </a:p>
        <a:p>
          <a:r>
            <a:rPr lang="fr-FR" baseline="0">
              <a:solidFill>
                <a:sysClr val="windowText" lastClr="000000"/>
              </a:solidFill>
            </a:rPr>
            <a:t>Idem  en  G4 pour les mois.</a:t>
          </a:r>
          <a:endParaRPr lang="fr-FR">
            <a:solidFill>
              <a:sysClr val="windowText" lastClr="000000"/>
            </a:solidFill>
          </a:endParaRPr>
        </a:p>
        <a:p>
          <a:endParaRPr lang="fr-FR" sz="1100">
            <a:solidFill>
              <a:schemeClr val="tx2">
                <a:lumMod val="60000"/>
                <a:lumOff val="40000"/>
              </a:schemeClr>
            </a:solidFill>
          </a:endParaRPr>
        </a:p>
        <a:p>
          <a:r>
            <a:rPr lang="fr-FR">
              <a:solidFill>
                <a:schemeClr val="tx2">
                  <a:lumMod val="60000"/>
                  <a:lumOff val="40000"/>
                </a:schemeClr>
              </a:solidFill>
            </a:rPr>
            <a:t>Peux tu me dire comment faire pour que les jours fériés soient différenciés par une couleur</a:t>
          </a:r>
          <a:r>
            <a:rPr lang="fr-FR"/>
            <a:t/>
          </a:r>
          <a:br>
            <a:rPr lang="fr-FR"/>
          </a:br>
          <a:r>
            <a:rPr lang="fr-FR" sz="1100">
              <a:solidFill>
                <a:sysClr val="windowText" lastClr="000000"/>
              </a:solidFill>
            </a:rPr>
            <a:t>Comme</a:t>
          </a:r>
          <a:r>
            <a:rPr lang="fr-FR" sz="1100" baseline="0">
              <a:solidFill>
                <a:sysClr val="windowText" lastClr="000000"/>
              </a:solidFill>
            </a:rPr>
            <a:t> pour les we  avec la formule aproprié.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56"/>
  <sheetViews>
    <sheetView tabSelected="1" workbookViewId="0">
      <selection activeCell="E4" sqref="E4:F4"/>
    </sheetView>
  </sheetViews>
  <sheetFormatPr baseColWidth="10" defaultRowHeight="12.75"/>
  <cols>
    <col min="1" max="1" width="13.85546875" customWidth="1"/>
    <col min="2" max="32" width="4" customWidth="1"/>
    <col min="33" max="33" width="5.7109375" customWidth="1"/>
    <col min="34" max="35" width="3.7109375" customWidth="1"/>
  </cols>
  <sheetData>
    <row r="1" spans="1:35" ht="12.75" customHeight="1">
      <c r="A1" t="s">
        <v>15</v>
      </c>
      <c r="B1" s="8"/>
      <c r="C1" s="57"/>
      <c r="D1" s="60"/>
      <c r="E1" s="61"/>
      <c r="F1" s="61"/>
      <c r="G1" s="61"/>
      <c r="H1" s="57"/>
      <c r="I1" s="57"/>
    </row>
    <row r="2" spans="1:35" ht="12.75" customHeight="1">
      <c r="A2" t="s">
        <v>14</v>
      </c>
      <c r="B2" s="9"/>
      <c r="C2" s="57"/>
      <c r="D2" s="62"/>
      <c r="E2" s="59"/>
      <c r="F2" s="59"/>
      <c r="G2" s="59"/>
      <c r="H2" s="57"/>
      <c r="I2" s="57"/>
    </row>
    <row r="3" spans="1:35" ht="12.75" customHeight="1">
      <c r="A3" t="s">
        <v>16</v>
      </c>
      <c r="B3" s="10"/>
      <c r="C3" s="58"/>
      <c r="D3" s="58"/>
      <c r="E3" s="108" t="s">
        <v>66</v>
      </c>
      <c r="F3" s="111"/>
      <c r="G3" s="108" t="s">
        <v>67</v>
      </c>
      <c r="H3" s="108"/>
      <c r="I3" s="108"/>
    </row>
    <row r="4" spans="1:35" ht="12.75" customHeight="1">
      <c r="B4" s="76"/>
      <c r="C4" s="58"/>
      <c r="D4" s="58"/>
      <c r="E4" s="109">
        <v>2013</v>
      </c>
      <c r="F4" s="110"/>
      <c r="G4" s="108">
        <v>1</v>
      </c>
      <c r="H4" s="108"/>
      <c r="I4" s="108"/>
      <c r="L4" s="102" t="str">
        <f>PROPER(TEXT(DATE($E$4,G$4,1),"mmmm"))</f>
        <v>Janvier</v>
      </c>
      <c r="M4" s="103"/>
      <c r="N4" s="103"/>
      <c r="O4" s="103"/>
      <c r="P4" s="103"/>
      <c r="Q4" s="103"/>
      <c r="R4" s="104"/>
      <c r="V4" s="95"/>
    </row>
    <row r="5" spans="1:35" ht="12.75" customHeight="1">
      <c r="B5" s="76"/>
      <c r="C5" s="58"/>
      <c r="D5" s="58"/>
      <c r="E5" s="58"/>
      <c r="F5" s="58"/>
      <c r="G5" s="58"/>
      <c r="H5" s="58"/>
      <c r="I5" s="58"/>
      <c r="L5" s="105"/>
      <c r="M5" s="106"/>
      <c r="N5" s="106"/>
      <c r="O5" s="106"/>
      <c r="P5" s="106"/>
      <c r="Q5" s="106"/>
      <c r="R5" s="107"/>
    </row>
    <row r="6" spans="1:35" ht="12.75" customHeight="1">
      <c r="B6" s="76"/>
      <c r="C6" s="58"/>
      <c r="D6" s="58"/>
      <c r="E6" s="58"/>
      <c r="F6" s="58"/>
      <c r="G6" s="58"/>
      <c r="H6" s="58"/>
      <c r="I6" s="58"/>
    </row>
    <row r="7" spans="1:35" ht="12.75" customHeight="1">
      <c r="B7" s="101">
        <f>DATE(E4,G4,1)</f>
        <v>41275</v>
      </c>
      <c r="C7" s="101">
        <f t="shared" ref="C7" si="0">B7+1</f>
        <v>41276</v>
      </c>
      <c r="D7" s="101">
        <f t="shared" ref="D7" si="1">C7+1</f>
        <v>41277</v>
      </c>
      <c r="E7" s="101">
        <f>D7+1</f>
        <v>41278</v>
      </c>
      <c r="F7" s="101">
        <f t="shared" ref="F7" si="2">E7+1</f>
        <v>41279</v>
      </c>
      <c r="G7" s="101">
        <f t="shared" ref="G7" si="3">F7+1</f>
        <v>41280</v>
      </c>
      <c r="H7" s="101">
        <f t="shared" ref="H7" si="4">G7+1</f>
        <v>41281</v>
      </c>
      <c r="I7" s="101">
        <f t="shared" ref="I7" si="5">H7+1</f>
        <v>41282</v>
      </c>
      <c r="J7" s="101">
        <f t="shared" ref="J7" si="6">I7+1</f>
        <v>41283</v>
      </c>
      <c r="K7" s="101">
        <f t="shared" ref="K7" si="7">J7+1</f>
        <v>41284</v>
      </c>
      <c r="L7" s="101">
        <f t="shared" ref="L7" si="8">K7+1</f>
        <v>41285</v>
      </c>
      <c r="M7" s="101">
        <f t="shared" ref="M7" si="9">L7+1</f>
        <v>41286</v>
      </c>
      <c r="N7" s="101">
        <f t="shared" ref="N7" si="10">M7+1</f>
        <v>41287</v>
      </c>
      <c r="O7" s="101">
        <f t="shared" ref="O7" si="11">N7+1</f>
        <v>41288</v>
      </c>
      <c r="P7" s="101">
        <f t="shared" ref="P7" si="12">O7+1</f>
        <v>41289</v>
      </c>
      <c r="Q7" s="101">
        <f t="shared" ref="Q7" si="13">P7+1</f>
        <v>41290</v>
      </c>
      <c r="R7" s="101">
        <f t="shared" ref="R7" si="14">Q7+1</f>
        <v>41291</v>
      </c>
      <c r="S7" s="101">
        <f t="shared" ref="S7" si="15">R7+1</f>
        <v>41292</v>
      </c>
      <c r="T7" s="101">
        <f t="shared" ref="T7" si="16">S7+1</f>
        <v>41293</v>
      </c>
      <c r="U7" s="101">
        <f t="shared" ref="U7" si="17">T7+1</f>
        <v>41294</v>
      </c>
      <c r="V7" s="101">
        <f t="shared" ref="V7" si="18">U7+1</f>
        <v>41295</v>
      </c>
      <c r="W7" s="101">
        <f t="shared" ref="W7" si="19">V7+1</f>
        <v>41296</v>
      </c>
      <c r="X7" s="101">
        <f t="shared" ref="X7" si="20">W7+1</f>
        <v>41297</v>
      </c>
      <c r="Y7" s="101">
        <f t="shared" ref="Y7" si="21">X7+1</f>
        <v>41298</v>
      </c>
      <c r="Z7" s="101">
        <f t="shared" ref="Z7" si="22">Y7+1</f>
        <v>41299</v>
      </c>
      <c r="AA7" s="101">
        <f t="shared" ref="AA7" si="23">Z7+1</f>
        <v>41300</v>
      </c>
      <c r="AB7" s="101">
        <f t="shared" ref="AB7" si="24">AA7+1</f>
        <v>41301</v>
      </c>
      <c r="AC7" s="101">
        <f t="shared" ref="AC7" si="25">AB7+1</f>
        <v>41302</v>
      </c>
      <c r="AD7" s="101">
        <f t="shared" ref="AD7:AF8" si="26">IF(AC7="","",IF(MONTH(AC7+1)=MONTH(AC7),AC7+1,""))</f>
        <v>41303</v>
      </c>
      <c r="AE7" s="101">
        <f t="shared" si="26"/>
        <v>41304</v>
      </c>
      <c r="AF7" s="101">
        <f t="shared" si="26"/>
        <v>41305</v>
      </c>
    </row>
    <row r="8" spans="1:35" ht="24.95" customHeight="1">
      <c r="A8" s="72" t="s">
        <v>68</v>
      </c>
      <c r="B8" s="83">
        <f>DATE(E4,G4,1)</f>
        <v>41275</v>
      </c>
      <c r="C8" s="79">
        <f t="shared" ref="C8:AB8" si="27">B8+1</f>
        <v>41276</v>
      </c>
      <c r="D8" s="79">
        <f t="shared" si="27"/>
        <v>41277</v>
      </c>
      <c r="E8" s="79">
        <f>D8+1</f>
        <v>41278</v>
      </c>
      <c r="F8" s="79">
        <f t="shared" si="27"/>
        <v>41279</v>
      </c>
      <c r="G8" s="79">
        <f t="shared" si="27"/>
        <v>41280</v>
      </c>
      <c r="H8" s="79">
        <f t="shared" si="27"/>
        <v>41281</v>
      </c>
      <c r="I8" s="84">
        <f t="shared" si="27"/>
        <v>41282</v>
      </c>
      <c r="J8" s="79">
        <f t="shared" si="27"/>
        <v>41283</v>
      </c>
      <c r="K8" s="79">
        <f t="shared" si="27"/>
        <v>41284</v>
      </c>
      <c r="L8" s="83">
        <f t="shared" si="27"/>
        <v>41285</v>
      </c>
      <c r="M8" s="79">
        <f t="shared" si="27"/>
        <v>41286</v>
      </c>
      <c r="N8" s="83">
        <f t="shared" si="27"/>
        <v>41287</v>
      </c>
      <c r="O8" s="83">
        <f t="shared" si="27"/>
        <v>41288</v>
      </c>
      <c r="P8" s="79">
        <f t="shared" si="27"/>
        <v>41289</v>
      </c>
      <c r="Q8" s="79">
        <f t="shared" si="27"/>
        <v>41290</v>
      </c>
      <c r="R8" s="79">
        <f t="shared" si="27"/>
        <v>41291</v>
      </c>
      <c r="S8" s="79">
        <f t="shared" si="27"/>
        <v>41292</v>
      </c>
      <c r="T8" s="79">
        <f t="shared" si="27"/>
        <v>41293</v>
      </c>
      <c r="U8" s="79">
        <f t="shared" si="27"/>
        <v>41294</v>
      </c>
      <c r="V8" s="84">
        <f t="shared" si="27"/>
        <v>41295</v>
      </c>
      <c r="W8" s="79">
        <f t="shared" si="27"/>
        <v>41296</v>
      </c>
      <c r="X8" s="79">
        <f t="shared" si="27"/>
        <v>41297</v>
      </c>
      <c r="Y8" s="83">
        <f t="shared" si="27"/>
        <v>41298</v>
      </c>
      <c r="Z8" s="79">
        <f t="shared" si="27"/>
        <v>41299</v>
      </c>
      <c r="AA8" s="79">
        <f t="shared" si="27"/>
        <v>41300</v>
      </c>
      <c r="AB8" s="79">
        <f t="shared" si="27"/>
        <v>41301</v>
      </c>
      <c r="AC8" s="79">
        <f>AB8+1</f>
        <v>41302</v>
      </c>
      <c r="AD8" s="79">
        <f t="shared" si="26"/>
        <v>41303</v>
      </c>
      <c r="AE8" s="79">
        <f t="shared" si="26"/>
        <v>41304</v>
      </c>
      <c r="AF8" s="79">
        <f t="shared" si="26"/>
        <v>41305</v>
      </c>
      <c r="AG8" s="2"/>
      <c r="AH8" s="12"/>
      <c r="AI8" s="6"/>
    </row>
    <row r="9" spans="1:35" ht="24.95" customHeight="1">
      <c r="A9" s="3" t="s">
        <v>0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39">
        <f>SUM(B9:AF9)</f>
        <v>0</v>
      </c>
      <c r="AH9" s="13"/>
      <c r="AI9" s="6"/>
    </row>
    <row r="10" spans="1:35" ht="24.95" customHeight="1">
      <c r="A10" s="3" t="s">
        <v>1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39">
        <f t="shared" ref="AG10:AG14" si="28">SUM(B10:AF10)</f>
        <v>0</v>
      </c>
      <c r="AH10" s="13"/>
      <c r="AI10" s="6"/>
    </row>
    <row r="11" spans="1:35" ht="24.95" customHeight="1">
      <c r="A11" s="3" t="s">
        <v>49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39">
        <f t="shared" si="28"/>
        <v>0</v>
      </c>
      <c r="AH11" s="13"/>
      <c r="AI11" s="6"/>
    </row>
    <row r="12" spans="1:35" ht="24.95" customHeight="1">
      <c r="A12" s="3" t="s">
        <v>2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39">
        <f t="shared" si="28"/>
        <v>0</v>
      </c>
      <c r="AH12" s="13"/>
      <c r="AI12" s="6"/>
    </row>
    <row r="13" spans="1:35" ht="24.95" customHeight="1">
      <c r="A13" s="3" t="s">
        <v>3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39">
        <f t="shared" si="28"/>
        <v>0</v>
      </c>
      <c r="AH13" s="13"/>
      <c r="AI13" s="6"/>
    </row>
    <row r="14" spans="1:35" ht="24.95" customHeight="1">
      <c r="A14" s="3" t="s">
        <v>50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39">
        <f t="shared" si="28"/>
        <v>0</v>
      </c>
      <c r="AH14" s="13"/>
      <c r="AI14" s="6"/>
    </row>
    <row r="15" spans="1: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2"/>
      <c r="AI15" s="6"/>
    </row>
    <row r="16" spans="1:35" ht="7.5" customHeight="1"/>
    <row r="17" spans="1:35">
      <c r="B17" s="1" t="s">
        <v>10</v>
      </c>
      <c r="C17" s="1"/>
      <c r="D17" s="1"/>
      <c r="O17" s="1"/>
      <c r="P17" s="1"/>
      <c r="Q17" s="1"/>
      <c r="R17" s="1"/>
    </row>
    <row r="18" spans="1:35" ht="7.5" customHeight="1"/>
    <row r="19" spans="1:35" ht="20.25" customHeight="1">
      <c r="B19" s="101">
        <f>DATE(E4,G4,1)</f>
        <v>41275</v>
      </c>
      <c r="C19" s="101">
        <f t="shared" ref="C19:C20" si="29">B19+1</f>
        <v>41276</v>
      </c>
      <c r="D19" s="101">
        <f t="shared" ref="D19:D20" si="30">C19+1</f>
        <v>41277</v>
      </c>
      <c r="E19" s="101">
        <f>D19+1</f>
        <v>41278</v>
      </c>
      <c r="F19" s="101">
        <f t="shared" ref="F19:F20" si="31">E19+1</f>
        <v>41279</v>
      </c>
      <c r="G19" s="101">
        <f t="shared" ref="G19:G20" si="32">F19+1</f>
        <v>41280</v>
      </c>
      <c r="H19" s="101">
        <f t="shared" ref="H19:H20" si="33">G19+1</f>
        <v>41281</v>
      </c>
      <c r="I19" s="101">
        <f t="shared" ref="I19:I20" si="34">H19+1</f>
        <v>41282</v>
      </c>
      <c r="J19" s="101">
        <f t="shared" ref="J19:J20" si="35">I19+1</f>
        <v>41283</v>
      </c>
      <c r="K19" s="101">
        <f t="shared" ref="K19:K20" si="36">J19+1</f>
        <v>41284</v>
      </c>
      <c r="L19" s="101">
        <f t="shared" ref="L19:L20" si="37">K19+1</f>
        <v>41285</v>
      </c>
      <c r="M19" s="101">
        <f t="shared" ref="M19:M20" si="38">L19+1</f>
        <v>41286</v>
      </c>
      <c r="N19" s="101">
        <f t="shared" ref="N19:N20" si="39">M19+1</f>
        <v>41287</v>
      </c>
      <c r="O19" s="101">
        <f t="shared" ref="O19:O20" si="40">N19+1</f>
        <v>41288</v>
      </c>
      <c r="P19" s="101">
        <f t="shared" ref="P19:P20" si="41">O19+1</f>
        <v>41289</v>
      </c>
      <c r="Q19" s="101">
        <f t="shared" ref="Q19:Q20" si="42">P19+1</f>
        <v>41290</v>
      </c>
      <c r="R19" s="101">
        <f t="shared" ref="R19:R20" si="43">Q19+1</f>
        <v>41291</v>
      </c>
      <c r="S19" s="101">
        <f t="shared" ref="S19:S20" si="44">R19+1</f>
        <v>41292</v>
      </c>
      <c r="T19" s="101">
        <f t="shared" ref="T19:T20" si="45">S19+1</f>
        <v>41293</v>
      </c>
      <c r="U19" s="101">
        <f t="shared" ref="U19:U20" si="46">T19+1</f>
        <v>41294</v>
      </c>
      <c r="V19" s="101">
        <f t="shared" ref="V19:V20" si="47">U19+1</f>
        <v>41295</v>
      </c>
      <c r="W19" s="101">
        <f t="shared" ref="W19:W20" si="48">V19+1</f>
        <v>41296</v>
      </c>
      <c r="X19" s="101">
        <f t="shared" ref="X19:X20" si="49">W19+1</f>
        <v>41297</v>
      </c>
      <c r="Y19" s="101">
        <f t="shared" ref="Y19:Y20" si="50">X19+1</f>
        <v>41298</v>
      </c>
      <c r="Z19" s="101">
        <f t="shared" ref="Z19:Z20" si="51">Y19+1</f>
        <v>41299</v>
      </c>
      <c r="AA19" s="101">
        <f t="shared" ref="AA19:AA20" si="52">Z19+1</f>
        <v>41300</v>
      </c>
      <c r="AB19" s="101">
        <f t="shared" ref="AB19:AB20" si="53">AA19+1</f>
        <v>41301</v>
      </c>
      <c r="AC19" s="101">
        <f t="shared" ref="AC19:AC20" si="54">AB19+1</f>
        <v>41302</v>
      </c>
      <c r="AD19" s="101">
        <f t="shared" ref="AD19:AF20" si="55">IF(AC19="","",IF(MONTH(AC19+1)=MONTH(AC19),AC19+1,""))</f>
        <v>41303</v>
      </c>
      <c r="AE19" s="101">
        <f t="shared" si="55"/>
        <v>41304</v>
      </c>
      <c r="AF19" s="101">
        <f t="shared" si="55"/>
        <v>41305</v>
      </c>
    </row>
    <row r="20" spans="1:35" ht="20.25" customHeight="1">
      <c r="A20" s="81" t="s">
        <v>68</v>
      </c>
      <c r="B20" s="83">
        <f>DATE(E4,G4,1)</f>
        <v>41275</v>
      </c>
      <c r="C20" s="79">
        <f t="shared" si="29"/>
        <v>41276</v>
      </c>
      <c r="D20" s="79">
        <f t="shared" si="30"/>
        <v>41277</v>
      </c>
      <c r="E20" s="79">
        <f>D20+1</f>
        <v>41278</v>
      </c>
      <c r="F20" s="79">
        <f t="shared" si="31"/>
        <v>41279</v>
      </c>
      <c r="G20" s="79">
        <f t="shared" si="32"/>
        <v>41280</v>
      </c>
      <c r="H20" s="79">
        <f t="shared" si="33"/>
        <v>41281</v>
      </c>
      <c r="I20" s="84">
        <f t="shared" si="34"/>
        <v>41282</v>
      </c>
      <c r="J20" s="79">
        <f t="shared" si="35"/>
        <v>41283</v>
      </c>
      <c r="K20" s="79">
        <f t="shared" si="36"/>
        <v>41284</v>
      </c>
      <c r="L20" s="83">
        <f t="shared" si="37"/>
        <v>41285</v>
      </c>
      <c r="M20" s="79">
        <f t="shared" si="38"/>
        <v>41286</v>
      </c>
      <c r="N20" s="83">
        <f t="shared" si="39"/>
        <v>41287</v>
      </c>
      <c r="O20" s="83">
        <f t="shared" si="40"/>
        <v>41288</v>
      </c>
      <c r="P20" s="79">
        <f t="shared" si="41"/>
        <v>41289</v>
      </c>
      <c r="Q20" s="79">
        <f t="shared" si="42"/>
        <v>41290</v>
      </c>
      <c r="R20" s="79">
        <f t="shared" si="43"/>
        <v>41291</v>
      </c>
      <c r="S20" s="79">
        <f t="shared" si="44"/>
        <v>41292</v>
      </c>
      <c r="T20" s="79">
        <f t="shared" si="45"/>
        <v>41293</v>
      </c>
      <c r="U20" s="79">
        <f t="shared" si="46"/>
        <v>41294</v>
      </c>
      <c r="V20" s="84">
        <f t="shared" si="47"/>
        <v>41295</v>
      </c>
      <c r="W20" s="79">
        <f t="shared" si="48"/>
        <v>41296</v>
      </c>
      <c r="X20" s="79">
        <f t="shared" si="49"/>
        <v>41297</v>
      </c>
      <c r="Y20" s="83">
        <f t="shared" si="50"/>
        <v>41298</v>
      </c>
      <c r="Z20" s="79">
        <f t="shared" si="51"/>
        <v>41299</v>
      </c>
      <c r="AA20" s="79">
        <f t="shared" si="52"/>
        <v>41300</v>
      </c>
      <c r="AB20" s="79">
        <f t="shared" si="53"/>
        <v>41301</v>
      </c>
      <c r="AC20" s="79">
        <f t="shared" si="54"/>
        <v>41302</v>
      </c>
      <c r="AD20" s="79">
        <f t="shared" si="55"/>
        <v>41303</v>
      </c>
      <c r="AE20" s="79">
        <f t="shared" si="55"/>
        <v>41304</v>
      </c>
      <c r="AF20" s="79">
        <f t="shared" si="55"/>
        <v>41305</v>
      </c>
      <c r="AG20" s="2"/>
      <c r="AH20" s="2"/>
      <c r="AI20" s="2"/>
    </row>
    <row r="21" spans="1:35" ht="24.95" customHeight="1">
      <c r="A21" s="3" t="s">
        <v>0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39">
        <f>SUM(B21:AF21)</f>
        <v>0</v>
      </c>
      <c r="AH21" s="14"/>
      <c r="AI21" s="15"/>
    </row>
    <row r="22" spans="1:35" ht="24.95" customHeight="1">
      <c r="A22" s="3" t="s">
        <v>1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39">
        <f t="shared" ref="AG22:AG26" si="56">SUM(B22:AF22)</f>
        <v>0</v>
      </c>
      <c r="AH22" s="14"/>
      <c r="AI22" s="15"/>
    </row>
    <row r="23" spans="1:35" ht="24.95" customHeight="1">
      <c r="A23" s="3" t="s">
        <v>49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39">
        <f t="shared" si="56"/>
        <v>0</v>
      </c>
      <c r="AH23" s="14"/>
      <c r="AI23" s="15"/>
    </row>
    <row r="24" spans="1:35" ht="24.95" customHeight="1">
      <c r="A24" s="3" t="s">
        <v>2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39">
        <f t="shared" si="56"/>
        <v>0</v>
      </c>
      <c r="AH24" s="14"/>
      <c r="AI24" s="15"/>
    </row>
    <row r="25" spans="1:35" ht="24.95" customHeight="1">
      <c r="A25" s="3" t="s">
        <v>3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39">
        <f t="shared" si="56"/>
        <v>0</v>
      </c>
      <c r="AH25" s="14"/>
      <c r="AI25" s="15"/>
    </row>
    <row r="26" spans="1:35" ht="24.95" customHeight="1">
      <c r="A26" s="3" t="s">
        <v>50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39">
        <f t="shared" si="56"/>
        <v>0</v>
      </c>
      <c r="AH26" s="14"/>
      <c r="AI26" s="15"/>
    </row>
    <row r="27" spans="1:35" ht="6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30" spans="1:35">
      <c r="G30" s="100" t="s">
        <v>83</v>
      </c>
    </row>
    <row r="35" spans="1:37">
      <c r="B35" s="1" t="s">
        <v>11</v>
      </c>
    </row>
    <row r="37" spans="1:37" ht="20.85" customHeight="1">
      <c r="B37" s="4" t="s">
        <v>7</v>
      </c>
      <c r="C37" s="4" t="s">
        <v>8</v>
      </c>
      <c r="D37" s="4" t="s">
        <v>9</v>
      </c>
      <c r="E37" s="4" t="s">
        <v>9</v>
      </c>
      <c r="F37" s="4" t="s">
        <v>4</v>
      </c>
      <c r="G37" s="4" t="s">
        <v>5</v>
      </c>
      <c r="H37" s="4" t="s">
        <v>6</v>
      </c>
      <c r="I37" s="4" t="s">
        <v>7</v>
      </c>
      <c r="J37" s="4" t="s">
        <v>8</v>
      </c>
      <c r="K37" s="4" t="s">
        <v>9</v>
      </c>
      <c r="L37" s="4" t="s">
        <v>9</v>
      </c>
      <c r="M37" s="4" t="s">
        <v>4</v>
      </c>
      <c r="N37" s="4" t="s">
        <v>5</v>
      </c>
      <c r="O37" s="4" t="s">
        <v>6</v>
      </c>
      <c r="P37" s="4" t="s">
        <v>7</v>
      </c>
      <c r="Q37" s="4" t="s">
        <v>8</v>
      </c>
      <c r="R37" s="4" t="s">
        <v>9</v>
      </c>
      <c r="S37" s="4" t="s">
        <v>9</v>
      </c>
      <c r="T37" s="5" t="s">
        <v>4</v>
      </c>
      <c r="U37" s="4" t="s">
        <v>5</v>
      </c>
      <c r="V37" s="4" t="s">
        <v>6</v>
      </c>
      <c r="W37" s="4" t="s">
        <v>7</v>
      </c>
      <c r="X37" s="4" t="s">
        <v>8</v>
      </c>
      <c r="Y37" s="4" t="s">
        <v>9</v>
      </c>
      <c r="Z37" s="4" t="s">
        <v>9</v>
      </c>
      <c r="AA37" s="4" t="s">
        <v>4</v>
      </c>
      <c r="AB37" s="4" t="s">
        <v>5</v>
      </c>
      <c r="AC37" s="4" t="s">
        <v>6</v>
      </c>
      <c r="AD37" s="4" t="s">
        <v>7</v>
      </c>
      <c r="AE37" s="4" t="s">
        <v>8</v>
      </c>
      <c r="AF37" s="4" t="s">
        <v>9</v>
      </c>
    </row>
    <row r="38" spans="1:37" ht="20.85" customHeight="1">
      <c r="A38" s="2"/>
      <c r="B38" s="78">
        <f>DATE(E4,G4,1)</f>
        <v>41275</v>
      </c>
      <c r="C38" s="78">
        <f>B38+1</f>
        <v>41276</v>
      </c>
      <c r="D38" s="78">
        <f t="shared" ref="D38:AC38" si="57">C38+1</f>
        <v>41277</v>
      </c>
      <c r="E38" s="78">
        <f t="shared" si="57"/>
        <v>41278</v>
      </c>
      <c r="F38" s="78">
        <f t="shared" si="57"/>
        <v>41279</v>
      </c>
      <c r="G38" s="78">
        <f t="shared" si="57"/>
        <v>41280</v>
      </c>
      <c r="H38" s="78">
        <f t="shared" si="57"/>
        <v>41281</v>
      </c>
      <c r="I38" s="78">
        <f t="shared" si="57"/>
        <v>41282</v>
      </c>
      <c r="J38" s="78">
        <f t="shared" si="57"/>
        <v>41283</v>
      </c>
      <c r="K38" s="78">
        <f t="shared" si="57"/>
        <v>41284</v>
      </c>
      <c r="L38" s="78">
        <f t="shared" si="57"/>
        <v>41285</v>
      </c>
      <c r="M38" s="78">
        <f t="shared" si="57"/>
        <v>41286</v>
      </c>
      <c r="N38" s="78">
        <f t="shared" si="57"/>
        <v>41287</v>
      </c>
      <c r="O38" s="78">
        <f t="shared" si="57"/>
        <v>41288</v>
      </c>
      <c r="P38" s="78">
        <f t="shared" si="57"/>
        <v>41289</v>
      </c>
      <c r="Q38" s="78">
        <f t="shared" si="57"/>
        <v>41290</v>
      </c>
      <c r="R38" s="78">
        <f t="shared" si="57"/>
        <v>41291</v>
      </c>
      <c r="S38" s="78">
        <f t="shared" si="57"/>
        <v>41292</v>
      </c>
      <c r="T38" s="78">
        <f t="shared" si="57"/>
        <v>41293</v>
      </c>
      <c r="U38" s="78">
        <f t="shared" si="57"/>
        <v>41294</v>
      </c>
      <c r="V38" s="78">
        <f t="shared" si="57"/>
        <v>41295</v>
      </c>
      <c r="W38" s="78">
        <f t="shared" si="57"/>
        <v>41296</v>
      </c>
      <c r="X38" s="78">
        <f t="shared" si="57"/>
        <v>41297</v>
      </c>
      <c r="Y38" s="78">
        <f t="shared" si="57"/>
        <v>41298</v>
      </c>
      <c r="Z38" s="78">
        <f t="shared" si="57"/>
        <v>41299</v>
      </c>
      <c r="AA38" s="78">
        <f t="shared" si="57"/>
        <v>41300</v>
      </c>
      <c r="AB38" s="78">
        <f t="shared" si="57"/>
        <v>41301</v>
      </c>
      <c r="AC38" s="78">
        <f t="shared" si="57"/>
        <v>41302</v>
      </c>
      <c r="AD38" s="79">
        <f>IF(AC38="","",IF(MONTH(AC38+1)=MONTH(AC38),AC38+1,""))</f>
        <v>41303</v>
      </c>
      <c r="AE38" s="79" t="str">
        <f>IF(AD26="","",IF(MONTH(AD26+1)=MONTH(AD26),AD26+1,""))</f>
        <v/>
      </c>
      <c r="AF38" s="79" t="str">
        <f>IF(AE26="","",IF(MONTH(AE26+1)=MONTH(AE26),AE26+1,""))</f>
        <v/>
      </c>
      <c r="AG38" s="80"/>
      <c r="AH38" s="2"/>
      <c r="AI38" s="2"/>
    </row>
    <row r="39" spans="1:37" ht="24.95" customHeight="1">
      <c r="A39" s="3" t="s">
        <v>12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42">
        <f>SUM(B39:AF39)</f>
        <v>0</v>
      </c>
      <c r="AH39" s="7"/>
      <c r="AI39" s="2"/>
    </row>
    <row r="40" spans="1:37" ht="24.95" customHeight="1">
      <c r="A40" s="3" t="s">
        <v>47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42">
        <f>SUM(B40:AF40)</f>
        <v>0</v>
      </c>
      <c r="AH40" s="7"/>
      <c r="AI40" s="2"/>
    </row>
    <row r="41" spans="1:37" ht="24.95" customHeight="1">
      <c r="A41" s="3" t="s">
        <v>13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42">
        <f>SUM(B41:AF41)</f>
        <v>0</v>
      </c>
      <c r="AH41" s="7"/>
      <c r="AI41" s="2"/>
    </row>
    <row r="42" spans="1:37">
      <c r="A42" s="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42"/>
      <c r="AH42" s="2"/>
      <c r="AI42" s="2"/>
    </row>
    <row r="44" spans="1:37">
      <c r="B44" s="1" t="s">
        <v>10</v>
      </c>
      <c r="C44" s="1"/>
      <c r="D44" s="1"/>
      <c r="O44" s="1"/>
      <c r="P44" s="1"/>
      <c r="Q44" s="1"/>
      <c r="R44" s="1"/>
    </row>
    <row r="46" spans="1:37" ht="20.85" customHeight="1">
      <c r="B46" s="4" t="s">
        <v>7</v>
      </c>
      <c r="C46" s="4" t="s">
        <v>8</v>
      </c>
      <c r="D46" s="4" t="s">
        <v>9</v>
      </c>
      <c r="E46" s="4" t="s">
        <v>9</v>
      </c>
      <c r="F46" s="4" t="s">
        <v>4</v>
      </c>
      <c r="G46" s="4" t="s">
        <v>5</v>
      </c>
      <c r="H46" s="4" t="s">
        <v>6</v>
      </c>
      <c r="I46" s="4" t="s">
        <v>7</v>
      </c>
      <c r="J46" s="4" t="s">
        <v>8</v>
      </c>
      <c r="K46" s="4" t="s">
        <v>9</v>
      </c>
      <c r="L46" s="4" t="s">
        <v>9</v>
      </c>
      <c r="M46" s="4" t="s">
        <v>4</v>
      </c>
      <c r="N46" s="4" t="s">
        <v>5</v>
      </c>
      <c r="O46" s="4" t="s">
        <v>6</v>
      </c>
      <c r="P46" s="4" t="s">
        <v>7</v>
      </c>
      <c r="Q46" s="4" t="s">
        <v>8</v>
      </c>
      <c r="R46" s="4" t="s">
        <v>9</v>
      </c>
      <c r="S46" s="4" t="s">
        <v>9</v>
      </c>
      <c r="T46" s="5" t="s">
        <v>4</v>
      </c>
      <c r="U46" s="4" t="s">
        <v>5</v>
      </c>
      <c r="V46" s="4" t="s">
        <v>6</v>
      </c>
      <c r="W46" s="4" t="s">
        <v>7</v>
      </c>
      <c r="X46" s="4" t="s">
        <v>8</v>
      </c>
      <c r="Y46" s="4" t="s">
        <v>9</v>
      </c>
      <c r="Z46" s="4" t="s">
        <v>9</v>
      </c>
      <c r="AA46" s="4" t="s">
        <v>4</v>
      </c>
      <c r="AB46" s="4" t="s">
        <v>5</v>
      </c>
      <c r="AC46" s="4" t="s">
        <v>6</v>
      </c>
      <c r="AD46" s="4" t="s">
        <v>7</v>
      </c>
      <c r="AE46" s="4" t="s">
        <v>8</v>
      </c>
      <c r="AF46" s="4" t="s">
        <v>9</v>
      </c>
    </row>
    <row r="47" spans="1:37" ht="20.85" customHeight="1">
      <c r="A47" s="2"/>
      <c r="B47" s="78">
        <f>DATE(E4,G4,1)</f>
        <v>41275</v>
      </c>
      <c r="C47" s="78">
        <f>B47+1</f>
        <v>41276</v>
      </c>
      <c r="D47" s="78">
        <f t="shared" ref="D47:AC47" si="58">C47+1</f>
        <v>41277</v>
      </c>
      <c r="E47" s="78">
        <f t="shared" si="58"/>
        <v>41278</v>
      </c>
      <c r="F47" s="78">
        <f t="shared" si="58"/>
        <v>41279</v>
      </c>
      <c r="G47" s="78">
        <f t="shared" si="58"/>
        <v>41280</v>
      </c>
      <c r="H47" s="78">
        <f t="shared" si="58"/>
        <v>41281</v>
      </c>
      <c r="I47" s="78">
        <f t="shared" si="58"/>
        <v>41282</v>
      </c>
      <c r="J47" s="78">
        <f t="shared" si="58"/>
        <v>41283</v>
      </c>
      <c r="K47" s="78">
        <f t="shared" si="58"/>
        <v>41284</v>
      </c>
      <c r="L47" s="78">
        <f t="shared" si="58"/>
        <v>41285</v>
      </c>
      <c r="M47" s="78">
        <f t="shared" si="58"/>
        <v>41286</v>
      </c>
      <c r="N47" s="78">
        <f t="shared" si="58"/>
        <v>41287</v>
      </c>
      <c r="O47" s="78">
        <f t="shared" si="58"/>
        <v>41288</v>
      </c>
      <c r="P47" s="78">
        <f t="shared" si="58"/>
        <v>41289</v>
      </c>
      <c r="Q47" s="78">
        <f t="shared" si="58"/>
        <v>41290</v>
      </c>
      <c r="R47" s="78">
        <f t="shared" si="58"/>
        <v>41291</v>
      </c>
      <c r="S47" s="78">
        <f t="shared" si="58"/>
        <v>41292</v>
      </c>
      <c r="T47" s="78">
        <f t="shared" si="58"/>
        <v>41293</v>
      </c>
      <c r="U47" s="78">
        <f t="shared" si="58"/>
        <v>41294</v>
      </c>
      <c r="V47" s="78">
        <f t="shared" si="58"/>
        <v>41295</v>
      </c>
      <c r="W47" s="78">
        <f t="shared" si="58"/>
        <v>41296</v>
      </c>
      <c r="X47" s="78">
        <f t="shared" si="58"/>
        <v>41297</v>
      </c>
      <c r="Y47" s="78">
        <f t="shared" si="58"/>
        <v>41298</v>
      </c>
      <c r="Z47" s="78">
        <f t="shared" si="58"/>
        <v>41299</v>
      </c>
      <c r="AA47" s="78">
        <f t="shared" si="58"/>
        <v>41300</v>
      </c>
      <c r="AB47" s="78">
        <f t="shared" si="58"/>
        <v>41301</v>
      </c>
      <c r="AC47" s="78">
        <f t="shared" si="58"/>
        <v>41302</v>
      </c>
      <c r="AD47" s="79">
        <f>IF(AC47="","",IF(MONTH(AC47+1)=MONTH(AC47),AC47+1,""))</f>
        <v>41303</v>
      </c>
      <c r="AE47" s="79" t="str">
        <f>IF(AD35="","",IF(MONTH(AD35+1)=MONTH(AD35),AD35+1,""))</f>
        <v/>
      </c>
      <c r="AF47" s="79" t="str">
        <f>IF(AE35="","",IF(MONTH(AE35+1)=MONTH(AE35),AE35+1,""))</f>
        <v/>
      </c>
      <c r="AG47" s="2"/>
      <c r="AH47" s="2"/>
      <c r="AI47" s="2"/>
      <c r="AK47" s="6"/>
    </row>
    <row r="48" spans="1:37" ht="24.95" customHeight="1">
      <c r="A48" s="3" t="s">
        <v>12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11">
        <f>SUM(B48:AF48)</f>
        <v>0</v>
      </c>
      <c r="AH48" s="16"/>
      <c r="AI48" s="14"/>
    </row>
    <row r="49" spans="1:35" ht="24.95" customHeight="1">
      <c r="A49" s="3" t="s">
        <v>47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11">
        <f>SUM(B49:AF49)</f>
        <v>0</v>
      </c>
      <c r="AH49" s="16"/>
      <c r="AI49" s="14"/>
    </row>
    <row r="50" spans="1:35" ht="24.95" customHeight="1">
      <c r="A50" s="3" t="s">
        <v>13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11">
        <f>SUM(B50:AF50)</f>
        <v>0</v>
      </c>
      <c r="AH50" s="16"/>
      <c r="AI50" s="14"/>
    </row>
    <row r="51" spans="1:35" ht="12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4" spans="1:35">
      <c r="A54" t="s">
        <v>15</v>
      </c>
      <c r="B54" s="36"/>
    </row>
    <row r="55" spans="1:35">
      <c r="A55" t="s">
        <v>14</v>
      </c>
      <c r="B55" s="9"/>
    </row>
    <row r="56" spans="1:35">
      <c r="A56" t="s">
        <v>16</v>
      </c>
      <c r="B56" s="10"/>
    </row>
  </sheetData>
  <mergeCells count="5">
    <mergeCell ref="L4:R5"/>
    <mergeCell ref="G3:I3"/>
    <mergeCell ref="G4:I4"/>
    <mergeCell ref="E4:F4"/>
    <mergeCell ref="E3:F3"/>
  </mergeCells>
  <phoneticPr fontId="8" type="noConversion"/>
  <conditionalFormatting sqref="B39:AF39">
    <cfRule type="expression" dxfId="21" priority="21" stopIfTrue="1">
      <formula>OR(WEEKDAY(B38)=1,WEEKDAY(B38)=7)</formula>
    </cfRule>
  </conditionalFormatting>
  <conditionalFormatting sqref="B40:AF40">
    <cfRule type="expression" dxfId="20" priority="20" stopIfTrue="1">
      <formula>OR(WEEKDAY(B38)=1,WEEKDAY(B38)=7)</formula>
    </cfRule>
  </conditionalFormatting>
  <conditionalFormatting sqref="B41:AF41">
    <cfRule type="expression" dxfId="19" priority="19" stopIfTrue="1">
      <formula>OR(WEEKDAY(B38)=1,WEEKDAY(B38)=7)</formula>
    </cfRule>
  </conditionalFormatting>
  <conditionalFormatting sqref="B42:AF42">
    <cfRule type="expression" dxfId="18" priority="18" stopIfTrue="1">
      <formula>OR(WEEKDAY(B38)=1,WEEKDAY(B38)=7)</formula>
    </cfRule>
  </conditionalFormatting>
  <conditionalFormatting sqref="B48:AF48">
    <cfRule type="expression" dxfId="17" priority="16" stopIfTrue="1">
      <formula>OR(WEEKDAY(B47)=1,WEEKDAY(B47)=7)</formula>
    </cfRule>
  </conditionalFormatting>
  <conditionalFormatting sqref="B49:AF49">
    <cfRule type="expression" dxfId="16" priority="15" stopIfTrue="1">
      <formula>OR(WEEKDAY(B47)=1,WEEKDAY(B47)=7)</formula>
    </cfRule>
  </conditionalFormatting>
  <conditionalFormatting sqref="B50:AF50">
    <cfRule type="expression" dxfId="15" priority="14" stopIfTrue="1">
      <formula>OR(WEEKDAY(B47)=1,WEEKDAY(B47)=7)</formula>
    </cfRule>
  </conditionalFormatting>
  <conditionalFormatting sqref="B8:AF14">
    <cfRule type="expression" dxfId="11" priority="12" stopIfTrue="1">
      <formula>COUNTIF(fériés,B$8)=1</formula>
    </cfRule>
    <cfRule type="expression" dxfId="14" priority="34" stopIfTrue="1">
      <formula>OR(WEEKDAY(B$8)=7,WEEKDAY(B$8)=1)</formula>
    </cfRule>
  </conditionalFormatting>
  <conditionalFormatting sqref="B20:AF26">
    <cfRule type="expression" dxfId="13" priority="1" stopIfTrue="1">
      <formula>COUNTIF(fériés,B$8)=1</formula>
    </cfRule>
    <cfRule type="expression" dxfId="12" priority="2" stopIfTrue="1">
      <formula>OR(WEEKDAY(B$8)=7,WEEKDAY(B$8)=1)</formula>
    </cfRule>
  </conditionalFormatting>
  <dataValidations count="2">
    <dataValidation type="list" allowBlank="1" showInputMessage="1" showErrorMessage="1" sqref="E4:F4">
      <formula1>"2013,2014,2015,2016,2017,2018"</formula1>
    </dataValidation>
    <dataValidation type="list" allowBlank="1" showInputMessage="1" showErrorMessage="1" sqref="G4:I4">
      <formula1>"1,2,3,4,5,6,7,8,9,10,11,12"</formula1>
    </dataValidation>
  </dataValidations>
  <pageMargins left="0" right="0" top="0.19685039370078741" bottom="0.19685039370078741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4"/>
  <sheetViews>
    <sheetView topLeftCell="A7" workbookViewId="0">
      <selection activeCell="D33" sqref="D33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>
        <f>MONTH(1)+1</f>
        <v>2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>
        <f>SUM('01'!AG39)</f>
        <v>0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>
        <f>SUM('01'!B10:AF10)</f>
        <v>0</v>
      </c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>
        <f>SUM('01'!B11:AG11)</f>
        <v>0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>
        <f>SUM('01'!B12:AF12)</f>
        <v>0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>
        <f>SUM('01'!B13:AF13)</f>
        <v>0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>
        <f>SUM('01'!AG40)</f>
        <v>0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>
        <f>SUM('01'!AG41)</f>
        <v>0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9:K9"/>
    <mergeCell ref="E5:F5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70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71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72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73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74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75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76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77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78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79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K34"/>
  <sheetViews>
    <sheetView workbookViewId="0">
      <selection activeCell="E5" sqref="E5:F5"/>
    </sheetView>
  </sheetViews>
  <sheetFormatPr baseColWidth="10" defaultRowHeight="12.75"/>
  <cols>
    <col min="1" max="1" width="14.7109375" customWidth="1"/>
    <col min="2" max="2" width="8.5703125" customWidth="1"/>
    <col min="3" max="3" width="9.7109375" customWidth="1"/>
    <col min="4" max="4" width="10.7109375" customWidth="1"/>
    <col min="5" max="5" width="14.7109375" customWidth="1"/>
    <col min="6" max="6" width="14.140625" customWidth="1"/>
    <col min="7" max="7" width="12.7109375" customWidth="1"/>
    <col min="8" max="11" width="14.7109375" customWidth="1"/>
  </cols>
  <sheetData>
    <row r="1" spans="1:11">
      <c r="A1" s="91" t="s">
        <v>38</v>
      </c>
      <c r="B1" s="91"/>
    </row>
    <row r="2" spans="1:11">
      <c r="A2" s="91" t="s">
        <v>39</v>
      </c>
      <c r="B2" s="91"/>
    </row>
    <row r="3" spans="1:11">
      <c r="A3" s="91" t="s">
        <v>40</v>
      </c>
      <c r="B3" s="91"/>
    </row>
    <row r="5" spans="1:11" ht="30" customHeight="1">
      <c r="A5" s="92"/>
      <c r="B5" s="92"/>
      <c r="C5" s="92"/>
      <c r="D5" s="92"/>
      <c r="E5" s="113" t="s">
        <v>80</v>
      </c>
      <c r="F5" s="114"/>
      <c r="G5" s="93">
        <v>2013</v>
      </c>
      <c r="H5" s="92"/>
      <c r="I5" s="92"/>
      <c r="J5" s="92"/>
      <c r="K5" s="92"/>
    </row>
    <row r="9" spans="1:11" ht="15">
      <c r="A9" s="43" t="s">
        <v>44</v>
      </c>
      <c r="B9" s="44" t="s">
        <v>17</v>
      </c>
      <c r="C9" s="45" t="s">
        <v>18</v>
      </c>
      <c r="D9" s="46" t="s">
        <v>19</v>
      </c>
      <c r="E9" s="112" t="s">
        <v>10</v>
      </c>
      <c r="F9" s="112"/>
      <c r="G9" s="112"/>
      <c r="H9" s="112"/>
      <c r="I9" s="112"/>
      <c r="J9" s="112"/>
      <c r="K9" s="112"/>
    </row>
    <row r="10" spans="1:11" ht="15">
      <c r="A10" s="47" t="s">
        <v>43</v>
      </c>
      <c r="B10" s="47" t="s">
        <v>46</v>
      </c>
      <c r="C10" s="48" t="s">
        <v>20</v>
      </c>
      <c r="D10" s="49"/>
      <c r="E10" s="45" t="s">
        <v>15</v>
      </c>
      <c r="F10" s="50" t="s">
        <v>21</v>
      </c>
      <c r="G10" s="44" t="s">
        <v>22</v>
      </c>
      <c r="H10" s="45" t="s">
        <v>23</v>
      </c>
      <c r="I10" s="45" t="s">
        <v>24</v>
      </c>
      <c r="J10" s="45" t="s">
        <v>35</v>
      </c>
      <c r="K10" s="46" t="s">
        <v>25</v>
      </c>
    </row>
    <row r="11" spans="1:11" ht="15">
      <c r="A11" s="51"/>
      <c r="B11" s="47" t="s">
        <v>45</v>
      </c>
      <c r="C11" s="48"/>
      <c r="D11" s="49"/>
      <c r="E11" s="48"/>
      <c r="F11" s="49"/>
      <c r="G11" s="51" t="s">
        <v>26</v>
      </c>
      <c r="H11" s="48" t="s">
        <v>27</v>
      </c>
      <c r="I11" s="48" t="s">
        <v>28</v>
      </c>
      <c r="J11" s="48" t="s">
        <v>28</v>
      </c>
      <c r="K11" s="52"/>
    </row>
    <row r="12" spans="1:11" ht="4.5" customHeight="1">
      <c r="A12" s="53"/>
      <c r="B12" s="53"/>
      <c r="C12" s="54"/>
      <c r="D12" s="55"/>
      <c r="E12" s="54"/>
      <c r="F12" s="55"/>
      <c r="G12" s="53"/>
      <c r="H12" s="54"/>
      <c r="I12" s="54"/>
      <c r="J12" s="54"/>
      <c r="K12" s="56"/>
    </row>
    <row r="13" spans="1:11" ht="24.95" customHeight="1">
      <c r="A13" s="86" t="s">
        <v>34</v>
      </c>
      <c r="B13" s="18" t="s">
        <v>41</v>
      </c>
      <c r="C13" s="20"/>
      <c r="D13" s="17"/>
      <c r="E13" s="24"/>
      <c r="F13" s="30" t="s">
        <v>42</v>
      </c>
      <c r="G13" s="24"/>
      <c r="H13" s="24"/>
      <c r="I13" s="88"/>
      <c r="J13" s="24"/>
      <c r="K13" s="24"/>
    </row>
    <row r="14" spans="1:11" ht="5.0999999999999996" customHeight="1">
      <c r="A14" s="19"/>
      <c r="B14" s="18"/>
      <c r="C14" s="22"/>
      <c r="D14" s="11"/>
      <c r="E14" s="32"/>
      <c r="F14" s="30"/>
      <c r="G14" s="32"/>
      <c r="H14" s="32"/>
      <c r="I14" s="89"/>
      <c r="J14" s="32"/>
      <c r="K14" s="32"/>
    </row>
    <row r="15" spans="1:11" ht="24.95" customHeight="1">
      <c r="A15" s="86" t="s">
        <v>29</v>
      </c>
      <c r="B15" s="18" t="s">
        <v>36</v>
      </c>
      <c r="C15" s="21"/>
      <c r="D15" s="17"/>
      <c r="E15" s="31"/>
      <c r="F15" s="30" t="s">
        <v>42</v>
      </c>
      <c r="G15" s="24"/>
      <c r="H15" s="24"/>
      <c r="I15" s="88"/>
      <c r="J15" s="24"/>
      <c r="K15" s="24"/>
    </row>
    <row r="16" spans="1:11" ht="5.0999999999999996" customHeight="1">
      <c r="A16" s="19"/>
      <c r="B16" s="18"/>
      <c r="C16" s="22"/>
      <c r="D16" s="11"/>
      <c r="E16" s="32"/>
      <c r="F16" s="7"/>
      <c r="G16" s="32"/>
      <c r="H16" s="32"/>
      <c r="I16" s="89"/>
      <c r="J16" s="32"/>
      <c r="K16" s="32"/>
    </row>
    <row r="17" spans="1:11" ht="24.95" customHeight="1">
      <c r="A17" s="86" t="s">
        <v>30</v>
      </c>
      <c r="B17" s="18" t="s">
        <v>36</v>
      </c>
      <c r="C17" s="21" t="s">
        <v>51</v>
      </c>
      <c r="D17" s="17"/>
      <c r="E17" s="24"/>
      <c r="F17" s="30" t="s">
        <v>42</v>
      </c>
      <c r="G17" s="24"/>
      <c r="H17" s="24"/>
      <c r="I17" s="88"/>
      <c r="J17" s="24"/>
      <c r="K17" s="24"/>
    </row>
    <row r="18" spans="1:11" ht="5.0999999999999996" customHeight="1">
      <c r="A18" s="19"/>
      <c r="B18" s="18"/>
      <c r="C18" s="22"/>
      <c r="D18" s="11"/>
      <c r="E18" s="32"/>
      <c r="F18" s="7"/>
      <c r="G18" s="32"/>
      <c r="H18" s="32"/>
      <c r="I18" s="89"/>
      <c r="J18" s="32"/>
      <c r="K18" s="32"/>
    </row>
    <row r="19" spans="1:11" ht="24.95" customHeight="1">
      <c r="A19" s="86" t="s">
        <v>31</v>
      </c>
      <c r="B19" s="18" t="s">
        <v>36</v>
      </c>
      <c r="C19" s="21"/>
      <c r="D19" s="17"/>
      <c r="E19" s="24"/>
      <c r="F19" s="30" t="s">
        <v>42</v>
      </c>
      <c r="G19" s="24"/>
      <c r="H19" s="24"/>
      <c r="I19" s="88"/>
      <c r="J19" s="24"/>
      <c r="K19" s="35"/>
    </row>
    <row r="20" spans="1:11" ht="5.0999999999999996" customHeight="1">
      <c r="A20" s="19"/>
      <c r="B20" s="18"/>
      <c r="C20" s="22"/>
      <c r="D20" s="11"/>
      <c r="E20" s="32"/>
      <c r="F20" s="7"/>
      <c r="G20" s="32"/>
      <c r="H20" s="32"/>
      <c r="I20" s="89"/>
      <c r="J20" s="32"/>
      <c r="K20" s="32"/>
    </row>
    <row r="21" spans="1:11" ht="24.95" customHeight="1">
      <c r="A21" s="19" t="s">
        <v>49</v>
      </c>
      <c r="B21" s="18"/>
      <c r="C21" s="22" t="s">
        <v>54</v>
      </c>
      <c r="D21" s="11"/>
      <c r="E21" s="32"/>
      <c r="F21" s="29" t="s">
        <v>42</v>
      </c>
      <c r="G21" s="32"/>
      <c r="H21" s="32"/>
      <c r="I21" s="89"/>
      <c r="J21" s="32"/>
      <c r="K21" s="32"/>
    </row>
    <row r="22" spans="1:11" ht="5.0999999999999996" customHeight="1">
      <c r="A22" s="19"/>
      <c r="B22" s="18"/>
      <c r="C22" s="22"/>
      <c r="D22" s="11"/>
      <c r="E22" s="32"/>
      <c r="F22" s="29"/>
      <c r="G22" s="32"/>
      <c r="H22" s="32"/>
      <c r="I22" s="89"/>
      <c r="J22" s="32"/>
      <c r="K22" s="32"/>
    </row>
    <row r="23" spans="1:11" ht="24.95" customHeight="1">
      <c r="A23" s="86" t="s">
        <v>32</v>
      </c>
      <c r="B23" s="18" t="s">
        <v>36</v>
      </c>
      <c r="C23" s="21" t="s">
        <v>55</v>
      </c>
      <c r="D23" s="17"/>
      <c r="E23" s="24"/>
      <c r="F23" s="30" t="s">
        <v>42</v>
      </c>
      <c r="G23" s="24"/>
      <c r="H23" s="24"/>
      <c r="I23" s="88"/>
      <c r="J23" s="24"/>
      <c r="K23" s="35"/>
    </row>
    <row r="24" spans="1:11" ht="5.0999999999999996" customHeight="1">
      <c r="A24" s="19"/>
      <c r="B24" s="18"/>
      <c r="C24" s="22"/>
      <c r="D24" s="11"/>
      <c r="E24" s="32"/>
      <c r="F24" s="7"/>
      <c r="G24" s="32"/>
      <c r="H24" s="32"/>
      <c r="I24" s="89"/>
      <c r="J24" s="32"/>
      <c r="K24" s="32"/>
    </row>
    <row r="25" spans="1:11" s="27" customFormat="1" ht="24.95" customHeight="1">
      <c r="A25" s="87" t="s">
        <v>33</v>
      </c>
      <c r="B25" s="25" t="s">
        <v>36</v>
      </c>
      <c r="C25" s="26" t="s">
        <v>51</v>
      </c>
      <c r="D25" s="24"/>
      <c r="E25" s="37"/>
      <c r="F25" s="30" t="s">
        <v>42</v>
      </c>
      <c r="G25" s="24"/>
      <c r="H25" s="24"/>
      <c r="I25" s="88"/>
      <c r="J25" s="24"/>
      <c r="K25" s="24"/>
    </row>
    <row r="26" spans="1:11" ht="5.0999999999999996" customHeight="1">
      <c r="A26" s="19"/>
      <c r="B26" s="25" t="s">
        <v>36</v>
      </c>
      <c r="C26" s="22"/>
      <c r="D26" s="11"/>
      <c r="E26" s="32"/>
      <c r="F26" s="7"/>
      <c r="G26" s="32"/>
      <c r="H26" s="32"/>
      <c r="I26" s="89"/>
      <c r="J26" s="32"/>
      <c r="K26" s="32"/>
    </row>
    <row r="27" spans="1:11" ht="24.95" customHeight="1">
      <c r="A27" s="19" t="s">
        <v>48</v>
      </c>
      <c r="B27" s="25" t="s">
        <v>36</v>
      </c>
      <c r="C27" s="22" t="s">
        <v>53</v>
      </c>
      <c r="D27" s="11"/>
      <c r="E27" s="38"/>
      <c r="F27" s="29" t="s">
        <v>42</v>
      </c>
      <c r="G27" s="40"/>
      <c r="H27" s="32"/>
      <c r="I27" s="90"/>
      <c r="J27" s="32"/>
      <c r="K27" s="32"/>
    </row>
    <row r="28" spans="1:11" ht="5.0999999999999996" customHeight="1">
      <c r="A28" s="19"/>
      <c r="B28" s="18"/>
      <c r="C28" s="22"/>
      <c r="D28" s="11"/>
      <c r="E28" s="32"/>
      <c r="F28" s="7"/>
      <c r="G28" s="32"/>
      <c r="H28" s="32"/>
      <c r="I28" s="89"/>
      <c r="J28" s="32"/>
      <c r="K28" s="32"/>
    </row>
    <row r="29" spans="1:11" ht="24.95" customHeight="1">
      <c r="A29" s="19" t="s">
        <v>50</v>
      </c>
      <c r="B29" s="18"/>
      <c r="C29" s="22"/>
      <c r="D29" s="11"/>
      <c r="E29" s="32"/>
      <c r="F29" s="7"/>
      <c r="G29" s="32"/>
      <c r="H29" s="32"/>
      <c r="I29" s="89"/>
      <c r="J29" s="32"/>
      <c r="K29" s="32"/>
    </row>
    <row r="30" spans="1:11" ht="5.0999999999999996" customHeight="1">
      <c r="A30" s="19"/>
      <c r="B30" s="18"/>
      <c r="C30" s="22"/>
      <c r="D30" s="11"/>
      <c r="E30" s="32"/>
      <c r="F30" s="7"/>
      <c r="G30" s="85"/>
      <c r="H30" s="32"/>
      <c r="I30" s="89"/>
      <c r="J30" s="32"/>
      <c r="K30" s="32"/>
    </row>
    <row r="31" spans="1:11" ht="24.95" customHeight="1">
      <c r="A31" s="86" t="s">
        <v>37</v>
      </c>
      <c r="B31" s="18" t="s">
        <v>36</v>
      </c>
      <c r="C31" s="22" t="s">
        <v>52</v>
      </c>
      <c r="D31" s="23"/>
      <c r="E31" s="33"/>
      <c r="F31" s="30" t="s">
        <v>42</v>
      </c>
      <c r="G31" s="2"/>
      <c r="H31" s="33"/>
      <c r="I31" s="41"/>
      <c r="J31" s="33"/>
      <c r="K31" s="33"/>
    </row>
    <row r="32" spans="1:11" ht="4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34"/>
    </row>
    <row r="33" spans="1:11" ht="28.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2">
    <mergeCell ref="E5:F5"/>
    <mergeCell ref="E9:K9"/>
  </mergeCells>
  <pageMargins left="3.937007874015748E-2" right="3.937007874015748E-2" top="0.74803149606299213" bottom="0.74803149606299213" header="0.31496062992125984" footer="0.31496062992125984"/>
  <pageSetup paperSize="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2:E14"/>
  <sheetViews>
    <sheetView workbookViewId="0">
      <selection activeCell="D4" sqref="D4:E14"/>
    </sheetView>
  </sheetViews>
  <sheetFormatPr baseColWidth="10" defaultRowHeight="12.75"/>
  <sheetData>
    <row r="2" spans="2:5">
      <c r="B2" s="94"/>
    </row>
    <row r="3" spans="2:5">
      <c r="B3" s="28"/>
      <c r="D3" s="97" t="s">
        <v>81</v>
      </c>
      <c r="E3" s="98" t="s">
        <v>82</v>
      </c>
    </row>
    <row r="4" spans="2:5">
      <c r="B4" s="28" t="s">
        <v>56</v>
      </c>
      <c r="D4" s="96">
        <f>DATE(année,1,1)</f>
        <v>41275</v>
      </c>
      <c r="E4" s="96">
        <f>ROUND(DATE(année,4,MOD(234-11*MOD(année,19),30))/7,0)*7-6</f>
        <v>41364</v>
      </c>
    </row>
    <row r="5" spans="2:5">
      <c r="B5" s="28" t="s">
        <v>57</v>
      </c>
      <c r="D5" s="96">
        <f>DATE(année,5,1)</f>
        <v>41395</v>
      </c>
    </row>
    <row r="6" spans="2:5">
      <c r="B6" s="28" t="s">
        <v>58</v>
      </c>
      <c r="D6" s="96">
        <f>DATE(année,5,8)</f>
        <v>41402</v>
      </c>
    </row>
    <row r="7" spans="2:5">
      <c r="B7" s="28" t="s">
        <v>59</v>
      </c>
      <c r="D7" s="96">
        <f>DATE(année,7,14)</f>
        <v>41469</v>
      </c>
    </row>
    <row r="8" spans="2:5">
      <c r="B8" s="28" t="s">
        <v>60</v>
      </c>
      <c r="D8" s="96">
        <f>DATE(année,8,15)</f>
        <v>41501</v>
      </c>
    </row>
    <row r="9" spans="2:5">
      <c r="B9" s="28" t="s">
        <v>61</v>
      </c>
      <c r="D9" s="96">
        <f>DATE(année,11,1)</f>
        <v>41579</v>
      </c>
    </row>
    <row r="10" spans="2:5">
      <c r="B10" s="28" t="s">
        <v>62</v>
      </c>
      <c r="D10" s="96">
        <f>DATE(année,11,11)</f>
        <v>41589</v>
      </c>
    </row>
    <row r="11" spans="2:5">
      <c r="B11" s="28" t="s">
        <v>63</v>
      </c>
      <c r="D11" s="96">
        <f>DATE(année,12,25)</f>
        <v>41633</v>
      </c>
    </row>
    <row r="12" spans="2:5">
      <c r="B12" s="28" t="s">
        <v>64</v>
      </c>
      <c r="D12" s="99">
        <f>E4+1</f>
        <v>41365</v>
      </c>
    </row>
    <row r="13" spans="2:5">
      <c r="B13" s="28" t="s">
        <v>65</v>
      </c>
      <c r="D13" s="99">
        <f>E4+39</f>
        <v>41403</v>
      </c>
    </row>
    <row r="14" spans="2:5">
      <c r="D14" s="99">
        <f>E4+50</f>
        <v>41414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3:AF6"/>
  <sheetViews>
    <sheetView workbookViewId="0">
      <selection activeCell="B13" sqref="B13"/>
    </sheetView>
  </sheetViews>
  <sheetFormatPr baseColWidth="10" defaultRowHeight="12.75"/>
  <sheetData>
    <row r="3" spans="1:32" ht="26.25">
      <c r="A3" s="63"/>
      <c r="B3" s="64"/>
      <c r="C3" s="64"/>
      <c r="D3" s="64"/>
      <c r="E3" s="64"/>
      <c r="F3" s="115" t="s">
        <v>69</v>
      </c>
      <c r="G3" s="115"/>
      <c r="H3" s="115"/>
      <c r="I3" s="115"/>
      <c r="J3" s="115"/>
      <c r="K3" s="115"/>
      <c r="L3" s="115"/>
      <c r="M3" s="65"/>
      <c r="N3" s="65"/>
      <c r="O3" s="65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ht="33.75">
      <c r="A4" s="66" t="s">
        <v>66</v>
      </c>
      <c r="B4" s="108" t="s">
        <v>67</v>
      </c>
      <c r="C4" s="108"/>
      <c r="D4" s="108"/>
      <c r="E4" s="67"/>
      <c r="F4" s="115"/>
      <c r="G4" s="115"/>
      <c r="H4" s="115"/>
      <c r="I4" s="115"/>
      <c r="J4" s="115"/>
      <c r="K4" s="115"/>
      <c r="L4" s="115"/>
      <c r="M4" s="65"/>
      <c r="N4" s="65"/>
      <c r="O4" s="65"/>
      <c r="P4" s="67"/>
      <c r="Q4" s="67"/>
      <c r="R4" s="67"/>
      <c r="S4" s="67"/>
      <c r="T4" s="67"/>
      <c r="U4" s="67"/>
      <c r="V4" s="67"/>
      <c r="W4" s="67"/>
      <c r="X4" s="68"/>
      <c r="Y4" s="68"/>
      <c r="Z4" s="68"/>
      <c r="AA4" s="68"/>
      <c r="AB4" s="68"/>
      <c r="AC4" s="68"/>
      <c r="AD4" s="68"/>
      <c r="AE4" s="68"/>
      <c r="AF4" s="68"/>
    </row>
    <row r="5" spans="1:32" ht="33.75">
      <c r="A5" s="69">
        <v>2011</v>
      </c>
      <c r="B5" s="116">
        <f>MONTH(1&amp;F3)</f>
        <v>6</v>
      </c>
      <c r="C5" s="108"/>
      <c r="D5" s="108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1"/>
      <c r="Y5" s="71"/>
      <c r="Z5" s="71"/>
      <c r="AA5" s="71"/>
      <c r="AB5" s="71"/>
      <c r="AC5" s="71"/>
      <c r="AD5" s="71"/>
      <c r="AE5" s="71"/>
      <c r="AF5" s="71"/>
    </row>
    <row r="6" spans="1:32" ht="14.25">
      <c r="A6" s="72" t="s">
        <v>68</v>
      </c>
      <c r="B6" s="73">
        <f>DATE(A5,B5,1)</f>
        <v>40695</v>
      </c>
      <c r="C6" s="74">
        <f t="shared" ref="C6:AC6" si="0">B6+1</f>
        <v>40696</v>
      </c>
      <c r="D6" s="74">
        <f t="shared" si="0"/>
        <v>40697</v>
      </c>
      <c r="E6" s="74">
        <f t="shared" si="0"/>
        <v>40698</v>
      </c>
      <c r="F6" s="74">
        <f t="shared" si="0"/>
        <v>40699</v>
      </c>
      <c r="G6" s="74">
        <f t="shared" si="0"/>
        <v>40700</v>
      </c>
      <c r="H6" s="74">
        <f t="shared" si="0"/>
        <v>40701</v>
      </c>
      <c r="I6" s="75">
        <f t="shared" si="0"/>
        <v>40702</v>
      </c>
      <c r="J6" s="74">
        <f t="shared" si="0"/>
        <v>40703</v>
      </c>
      <c r="K6" s="74">
        <f t="shared" si="0"/>
        <v>40704</v>
      </c>
      <c r="L6" s="73">
        <f t="shared" si="0"/>
        <v>40705</v>
      </c>
      <c r="M6" s="74">
        <f t="shared" si="0"/>
        <v>40706</v>
      </c>
      <c r="N6" s="73">
        <f t="shared" si="0"/>
        <v>40707</v>
      </c>
      <c r="O6" s="73">
        <f t="shared" si="0"/>
        <v>40708</v>
      </c>
      <c r="P6" s="74">
        <f t="shared" si="0"/>
        <v>40709</v>
      </c>
      <c r="Q6" s="74">
        <f t="shared" si="0"/>
        <v>40710</v>
      </c>
      <c r="R6" s="74">
        <f t="shared" si="0"/>
        <v>40711</v>
      </c>
      <c r="S6" s="74">
        <f t="shared" si="0"/>
        <v>40712</v>
      </c>
      <c r="T6" s="74">
        <f t="shared" si="0"/>
        <v>40713</v>
      </c>
      <c r="U6" s="74">
        <f t="shared" si="0"/>
        <v>40714</v>
      </c>
      <c r="V6" s="75">
        <f t="shared" si="0"/>
        <v>40715</v>
      </c>
      <c r="W6" s="74">
        <f t="shared" si="0"/>
        <v>40716</v>
      </c>
      <c r="X6" s="74">
        <f t="shared" si="0"/>
        <v>40717</v>
      </c>
      <c r="Y6" s="73">
        <f t="shared" si="0"/>
        <v>40718</v>
      </c>
      <c r="Z6" s="74">
        <f t="shared" si="0"/>
        <v>40719</v>
      </c>
      <c r="AA6" s="74">
        <f t="shared" si="0"/>
        <v>40720</v>
      </c>
      <c r="AB6" s="74">
        <f t="shared" si="0"/>
        <v>40721</v>
      </c>
      <c r="AC6" s="74">
        <f t="shared" si="0"/>
        <v>40722</v>
      </c>
      <c r="AD6" s="74">
        <f>IF(AC6="","",IF(MONTH(AC6+1)=MONTH(AC6),AC6+1,""))</f>
        <v>40723</v>
      </c>
      <c r="AE6" s="74">
        <f>IF(AD6="","",IF(MONTH(AD6+1)=MONTH(AD6),AD6+1,""))</f>
        <v>40724</v>
      </c>
      <c r="AF6" s="74" t="str">
        <f>IF(AE6="","",IF(MONTH(AE6+1)=MONTH(AE6),AE6+1,""))</f>
        <v/>
      </c>
    </row>
  </sheetData>
  <mergeCells count="3">
    <mergeCell ref="F3:L4"/>
    <mergeCell ref="B4:D4"/>
    <mergeCell ref="B5:D5"/>
  </mergeCells>
  <conditionalFormatting sqref="B6:AF6">
    <cfRule type="expression" dxfId="22" priority="1" stopIfTrue="1">
      <formula>OR(WEEKDAY(B6)=1,WEEKDAY(B6)=7)</formula>
    </cfRule>
  </conditionalFormatting>
  <dataValidations count="1">
    <dataValidation type="list" allowBlank="1" showInputMessage="1" showErrorMessage="1" sqref="F3:L4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01</vt:lpstr>
      <vt:lpstr>GBA01</vt:lpstr>
      <vt:lpstr>GBA02</vt:lpstr>
      <vt:lpstr>GBA03</vt:lpstr>
      <vt:lpstr>GBA04</vt:lpstr>
      <vt:lpstr>GBA05</vt:lpstr>
      <vt:lpstr>GBA06</vt:lpstr>
      <vt:lpstr>GBA07</vt:lpstr>
      <vt:lpstr>GBA08</vt:lpstr>
      <vt:lpstr>GBA09</vt:lpstr>
      <vt:lpstr>GBA10</vt:lpstr>
      <vt:lpstr>GBA11</vt:lpstr>
      <vt:lpstr>GBA12</vt:lpstr>
      <vt:lpstr>Feuil10</vt:lpstr>
      <vt:lpstr>Feuil1</vt:lpstr>
      <vt:lpstr>année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Madame Bies</dc:creator>
  <cp:lastModifiedBy> </cp:lastModifiedBy>
  <cp:lastPrinted>2013-01-09T15:32:46Z</cp:lastPrinted>
  <dcterms:created xsi:type="dcterms:W3CDTF">2008-10-31T09:32:44Z</dcterms:created>
  <dcterms:modified xsi:type="dcterms:W3CDTF">2013-01-15T10:54:28Z</dcterms:modified>
</cp:coreProperties>
</file>