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645" yWindow="120" windowWidth="18945" windowHeight="11640"/>
  </bookViews>
  <sheets>
    <sheet name="DEVIS" sheetId="4" r:id="rId1"/>
    <sheet name="Calcule de Marge" sheetId="2" r:id="rId2"/>
  </sheets>
  <definedNames>
    <definedName name="_xlnm._FilterDatabase" localSheetId="1" hidden="1">'Calcule de Marge'!$A$4:$G$155</definedName>
    <definedName name="_xlnm._FilterDatabase" localSheetId="0" hidden="1">DEVIS!$A$13:$E$13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27" i="2" l="1"/>
  <c r="F127" i="2"/>
  <c r="E157" i="2"/>
  <c r="E156" i="2"/>
  <c r="E155" i="2"/>
  <c r="E154" i="2"/>
  <c r="E153" i="2"/>
  <c r="E152" i="2"/>
  <c r="E151" i="2"/>
  <c r="E150" i="2"/>
  <c r="E149" i="2"/>
  <c r="E148" i="2"/>
  <c r="E147" i="2"/>
  <c r="E128" i="2"/>
  <c r="E127" i="2"/>
  <c r="E126" i="2"/>
  <c r="E125" i="2"/>
  <c r="E124" i="2"/>
  <c r="E123" i="2"/>
  <c r="E122" i="2"/>
  <c r="E121" i="2"/>
  <c r="E120" i="2"/>
  <c r="E119" i="2"/>
  <c r="E118" i="2"/>
  <c r="E117" i="2"/>
  <c r="E116" i="2"/>
  <c r="E114" i="2"/>
  <c r="E112" i="2"/>
  <c r="E110" i="2"/>
  <c r="E109" i="2"/>
  <c r="E108" i="2"/>
  <c r="E107" i="2"/>
  <c r="E106" i="2"/>
  <c r="E104" i="2"/>
  <c r="E103" i="2"/>
  <c r="E101" i="2"/>
  <c r="E100" i="2"/>
  <c r="E99" i="2"/>
  <c r="E98" i="2"/>
  <c r="E97" i="2"/>
  <c r="E96" i="2"/>
  <c r="E95" i="2"/>
  <c r="E93" i="2"/>
  <c r="E89" i="2"/>
  <c r="E87" i="2"/>
  <c r="E86" i="2"/>
  <c r="E85" i="2"/>
  <c r="E84" i="2"/>
  <c r="E83" i="2"/>
  <c r="E81" i="2"/>
  <c r="E80" i="2"/>
  <c r="E79" i="2"/>
  <c r="E77" i="2"/>
  <c r="E75" i="2"/>
  <c r="E72" i="2"/>
  <c r="E71" i="2"/>
  <c r="E70" i="2"/>
  <c r="E69" i="2"/>
  <c r="E68" i="2"/>
  <c r="E66" i="2"/>
  <c r="E65" i="2"/>
  <c r="E64" i="2"/>
  <c r="E63" i="2"/>
  <c r="E62" i="2"/>
  <c r="E61" i="2"/>
  <c r="E60" i="2"/>
  <c r="E59" i="2"/>
  <c r="E57" i="2"/>
  <c r="E56" i="2"/>
  <c r="E55" i="2"/>
  <c r="E54" i="2"/>
  <c r="E53" i="2"/>
  <c r="E52" i="2"/>
  <c r="E51" i="2"/>
  <c r="E50" i="2"/>
  <c r="E48" i="2"/>
  <c r="E47" i="2"/>
  <c r="E46" i="2"/>
  <c r="E45" i="2"/>
  <c r="E44" i="2"/>
  <c r="E43" i="2"/>
  <c r="E42" i="2"/>
  <c r="E41" i="2"/>
  <c r="E37" i="2"/>
  <c r="E35" i="2"/>
  <c r="E33" i="2"/>
  <c r="E32" i="2"/>
  <c r="E30" i="2"/>
  <c r="E29" i="2"/>
  <c r="E28" i="2"/>
  <c r="E27" i="2"/>
  <c r="E26" i="2"/>
  <c r="E25" i="2"/>
  <c r="E24" i="2"/>
  <c r="E23" i="2"/>
  <c r="E20" i="2"/>
  <c r="E18" i="2"/>
  <c r="E17" i="2"/>
  <c r="E15" i="2"/>
  <c r="E14" i="2"/>
  <c r="E13" i="2"/>
  <c r="E12" i="2"/>
  <c r="E11" i="2"/>
  <c r="E9" i="2"/>
  <c r="E8" i="2"/>
  <c r="D16" i="4"/>
  <c r="E16" i="4"/>
  <c r="D20" i="4"/>
  <c r="D19" i="4"/>
  <c r="D18" i="4"/>
  <c r="D17" i="4"/>
  <c r="G121" i="2"/>
  <c r="F121" i="2"/>
  <c r="D15" i="4"/>
  <c r="E15" i="4"/>
  <c r="E17" i="4"/>
  <c r="E18" i="4"/>
  <c r="E19" i="4"/>
  <c r="E20" i="4"/>
  <c r="D21" i="4"/>
  <c r="E21" i="4"/>
  <c r="D22" i="4"/>
  <c r="E22" i="4"/>
  <c r="D23" i="4"/>
  <c r="E23" i="4"/>
  <c r="D24" i="4"/>
  <c r="E24" i="4"/>
  <c r="D25" i="4"/>
  <c r="E25" i="4"/>
  <c r="D26" i="4"/>
  <c r="E26" i="4"/>
  <c r="D27" i="4"/>
  <c r="E27" i="4"/>
  <c r="D28" i="4"/>
  <c r="E28" i="4"/>
  <c r="D29" i="4"/>
  <c r="E29" i="4"/>
  <c r="D30" i="4"/>
  <c r="E30" i="4"/>
  <c r="D31" i="4"/>
  <c r="E31" i="4"/>
  <c r="D32" i="4"/>
  <c r="E32" i="4"/>
  <c r="D33" i="4"/>
  <c r="E33" i="4"/>
  <c r="D34" i="4"/>
  <c r="E34" i="4"/>
  <c r="D35" i="4"/>
  <c r="E35" i="4"/>
  <c r="D36" i="4"/>
  <c r="E36" i="4"/>
  <c r="D37" i="4"/>
  <c r="E37" i="4"/>
  <c r="D38" i="4"/>
  <c r="E38" i="4"/>
  <c r="D39" i="4"/>
  <c r="E39" i="4"/>
  <c r="D40" i="4"/>
  <c r="E40" i="4"/>
  <c r="D41" i="4"/>
  <c r="E41" i="4"/>
  <c r="E14" i="4"/>
  <c r="E44" i="4"/>
  <c r="G157" i="2"/>
  <c r="F157" i="2"/>
  <c r="G156" i="2"/>
  <c r="F156" i="2"/>
  <c r="G106" i="2"/>
  <c r="F106" i="2"/>
  <c r="G107" i="2"/>
  <c r="F107" i="2"/>
  <c r="G108" i="2"/>
  <c r="F108" i="2"/>
  <c r="G109" i="2"/>
  <c r="F109" i="2"/>
  <c r="G20" i="2"/>
  <c r="F20" i="2"/>
  <c r="G57" i="2"/>
  <c r="F57" i="2"/>
  <c r="F155" i="2"/>
  <c r="G155" i="2"/>
  <c r="G154" i="2"/>
  <c r="F154" i="2"/>
  <c r="G153" i="2"/>
  <c r="F153" i="2"/>
  <c r="F152" i="2"/>
  <c r="G152" i="2"/>
  <c r="F151" i="2"/>
  <c r="G151" i="2"/>
  <c r="F150" i="2"/>
  <c r="G150" i="2"/>
  <c r="F149" i="2"/>
  <c r="G149" i="2"/>
  <c r="F148" i="2"/>
  <c r="G148" i="2"/>
  <c r="F147" i="2"/>
  <c r="G147" i="2"/>
  <c r="F146" i="2"/>
  <c r="E146" i="2"/>
  <c r="G146" i="2"/>
  <c r="F145" i="2"/>
  <c r="E145" i="2"/>
  <c r="G145" i="2"/>
  <c r="F144" i="2"/>
  <c r="E144" i="2"/>
  <c r="G144" i="2"/>
  <c r="F143" i="2"/>
  <c r="E143" i="2"/>
  <c r="G143" i="2"/>
  <c r="F142" i="2"/>
  <c r="E142" i="2"/>
  <c r="G142" i="2"/>
  <c r="F141" i="2"/>
  <c r="E141" i="2"/>
  <c r="G141" i="2"/>
  <c r="F140" i="2"/>
  <c r="E140" i="2"/>
  <c r="G140" i="2"/>
  <c r="F139" i="2"/>
  <c r="E139" i="2"/>
  <c r="G139" i="2"/>
  <c r="E138" i="2"/>
  <c r="G138" i="2"/>
  <c r="F138" i="2"/>
  <c r="E137" i="2"/>
  <c r="G137" i="2"/>
  <c r="F137" i="2"/>
  <c r="F136" i="2"/>
  <c r="E136" i="2"/>
  <c r="G136" i="2"/>
  <c r="F135" i="2"/>
  <c r="E135" i="2"/>
  <c r="G135" i="2"/>
  <c r="F134" i="2"/>
  <c r="E134" i="2"/>
  <c r="G134" i="2"/>
  <c r="F133" i="2"/>
  <c r="E133" i="2"/>
  <c r="G133" i="2"/>
  <c r="F132" i="2"/>
  <c r="E132" i="2"/>
  <c r="G132" i="2"/>
  <c r="F131" i="2"/>
  <c r="E131" i="2"/>
  <c r="G131" i="2"/>
  <c r="F130" i="2"/>
  <c r="E130" i="2"/>
  <c r="G130" i="2"/>
  <c r="F128" i="2"/>
  <c r="G128" i="2"/>
  <c r="F126" i="2"/>
  <c r="G126" i="2"/>
  <c r="F125" i="2"/>
  <c r="G125" i="2"/>
  <c r="F124" i="2"/>
  <c r="G124" i="2"/>
  <c r="F123" i="2"/>
  <c r="G123" i="2"/>
  <c r="F122" i="2"/>
  <c r="G122" i="2"/>
  <c r="F120" i="2"/>
  <c r="G120" i="2"/>
  <c r="F119" i="2"/>
  <c r="G119" i="2"/>
  <c r="F118" i="2"/>
  <c r="G118" i="2"/>
  <c r="F117" i="2"/>
  <c r="G117" i="2"/>
  <c r="F116" i="2"/>
  <c r="G116" i="2"/>
  <c r="F114" i="2"/>
  <c r="G114" i="2"/>
  <c r="F110" i="2"/>
  <c r="G110" i="2"/>
  <c r="F104" i="2"/>
  <c r="G104" i="2"/>
  <c r="F103" i="2"/>
  <c r="G103" i="2"/>
  <c r="F101" i="2"/>
  <c r="G101" i="2"/>
  <c r="F100" i="2"/>
  <c r="G100" i="2"/>
  <c r="F99" i="2"/>
  <c r="G99" i="2"/>
  <c r="F98" i="2"/>
  <c r="G98" i="2"/>
  <c r="F97" i="2"/>
  <c r="G97" i="2"/>
  <c r="F96" i="2"/>
  <c r="G96" i="2"/>
  <c r="F95" i="2"/>
  <c r="G95" i="2"/>
  <c r="F93" i="2"/>
  <c r="G93" i="2"/>
  <c r="F89" i="2"/>
  <c r="G89" i="2"/>
  <c r="F87" i="2"/>
  <c r="G87" i="2"/>
  <c r="F86" i="2"/>
  <c r="G86" i="2"/>
  <c r="F85" i="2"/>
  <c r="G85" i="2"/>
  <c r="F84" i="2"/>
  <c r="G84" i="2"/>
  <c r="F83" i="2"/>
  <c r="G83" i="2"/>
  <c r="F81" i="2"/>
  <c r="G81" i="2"/>
  <c r="F80" i="2"/>
  <c r="G80" i="2"/>
  <c r="F79" i="2"/>
  <c r="G79" i="2"/>
  <c r="F72" i="2"/>
  <c r="G72" i="2"/>
  <c r="F71" i="2"/>
  <c r="G71" i="2"/>
  <c r="F70" i="2"/>
  <c r="G70" i="2"/>
  <c r="F69" i="2"/>
  <c r="G69" i="2"/>
  <c r="F68" i="2"/>
  <c r="G68" i="2"/>
  <c r="F66" i="2"/>
  <c r="G66" i="2"/>
  <c r="F65" i="2"/>
  <c r="G65" i="2"/>
  <c r="F64" i="2"/>
  <c r="G64" i="2"/>
  <c r="F63" i="2"/>
  <c r="G63" i="2"/>
  <c r="F62" i="2"/>
  <c r="G62" i="2"/>
  <c r="F61" i="2"/>
  <c r="G61" i="2"/>
  <c r="F60" i="2"/>
  <c r="G60" i="2"/>
  <c r="F59" i="2"/>
  <c r="G59" i="2"/>
  <c r="F56" i="2"/>
  <c r="G56" i="2"/>
  <c r="F55" i="2"/>
  <c r="G55" i="2"/>
  <c r="F54" i="2"/>
  <c r="G54" i="2"/>
  <c r="F53" i="2"/>
  <c r="G53" i="2"/>
  <c r="F52" i="2"/>
  <c r="G52" i="2"/>
  <c r="F51" i="2"/>
  <c r="G51" i="2"/>
  <c r="F50" i="2"/>
  <c r="G50" i="2"/>
  <c r="F48" i="2"/>
  <c r="G48" i="2"/>
  <c r="F47" i="2"/>
  <c r="G47" i="2"/>
  <c r="F46" i="2"/>
  <c r="G46" i="2"/>
  <c r="F45" i="2"/>
  <c r="G45" i="2"/>
  <c r="F44" i="2"/>
  <c r="G44" i="2"/>
  <c r="F43" i="2"/>
  <c r="G43" i="2"/>
  <c r="F42" i="2"/>
  <c r="G42" i="2"/>
  <c r="F41" i="2"/>
  <c r="G41" i="2"/>
  <c r="F37" i="2"/>
  <c r="G37" i="2"/>
  <c r="F35" i="2"/>
  <c r="G35" i="2"/>
  <c r="F33" i="2"/>
  <c r="G33" i="2"/>
  <c r="F32" i="2"/>
  <c r="G32" i="2"/>
  <c r="F30" i="2"/>
  <c r="G30" i="2"/>
  <c r="F29" i="2"/>
  <c r="G29" i="2"/>
  <c r="F28" i="2"/>
  <c r="G28" i="2"/>
  <c r="F27" i="2"/>
  <c r="G27" i="2"/>
  <c r="F26" i="2"/>
  <c r="G26" i="2"/>
  <c r="F25" i="2"/>
  <c r="G25" i="2"/>
  <c r="F24" i="2"/>
  <c r="G24" i="2"/>
  <c r="F23" i="2"/>
  <c r="G23" i="2"/>
  <c r="F18" i="2"/>
  <c r="G18" i="2"/>
  <c r="F17" i="2"/>
  <c r="G17" i="2"/>
  <c r="F15" i="2"/>
  <c r="G15" i="2"/>
  <c r="F14" i="2"/>
  <c r="G14" i="2"/>
  <c r="F13" i="2"/>
  <c r="G13" i="2"/>
  <c r="F12" i="2"/>
  <c r="G12" i="2"/>
  <c r="F11" i="2"/>
  <c r="G11" i="2"/>
  <c r="F9" i="2"/>
  <c r="G9" i="2"/>
  <c r="F8" i="2"/>
  <c r="G8" i="2"/>
  <c r="F5" i="2"/>
  <c r="G5" i="2"/>
  <c r="E45" i="4"/>
  <c r="E46" i="4"/>
</calcChain>
</file>

<file path=xl/sharedStrings.xml><?xml version="1.0" encoding="utf-8"?>
<sst xmlns="http://schemas.openxmlformats.org/spreadsheetml/2006/main" count="146" uniqueCount="124">
  <si>
    <t xml:space="preserve">Designation </t>
  </si>
  <si>
    <t>Qté</t>
  </si>
  <si>
    <t>Prix Uté</t>
  </si>
  <si>
    <t>Montant € H.T</t>
  </si>
  <si>
    <t>Total HT</t>
  </si>
  <si>
    <t>TVA</t>
  </si>
  <si>
    <t>TTC</t>
  </si>
  <si>
    <t xml:space="preserve">Total  </t>
  </si>
  <si>
    <t>Carte de 2 Accès numéris T0</t>
  </si>
  <si>
    <t>qté</t>
  </si>
  <si>
    <t>Prix de vente UNITAIRE</t>
  </si>
  <si>
    <t>prix achats UNITAIRE</t>
  </si>
  <si>
    <t>PRIX DE VENTE TOTAL</t>
  </si>
  <si>
    <t>Marge Total</t>
  </si>
  <si>
    <t>Prix Achats Total</t>
  </si>
  <si>
    <t>Tiptel</t>
  </si>
  <si>
    <t>Type</t>
  </si>
  <si>
    <t>Reference</t>
  </si>
  <si>
    <t>Coffret de base AASTRA 415 2X2  2 cartes</t>
  </si>
  <si>
    <t>Coffret de base AASTRA 430 4X2 4 cartes</t>
  </si>
  <si>
    <t>reference</t>
  </si>
  <si>
    <t>Ref</t>
  </si>
  <si>
    <t>COMMUTATEUR</t>
  </si>
  <si>
    <t>TERMINAUX</t>
  </si>
  <si>
    <t>DIVERS</t>
  </si>
  <si>
    <t>PRESTATION</t>
  </si>
  <si>
    <t>Carte de 4 Accès numéris T0</t>
  </si>
  <si>
    <t>ERICSSON</t>
  </si>
  <si>
    <t>Poste Ericsson Dialog 4223</t>
  </si>
  <si>
    <t>Poste Ericcson 4223 R</t>
  </si>
  <si>
    <t>Poste Ericsson Dialog 4222</t>
  </si>
  <si>
    <t>Poste Ericcson 4222 R</t>
  </si>
  <si>
    <t>Poste Ericsson Dialog 4220</t>
  </si>
  <si>
    <t>Poste Ericcson 4220 R</t>
  </si>
  <si>
    <t>Poste Ericsson Dialog 4225</t>
  </si>
  <si>
    <t>Poste Ericcson 4225 R</t>
  </si>
  <si>
    <t>Forfait collecte des données -déplacement-Recette-Démonstration à l'utilisateur</t>
  </si>
  <si>
    <t>Instalation et paramettrage d'une carte système</t>
  </si>
  <si>
    <t>Collecte de données- Pose de l'ensemble des interfaces, petites fournitures et accessoires de câblage - Configuration des équipements - Mise en service - Recette - Formation des utilisateurs - Déplacements.</t>
  </si>
  <si>
    <t>Terminal numérique 5360</t>
  </si>
  <si>
    <t>Terminal numérique 5370</t>
  </si>
  <si>
    <t>Terminal numérique 5380</t>
  </si>
  <si>
    <t>Batterie Septam 12V 7AH FR VO</t>
  </si>
  <si>
    <t>Carte Vocal pour harmonia</t>
  </si>
  <si>
    <t>Camera Tube J/N vari 6-60m LED IR portée 75M 650L</t>
  </si>
  <si>
    <t>Alimentation pour caméra 230V / 12V 1A</t>
  </si>
  <si>
    <t>BNC à visser</t>
  </si>
  <si>
    <t xml:space="preserve">Encodeur IP 1 canal D1 double Flux </t>
  </si>
  <si>
    <t>Aastra</t>
  </si>
  <si>
    <t>Cartes</t>
  </si>
  <si>
    <t>Carte 4 postes analogiques</t>
  </si>
  <si>
    <t>Carte de 2 Accès de lignes analogiques</t>
  </si>
  <si>
    <t xml:space="preserve">Carte 4 postes numériques </t>
  </si>
  <si>
    <t>Bornes</t>
  </si>
  <si>
    <t>Borne DECT Aastra 4 coms</t>
  </si>
  <si>
    <t>Borne DECT Aastra 8 coms</t>
  </si>
  <si>
    <t>Licences</t>
  </si>
  <si>
    <t>Pabx Tiptel 411</t>
  </si>
  <si>
    <t>Pabx Tiptel 811</t>
  </si>
  <si>
    <t>Pack Pabx Tiptel 822XT</t>
  </si>
  <si>
    <t>Pabx Tiptel 2950</t>
  </si>
  <si>
    <t xml:space="preserve">Pabx Tiptel 6000 </t>
  </si>
  <si>
    <t>IPbx Tiptel 2000IP</t>
  </si>
  <si>
    <t>IPbx Tiptel 42IP</t>
  </si>
  <si>
    <t>IPbx Tiptel 82IP</t>
  </si>
  <si>
    <t>Carte 2 Accès de lignes analogiques (411/811)</t>
  </si>
  <si>
    <t xml:space="preserve">Carte messagerie VCM capacité 6h </t>
  </si>
  <si>
    <t>Numeriques</t>
  </si>
  <si>
    <t>Module 20 Touches M530</t>
  </si>
  <si>
    <t>Module 20 Touches &amp; Afficheur M535</t>
  </si>
  <si>
    <t>DECT Aastra A610d</t>
  </si>
  <si>
    <t>DECT Aastra A620d</t>
  </si>
  <si>
    <t>DECT Aastra A630d</t>
  </si>
  <si>
    <t>Terminal numérique 63 système</t>
  </si>
  <si>
    <t>Terminal numérique 65 système</t>
  </si>
  <si>
    <t>Module 48 touches TM-48 (pour 65 système)</t>
  </si>
  <si>
    <t>Terminal numérique 83 système</t>
  </si>
  <si>
    <t>Terminal numérique 85 système</t>
  </si>
  <si>
    <t>Module 30 touches KM-30 (pour 85 système)</t>
  </si>
  <si>
    <t>Alimentation 85 système (si KM-30)</t>
  </si>
  <si>
    <t>Analogiques</t>
  </si>
  <si>
    <t>Poste Analogique Depaepe Boréal 20</t>
  </si>
  <si>
    <t>Poste Analogique Depaepe Mural</t>
  </si>
  <si>
    <t>Poste Analogique Tiptel 160</t>
  </si>
  <si>
    <t>Poste Analogique Doro Congress 205</t>
  </si>
  <si>
    <t>Poste Analogique Thomson Temporis 700PRO</t>
  </si>
  <si>
    <t>IP</t>
  </si>
  <si>
    <t>Sans Fil</t>
  </si>
  <si>
    <t>Repeteur Siemens G4000R</t>
  </si>
  <si>
    <t>Poste sans fil Gigaset Siemens C 610</t>
  </si>
  <si>
    <t>Poste sans fil Gigaset Siemens AS 200</t>
  </si>
  <si>
    <t>Accessoires</t>
  </si>
  <si>
    <t>Casque Jabra GN 9460 Mono</t>
  </si>
  <si>
    <t>Casque Jabra GN 9460 Duo</t>
  </si>
  <si>
    <t>Casque Jabra GN 9120</t>
  </si>
  <si>
    <t>Cordon DHSG (Aastra)</t>
  </si>
  <si>
    <t>Cordon MSH (Alcatel)</t>
  </si>
  <si>
    <t>Onduleur Power Boxx 650 VA</t>
  </si>
  <si>
    <t>ALARME</t>
  </si>
  <si>
    <t>Septam</t>
  </si>
  <si>
    <t>Centrales</t>
  </si>
  <si>
    <t>Centrale Harmonia 2652</t>
  </si>
  <si>
    <t>Claviers</t>
  </si>
  <si>
    <t>Clavier LCD 2280</t>
  </si>
  <si>
    <t>Clavier LCD 2280 PR (+ 2 badges)</t>
  </si>
  <si>
    <t xml:space="preserve">Clavier LCD 2281 en Zamak </t>
  </si>
  <si>
    <t>Clavier LCD 2281E en Zamak (encastré)</t>
  </si>
  <si>
    <t>Clavier Tactile 2288 + 2 badges</t>
  </si>
  <si>
    <t>Clavier Tactile 2288E (encastré) + 2 badges</t>
  </si>
  <si>
    <t>Badge prox V1</t>
  </si>
  <si>
    <t>Modules supplémentaires</t>
  </si>
  <si>
    <t>Module GSM pour 2661/2681/2652</t>
  </si>
  <si>
    <t>Détecteurs et contacts</t>
  </si>
  <si>
    <t>Contact magnétique 1141</t>
  </si>
  <si>
    <t xml:space="preserve">Détecteur IR intérieur </t>
  </si>
  <si>
    <t>Détecteur IR Extérieur 3 x IR 12m</t>
  </si>
  <si>
    <t>Sirènes</t>
  </si>
  <si>
    <t>VIDEO</t>
  </si>
  <si>
    <t>Cable coaxial Vidéo (en mêtre)</t>
  </si>
  <si>
    <t>Installation et paramétrage d'un poste numerique</t>
  </si>
  <si>
    <t>Installation et paramétrage d'un poste analogique</t>
  </si>
  <si>
    <t>Tests et Validation</t>
  </si>
  <si>
    <t>OPTION</t>
  </si>
  <si>
    <t>Pose, programmation et mise en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</si>
</sst>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[$-F800]dddd\,\ mmmm\ dd\,\ yyyy"/>
    <numFmt numFmtId="166" formatCode="#,##0.00\ &quot;€&quot;;[Red]#,##0.0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b/>
      <sz val="16"/>
      <color theme="0"/>
      <name val="Arial Black"/>
      <family val="2"/>
    </font>
    <font>
      <sz val="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45">
    <xf numFmtId="0" fontId="0" fillId="0" borderId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7" fillId="0" borderId="0" xfId="0" applyFont="1" applyAlignment="1">
      <alignment vertical="center"/>
    </xf>
    <xf numFmtId="164" fontId="1" fillId="0" borderId="9" xfId="0" applyNumberFormat="1" applyFont="1" applyBorder="1" applyAlignment="1">
      <alignment vertical="center"/>
    </xf>
    <xf numFmtId="164" fontId="10" fillId="0" borderId="10" xfId="0" applyNumberFormat="1" applyFont="1" applyBorder="1" applyAlignment="1">
      <alignment vertical="center"/>
    </xf>
    <xf numFmtId="164" fontId="10" fillId="0" borderId="11" xfId="0" applyNumberFormat="1" applyFont="1" applyBorder="1" applyAlignment="1">
      <alignment vertical="center"/>
    </xf>
    <xf numFmtId="0" fontId="0" fillId="0" borderId="0" xfId="0" applyAlignment="1">
      <alignment horizontal="left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left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left" vertical="center" wrapText="1"/>
    </xf>
    <xf numFmtId="0" fontId="0" fillId="0" borderId="11" xfId="0" applyBorder="1" applyAlignment="1">
      <alignment horizontal="center" vertical="center" wrapText="1"/>
    </xf>
    <xf numFmtId="0" fontId="8" fillId="3" borderId="10" xfId="0" applyFont="1" applyFill="1" applyBorder="1" applyAlignment="1">
      <alignment horizontal="left" vertical="center" wrapText="1"/>
    </xf>
    <xf numFmtId="0" fontId="0" fillId="3" borderId="0" xfId="0" applyFill="1" applyAlignment="1">
      <alignment vertical="center" wrapText="1"/>
    </xf>
    <xf numFmtId="0" fontId="8" fillId="3" borderId="10" xfId="0" applyFont="1" applyFill="1" applyBorder="1" applyAlignment="1">
      <alignment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0" xfId="0" applyFill="1" applyBorder="1" applyAlignment="1">
      <alignment vertical="center" wrapText="1"/>
    </xf>
    <xf numFmtId="0" fontId="1" fillId="7" borderId="10" xfId="0" applyFont="1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8" borderId="10" xfId="0" applyFill="1" applyBorder="1" applyAlignment="1">
      <alignment horizontal="center" vertical="center" wrapText="1"/>
    </xf>
    <xf numFmtId="0" fontId="1" fillId="9" borderId="1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9" fillId="3" borderId="10" xfId="0" applyFont="1" applyFill="1" applyBorder="1" applyAlignment="1">
      <alignment horizontal="center" vertical="center" wrapText="1"/>
    </xf>
    <xf numFmtId="164" fontId="9" fillId="3" borderId="10" xfId="0" applyNumberFormat="1" applyFont="1" applyFill="1" applyBorder="1" applyAlignment="1">
      <alignment horizontal="center" vertical="center" wrapText="1"/>
    </xf>
    <xf numFmtId="164" fontId="0" fillId="3" borderId="10" xfId="0" applyNumberForma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164" fontId="9" fillId="8" borderId="10" xfId="0" applyNumberFormat="1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10" borderId="9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164" fontId="4" fillId="3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vertical="center"/>
    </xf>
    <xf numFmtId="164" fontId="9" fillId="3" borderId="10" xfId="0" applyNumberFormat="1" applyFont="1" applyFill="1" applyBorder="1" applyAlignment="1">
      <alignment horizontal="center" vertical="center"/>
    </xf>
    <xf numFmtId="164" fontId="9" fillId="3" borderId="1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11" fillId="7" borderId="10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64" fontId="6" fillId="2" borderId="9" xfId="0" applyNumberFormat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left" vertical="center" wrapText="1"/>
    </xf>
    <xf numFmtId="0" fontId="5" fillId="0" borderId="10" xfId="0" applyFont="1" applyFill="1" applyBorder="1" applyAlignment="1">
      <alignment horizontal="left" vertical="center" wrapText="1"/>
    </xf>
    <xf numFmtId="164" fontId="0" fillId="0" borderId="10" xfId="0" applyNumberFormat="1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 wrapText="1"/>
    </xf>
    <xf numFmtId="164" fontId="9" fillId="8" borderId="4" xfId="0" applyNumberFormat="1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left" vertical="center" wrapText="1"/>
    </xf>
    <xf numFmtId="0" fontId="5" fillId="3" borderId="10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horizontal="left" vertical="center" wrapText="1"/>
    </xf>
    <xf numFmtId="0" fontId="8" fillId="0" borderId="10" xfId="0" applyFont="1" applyFill="1" applyBorder="1" applyAlignment="1">
      <alignment horizontal="left" vertical="center" wrapText="1"/>
    </xf>
    <xf numFmtId="0" fontId="13" fillId="7" borderId="10" xfId="0" applyFont="1" applyFill="1" applyBorder="1" applyAlignment="1">
      <alignment horizontal="center" vertical="center" wrapText="1"/>
    </xf>
    <xf numFmtId="0" fontId="14" fillId="7" borderId="10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5" fillId="0" borderId="10" xfId="0" applyFont="1" applyFill="1" applyBorder="1" applyAlignment="1">
      <alignment vertical="center" wrapText="1"/>
    </xf>
    <xf numFmtId="0" fontId="0" fillId="0" borderId="10" xfId="0" applyFill="1" applyBorder="1" applyAlignment="1">
      <alignment vertical="center" wrapText="1"/>
    </xf>
    <xf numFmtId="0" fontId="0" fillId="0" borderId="11" xfId="0" applyFill="1" applyBorder="1" applyAlignment="1">
      <alignment horizontal="left" vertical="center" wrapText="1"/>
    </xf>
    <xf numFmtId="0" fontId="0" fillId="0" borderId="11" xfId="0" applyFill="1" applyBorder="1" applyAlignment="1">
      <alignment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166" fontId="0" fillId="3" borderId="10" xfId="0" applyNumberFormat="1" applyFill="1" applyBorder="1" applyAlignment="1">
      <alignment horizontal="center" vertical="center" wrapText="1"/>
    </xf>
    <xf numFmtId="164" fontId="0" fillId="0" borderId="7" xfId="0" applyNumberFormat="1" applyBorder="1" applyAlignment="1">
      <alignment vertical="center"/>
    </xf>
    <xf numFmtId="164" fontId="0" fillId="0" borderId="0" xfId="0" applyNumberFormat="1" applyFill="1" applyAlignment="1">
      <alignment horizontal="center" vertical="center" wrapText="1"/>
    </xf>
    <xf numFmtId="0" fontId="0" fillId="6" borderId="0" xfId="0" applyNumberFormat="1" applyFill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left" vertical="center" wrapText="1"/>
    </xf>
    <xf numFmtId="164" fontId="0" fillId="3" borderId="11" xfId="0" applyNumberFormat="1" applyFill="1" applyBorder="1" applyAlignment="1">
      <alignment horizontal="center" vertical="center" wrapText="1"/>
    </xf>
    <xf numFmtId="0" fontId="0" fillId="3" borderId="9" xfId="0" applyFont="1" applyFill="1" applyBorder="1" applyAlignment="1">
      <alignment horizontal="left" vertical="center" wrapText="1"/>
    </xf>
    <xf numFmtId="0" fontId="0" fillId="3" borderId="10" xfId="0" applyFont="1" applyFill="1" applyBorder="1" applyAlignment="1">
      <alignment horizontal="left" vertical="center" wrapText="1"/>
    </xf>
    <xf numFmtId="0" fontId="0" fillId="0" borderId="10" xfId="0" applyFont="1" applyBorder="1" applyAlignment="1">
      <alignment horizontal="left" vertical="center" wrapText="1"/>
    </xf>
    <xf numFmtId="0" fontId="0" fillId="0" borderId="10" xfId="0" applyFont="1" applyBorder="1" applyAlignment="1">
      <alignment horizontal="left" vertical="center"/>
    </xf>
    <xf numFmtId="0" fontId="0" fillId="3" borderId="11" xfId="0" applyFont="1" applyFill="1" applyBorder="1" applyAlignment="1">
      <alignment horizontal="left" vertical="center" wrapText="1"/>
    </xf>
    <xf numFmtId="0" fontId="0" fillId="0" borderId="10" xfId="0" applyFont="1" applyBorder="1" applyAlignment="1">
      <alignment horizontal="left"/>
    </xf>
    <xf numFmtId="0" fontId="0" fillId="0" borderId="11" xfId="0" applyFont="1" applyBorder="1" applyAlignment="1">
      <alignment horizontal="left"/>
    </xf>
    <xf numFmtId="0" fontId="7" fillId="0" borderId="0" xfId="0" applyFont="1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0" fillId="0" borderId="0" xfId="0" applyFont="1" applyBorder="1" applyAlignment="1">
      <alignment horizontal="left"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164" fontId="1" fillId="2" borderId="13" xfId="0" applyNumberFormat="1" applyFont="1" applyFill="1" applyBorder="1" applyAlignment="1">
      <alignment horizontal="center" vertical="center"/>
    </xf>
  </cellXfs>
  <cellStyles count="1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41</xdr:row>
      <xdr:rowOff>19050</xdr:rowOff>
    </xdr:from>
    <xdr:to>
      <xdr:col>1</xdr:col>
      <xdr:colOff>2238375</xdr:colOff>
      <xdr:row>46</xdr:row>
      <xdr:rowOff>180975</xdr:rowOff>
    </xdr:to>
    <xdr:sp macro="" textlink="">
      <xdr:nvSpPr>
        <xdr:cNvPr id="2" name="ZoneTexte 1"/>
        <xdr:cNvSpPr txBox="1"/>
      </xdr:nvSpPr>
      <xdr:spPr>
        <a:xfrm>
          <a:off x="9525" y="8553450"/>
          <a:ext cx="3057525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Lu</a:t>
          </a:r>
          <a:r>
            <a:rPr lang="fr-FR" sz="1100" baseline="0"/>
            <a:t> et Approuvé, Bon pour commande</a:t>
          </a:r>
        </a:p>
        <a:p>
          <a:r>
            <a:rPr lang="fr-FR" sz="1100" baseline="0"/>
            <a:t>Date: </a:t>
          </a:r>
        </a:p>
        <a:p>
          <a:r>
            <a:rPr lang="fr-FR" sz="1100" baseline="0"/>
            <a:t>Nom:</a:t>
          </a:r>
        </a:p>
        <a:p>
          <a:r>
            <a:rPr lang="fr-FR" sz="1100" baseline="0"/>
            <a:t>Signature</a:t>
          </a:r>
          <a:endParaRPr lang="fr-FR" sz="1100"/>
        </a:p>
      </xdr:txBody>
    </xdr:sp>
    <xdr:clientData/>
  </xdr:twoCellAnchor>
  <xdr:twoCellAnchor editAs="oneCell">
    <xdr:from>
      <xdr:col>6</xdr:col>
      <xdr:colOff>508000</xdr:colOff>
      <xdr:row>15</xdr:row>
      <xdr:rowOff>38100</xdr:rowOff>
    </xdr:from>
    <xdr:to>
      <xdr:col>8</xdr:col>
      <xdr:colOff>190500</xdr:colOff>
      <xdr:row>17</xdr:row>
      <xdr:rowOff>139700</xdr:rowOff>
    </xdr:to>
    <xdr:sp macro="" textlink="">
      <xdr:nvSpPr>
        <xdr:cNvPr id="1025" name="CommandButton1" hidden="1">
          <a:extLst>
            <a:ext uri="{63B3BB69-23CF-44E3-9099-C40C66FF867C}">
              <a14:compatExt xmlns:a14="http://schemas.microsoft.com/office/drawing/2010/main" spid="_x0000_s1025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6</xdr:col>
      <xdr:colOff>520700</xdr:colOff>
      <xdr:row>18</xdr:row>
      <xdr:rowOff>50800</xdr:rowOff>
    </xdr:from>
    <xdr:to>
      <xdr:col>8</xdr:col>
      <xdr:colOff>177800</xdr:colOff>
      <xdr:row>20</xdr:row>
      <xdr:rowOff>139700</xdr:rowOff>
    </xdr:to>
    <xdr:sp macro="" textlink="">
      <xdr:nvSpPr>
        <xdr:cNvPr id="1026" name="CommandButton2" hidden="1">
          <a:extLst>
            <a:ext uri="{63B3BB69-23CF-44E3-9099-C40C66FF867C}">
              <a14:compatExt xmlns:a14="http://schemas.microsoft.com/office/drawing/2010/main" spid="_x0000_s1026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514350</xdr:colOff>
          <xdr:row>7</xdr:row>
          <xdr:rowOff>161925</xdr:rowOff>
        </xdr:from>
        <xdr:to>
          <xdr:col>8</xdr:col>
          <xdr:colOff>171450</xdr:colOff>
          <xdr:row>10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Devis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523875</xdr:colOff>
          <xdr:row>5</xdr:row>
          <xdr:rowOff>0</xdr:rowOff>
        </xdr:from>
        <xdr:to>
          <xdr:col>8</xdr:col>
          <xdr:colOff>161925</xdr:colOff>
          <xdr:row>7</xdr:row>
          <xdr:rowOff>76200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  <a:endParaRPr lang="fr-FR"/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520700</xdr:colOff>
      <xdr:row>10</xdr:row>
      <xdr:rowOff>136525</xdr:rowOff>
    </xdr:from>
    <xdr:to>
      <xdr:col>8</xdr:col>
      <xdr:colOff>177800</xdr:colOff>
      <xdr:row>12</xdr:row>
      <xdr:rowOff>225425</xdr:rowOff>
    </xdr:to>
    <xdr:pic macro="[0]!vider">
      <xdr:nvPicPr>
        <xdr:cNvPr id="5" name="CommandButton2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2025" y="2165350"/>
          <a:ext cx="1104900" cy="4699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/>
  <dimension ref="A1:H72"/>
  <sheetViews>
    <sheetView showGridLines="0" showZeros="0" tabSelected="1" topLeftCell="A6" workbookViewId="0">
      <selection activeCell="A26" sqref="A26:C26"/>
    </sheetView>
  </sheetViews>
  <sheetFormatPr baseColWidth="10" defaultColWidth="10.85546875" defaultRowHeight="15" x14ac:dyDescent="0.25"/>
  <cols>
    <col min="1" max="1" width="12.42578125" style="1" customWidth="1"/>
    <col min="2" max="2" width="45.140625" style="4" customWidth="1"/>
    <col min="3" max="3" width="13.7109375" style="1" customWidth="1"/>
    <col min="4" max="5" width="13.7109375" style="44" customWidth="1"/>
    <col min="6" max="6" width="3.140625" style="1" customWidth="1"/>
    <col min="7" max="16384" width="10.85546875" style="1"/>
  </cols>
  <sheetData>
    <row r="1" spans="1:5" ht="24.75" x14ac:dyDescent="0.25">
      <c r="A1" s="90"/>
      <c r="B1" s="90"/>
      <c r="C1" s="90"/>
      <c r="D1" s="90"/>
      <c r="E1" s="90"/>
    </row>
    <row r="2" spans="1:5" s="3" customFormat="1" ht="15" customHeight="1" x14ac:dyDescent="0.25">
      <c r="B2" s="47"/>
      <c r="C2" s="2"/>
      <c r="D2" s="43"/>
      <c r="E2" s="43"/>
    </row>
    <row r="3" spans="1:5" ht="15" customHeight="1" x14ac:dyDescent="0.25">
      <c r="C3" s="7"/>
      <c r="D3" s="89"/>
      <c r="E3" s="89"/>
    </row>
    <row r="4" spans="1:5" ht="15" customHeight="1" x14ac:dyDescent="0.25">
      <c r="C4" s="88"/>
      <c r="D4" s="88"/>
    </row>
    <row r="5" spans="1:5" ht="15" customHeight="1" x14ac:dyDescent="0.25"/>
    <row r="6" spans="1:5" ht="15" customHeight="1" x14ac:dyDescent="0.25">
      <c r="C6" s="94"/>
      <c r="D6" s="95"/>
      <c r="E6" s="96"/>
    </row>
    <row r="7" spans="1:5" ht="15" customHeight="1" x14ac:dyDescent="0.25">
      <c r="C7" s="97"/>
      <c r="D7" s="98"/>
      <c r="E7" s="99"/>
    </row>
    <row r="8" spans="1:5" ht="15" customHeight="1" x14ac:dyDescent="0.25">
      <c r="C8" s="97"/>
      <c r="D8" s="98"/>
      <c r="E8" s="99"/>
    </row>
    <row r="9" spans="1:5" ht="15" customHeight="1" x14ac:dyDescent="0.25">
      <c r="C9" s="97"/>
      <c r="D9" s="98"/>
      <c r="E9" s="99"/>
    </row>
    <row r="10" spans="1:5" ht="15" customHeight="1" x14ac:dyDescent="0.25">
      <c r="A10" s="41"/>
      <c r="B10" s="48"/>
      <c r="C10" s="97"/>
      <c r="D10" s="98"/>
      <c r="E10" s="99"/>
    </row>
    <row r="11" spans="1:5" ht="15" customHeight="1" x14ac:dyDescent="0.25">
      <c r="A11" s="91"/>
      <c r="B11" s="91"/>
      <c r="C11" s="100"/>
      <c r="D11" s="101"/>
      <c r="E11" s="102"/>
    </row>
    <row r="12" spans="1:5" ht="15" customHeight="1" x14ac:dyDescent="0.25"/>
    <row r="13" spans="1:5" ht="32.25" customHeight="1" x14ac:dyDescent="0.25">
      <c r="A13" s="12" t="s">
        <v>21</v>
      </c>
      <c r="B13" s="50" t="s">
        <v>0</v>
      </c>
      <c r="C13" s="12" t="s">
        <v>1</v>
      </c>
      <c r="D13" s="51" t="s">
        <v>2</v>
      </c>
      <c r="E13" s="51" t="s">
        <v>3</v>
      </c>
    </row>
    <row r="14" spans="1:5" x14ac:dyDescent="0.25">
      <c r="A14" s="81">
        <v>10000</v>
      </c>
      <c r="B14" s="82" t="s">
        <v>22</v>
      </c>
      <c r="C14" s="82">
        <v>1</v>
      </c>
      <c r="D14" s="33"/>
      <c r="E14" s="45">
        <f t="shared" ref="E14:E41" si="0">IF(ISERROR(D14*C14),"",(D14*C14))</f>
        <v>0</v>
      </c>
    </row>
    <row r="15" spans="1:5" ht="15" customHeight="1" x14ac:dyDescent="0.25">
      <c r="A15" s="53">
        <v>11100</v>
      </c>
      <c r="B15" s="82" t="s">
        <v>16</v>
      </c>
      <c r="C15" s="82">
        <v>1</v>
      </c>
      <c r="D15" s="33">
        <f>IF(ISNA(VLOOKUP(A15,'Calcule de Marge'!$A$5:$E$501,5,0)),"",VLOOKUP(A15,'Calcule de Marge'!$A$5:$E$501,5,0))</f>
        <v>0</v>
      </c>
      <c r="E15" s="45">
        <f t="shared" si="0"/>
        <v>0</v>
      </c>
    </row>
    <row r="16" spans="1:5" ht="15" customHeight="1" x14ac:dyDescent="0.25">
      <c r="A16" s="84">
        <v>11101</v>
      </c>
      <c r="B16" s="82" t="s">
        <v>19</v>
      </c>
      <c r="C16" s="82">
        <v>1</v>
      </c>
      <c r="D16" s="33">
        <f>IF(ISNA(VLOOKUP(A16,'Calcule de Marge'!$A$5:$E$501,5,0)),"",VLOOKUP(A16,'Calcule de Marge'!$A$5:$E$501,5,0))</f>
        <v>690</v>
      </c>
      <c r="E16" s="45">
        <f t="shared" si="0"/>
        <v>690</v>
      </c>
    </row>
    <row r="17" spans="1:8" ht="15" customHeight="1" x14ac:dyDescent="0.25">
      <c r="A17" s="53">
        <v>11200</v>
      </c>
      <c r="B17" s="82" t="s">
        <v>49</v>
      </c>
      <c r="C17" s="82">
        <v>1</v>
      </c>
      <c r="D17" s="33">
        <f>IF(ISNA(VLOOKUP(A17,'Calcule de Marge'!$A$5:$E$501,5,0)),"",VLOOKUP(A17,'Calcule de Marge'!$A$5:$E$501,5,0))</f>
        <v>0</v>
      </c>
      <c r="E17" s="45">
        <f>IF(ISERROR(D17*C17),"",(D17*C17))</f>
        <v>0</v>
      </c>
    </row>
    <row r="18" spans="1:8" ht="15" customHeight="1" x14ac:dyDescent="0.25">
      <c r="A18" s="83">
        <v>11201</v>
      </c>
      <c r="B18" s="82" t="s">
        <v>50</v>
      </c>
      <c r="C18" s="82">
        <v>1</v>
      </c>
      <c r="D18" s="33">
        <f>IF(ISNA(VLOOKUP(A18,'Calcule de Marge'!$A$5:$E$501,5,0)),"",VLOOKUP(A18,'Calcule de Marge'!$A$5:$E$501,5,0))</f>
        <v>189.00000000000003</v>
      </c>
      <c r="E18" s="45">
        <f>IF(ISERROR(D18*C18),"",(D18*C18))</f>
        <v>189.00000000000003</v>
      </c>
    </row>
    <row r="19" spans="1:8" ht="15" customHeight="1" x14ac:dyDescent="0.25">
      <c r="A19" s="84">
        <v>20000</v>
      </c>
      <c r="B19" s="82" t="s">
        <v>23</v>
      </c>
      <c r="C19" s="82">
        <v>1</v>
      </c>
      <c r="D19" s="33">
        <f>IF(ISNA(VLOOKUP(A19,'Calcule de Marge'!$A$5:$E$501,5,0)),"",VLOOKUP(A19,'Calcule de Marge'!$A$5:$E$501,5,0))</f>
        <v>0</v>
      </c>
      <c r="E19" s="45">
        <f>IF(ISERROR(D19*C19),"",(D19*C19))</f>
        <v>0</v>
      </c>
    </row>
    <row r="20" spans="1:8" ht="15" customHeight="1" x14ac:dyDescent="0.25">
      <c r="A20" s="84">
        <v>21101</v>
      </c>
      <c r="B20" s="82" t="s">
        <v>39</v>
      </c>
      <c r="C20" s="82">
        <v>1</v>
      </c>
      <c r="D20" s="33">
        <f>IF(ISNA(VLOOKUP(A20,'Calcule de Marge'!$A$5:$E$501,5,0)),"",VLOOKUP(A20,'Calcule de Marge'!$A$5:$E$501,5,0))</f>
        <v>79</v>
      </c>
      <c r="E20" s="45">
        <f t="shared" si="0"/>
        <v>79</v>
      </c>
    </row>
    <row r="21" spans="1:8" ht="15" customHeight="1" x14ac:dyDescent="0.25">
      <c r="A21" s="84">
        <v>21102</v>
      </c>
      <c r="B21" s="82" t="s">
        <v>40</v>
      </c>
      <c r="C21" s="82">
        <v>2</v>
      </c>
      <c r="D21" s="33">
        <f>IF(ISNA(VLOOKUP(A21,'Calcule de Marge'!$A$5:$E$501,5,0)),"",VLOOKUP(A21,'Calcule de Marge'!$A$5:$E$501,5,0))</f>
        <v>158</v>
      </c>
      <c r="E21" s="45">
        <f t="shared" si="0"/>
        <v>316</v>
      </c>
    </row>
    <row r="22" spans="1:8" ht="15" customHeight="1" x14ac:dyDescent="0.25">
      <c r="A22" s="84">
        <v>25000</v>
      </c>
      <c r="B22" s="82" t="s">
        <v>91</v>
      </c>
      <c r="C22" s="82">
        <v>1</v>
      </c>
      <c r="D22" s="33">
        <f>IF(ISNA(VLOOKUP(A22,'Calcule de Marge'!$A$5:$E$501,5,0)),"",VLOOKUP(A22,'Calcule de Marge'!$A$5:$E$501,5,0))</f>
        <v>0</v>
      </c>
      <c r="E22" s="45">
        <f t="shared" si="0"/>
        <v>0</v>
      </c>
    </row>
    <row r="23" spans="1:8" ht="15" customHeight="1" x14ac:dyDescent="0.25">
      <c r="A23" s="84">
        <v>25001</v>
      </c>
      <c r="B23" s="82" t="s">
        <v>92</v>
      </c>
      <c r="C23" s="82">
        <v>2</v>
      </c>
      <c r="D23" s="33">
        <f>IF(ISNA(VLOOKUP(A23,'Calcule de Marge'!$A$5:$E$501,5,0)),"",VLOOKUP(A23,'Calcule de Marge'!$A$5:$E$501,5,0))</f>
        <v>331.5428571428572</v>
      </c>
      <c r="E23" s="45">
        <f t="shared" si="0"/>
        <v>663.0857142857144</v>
      </c>
      <c r="H23" s="40"/>
    </row>
    <row r="24" spans="1:8" ht="15" customHeight="1" x14ac:dyDescent="0.25">
      <c r="A24" s="84">
        <v>80000</v>
      </c>
      <c r="B24" s="82" t="s">
        <v>25</v>
      </c>
      <c r="C24" s="82">
        <v>1</v>
      </c>
      <c r="D24" s="33">
        <f>IF(ISNA(VLOOKUP(A24,'Calcule de Marge'!$A$5:$E$501,5,0)),"",VLOOKUP(A24,'Calcule de Marge'!$A$5:$E$501,5,0))</f>
        <v>174</v>
      </c>
      <c r="E24" s="45">
        <f t="shared" si="0"/>
        <v>174</v>
      </c>
      <c r="H24" s="38"/>
    </row>
    <row r="25" spans="1:8" ht="15" customHeight="1" x14ac:dyDescent="0.25">
      <c r="A25" s="84">
        <v>80001</v>
      </c>
      <c r="B25" s="82" t="s">
        <v>38</v>
      </c>
      <c r="C25" s="82">
        <v>1</v>
      </c>
      <c r="D25" s="33">
        <f>IF(ISNA(VLOOKUP(A25,'Calcule de Marge'!$A$5:$E$501,5,0)),"",VLOOKUP(A25,'Calcule de Marge'!$A$5:$E$501,5,0))</f>
        <v>600</v>
      </c>
      <c r="E25" s="45">
        <f t="shared" si="0"/>
        <v>600</v>
      </c>
      <c r="H25" s="42"/>
    </row>
    <row r="26" spans="1:8" ht="15" customHeight="1" x14ac:dyDescent="0.25">
      <c r="A26" s="84">
        <v>80090</v>
      </c>
      <c r="B26" s="82" t="s">
        <v>121</v>
      </c>
      <c r="C26" s="82">
        <v>1</v>
      </c>
      <c r="D26" s="33">
        <f>IF(ISNA(VLOOKUP(A26,'Calcule de Marge'!$A$5:$E$501,5,0)),"",VLOOKUP(A26,'Calcule de Marge'!$A$5:$E$501,5,0))</f>
        <v>0</v>
      </c>
      <c r="E26" s="45">
        <f t="shared" si="0"/>
        <v>0</v>
      </c>
      <c r="H26" s="42"/>
    </row>
    <row r="27" spans="1:8" s="39" customFormat="1" ht="15" customHeight="1" x14ac:dyDescent="0.25">
      <c r="A27" s="84"/>
      <c r="B27" s="82"/>
      <c r="C27" s="82"/>
      <c r="D27" s="33" t="str">
        <f>IF(ISNA(VLOOKUP(A27,'Calcule de Marge'!$A$5:$E$501,5,0)),"",VLOOKUP(A27,'Calcule de Marge'!$A$5:$E$501,5,0))</f>
        <v/>
      </c>
      <c r="E27" s="45" t="str">
        <f t="shared" si="0"/>
        <v/>
      </c>
      <c r="H27" s="38"/>
    </row>
    <row r="28" spans="1:8" s="39" customFormat="1" ht="15" customHeight="1" x14ac:dyDescent="0.25">
      <c r="A28" s="84"/>
      <c r="B28" s="82"/>
      <c r="C28" s="82"/>
      <c r="D28" s="33" t="str">
        <f>IF(ISNA(VLOOKUP(A28,'Calcule de Marge'!$A$5:$E$501,5,0)),"",VLOOKUP(A28,'Calcule de Marge'!$A$5:$E$501,5,0))</f>
        <v/>
      </c>
      <c r="E28" s="45" t="str">
        <f t="shared" si="0"/>
        <v/>
      </c>
      <c r="H28" s="42"/>
    </row>
    <row r="29" spans="1:8" s="39" customFormat="1" ht="15" customHeight="1" x14ac:dyDescent="0.25">
      <c r="A29" s="84"/>
      <c r="B29" s="82"/>
      <c r="C29" s="82"/>
      <c r="D29" s="33" t="str">
        <f>IF(ISNA(VLOOKUP(A29,'Calcule de Marge'!$A$5:$E$501,5,0)),"",VLOOKUP(A29,'Calcule de Marge'!$A$5:$E$501,5,0))</f>
        <v/>
      </c>
      <c r="E29" s="45" t="str">
        <f t="shared" si="0"/>
        <v/>
      </c>
      <c r="H29" s="42"/>
    </row>
    <row r="30" spans="1:8" s="39" customFormat="1" ht="15" customHeight="1" x14ac:dyDescent="0.25">
      <c r="A30" s="84"/>
      <c r="B30" s="82"/>
      <c r="C30" s="82"/>
      <c r="D30" s="33" t="str">
        <f>IF(ISNA(VLOOKUP(A30,'Calcule de Marge'!$A$5:$E$501,5,0)),"",VLOOKUP(A30,'Calcule de Marge'!$A$5:$E$501,5,0))</f>
        <v/>
      </c>
      <c r="E30" s="45" t="str">
        <f t="shared" si="0"/>
        <v/>
      </c>
      <c r="H30" s="42"/>
    </row>
    <row r="31" spans="1:8" s="39" customFormat="1" ht="15" customHeight="1" x14ac:dyDescent="0.25">
      <c r="A31" s="84"/>
      <c r="B31" s="82"/>
      <c r="C31" s="82"/>
      <c r="D31" s="33" t="str">
        <f>IF(ISNA(VLOOKUP(A31,'Calcule de Marge'!$A$5:$E$501,5,0)),"",VLOOKUP(A31,'Calcule de Marge'!$A$5:$E$501,5,0))</f>
        <v/>
      </c>
      <c r="E31" s="45" t="str">
        <f t="shared" si="0"/>
        <v/>
      </c>
      <c r="H31" s="42"/>
    </row>
    <row r="32" spans="1:8" s="39" customFormat="1" ht="15" customHeight="1" x14ac:dyDescent="0.25">
      <c r="A32" s="84"/>
      <c r="B32" s="82"/>
      <c r="C32" s="82"/>
      <c r="D32" s="33" t="str">
        <f>IF(ISNA(VLOOKUP(A32,'Calcule de Marge'!$A$5:$E$501,5,0)),"",VLOOKUP(A32,'Calcule de Marge'!$A$5:$E$501,5,0))</f>
        <v/>
      </c>
      <c r="E32" s="45" t="str">
        <f t="shared" si="0"/>
        <v/>
      </c>
      <c r="H32" s="38"/>
    </row>
    <row r="33" spans="1:8" s="39" customFormat="1" ht="15" customHeight="1" x14ac:dyDescent="0.25">
      <c r="A33" s="84"/>
      <c r="B33" s="82"/>
      <c r="C33" s="82"/>
      <c r="D33" s="33" t="str">
        <f>IF(ISNA(VLOOKUP(A33,'Calcule de Marge'!$A$5:$E$501,5,0)),"",VLOOKUP(A33,'Calcule de Marge'!$A$5:$E$501,5,0))</f>
        <v/>
      </c>
      <c r="E33" s="45" t="str">
        <f t="shared" si="0"/>
        <v/>
      </c>
      <c r="H33" s="38"/>
    </row>
    <row r="34" spans="1:8" s="39" customFormat="1" ht="15" customHeight="1" x14ac:dyDescent="0.25">
      <c r="A34" s="84"/>
      <c r="B34" s="82"/>
      <c r="C34" s="82"/>
      <c r="D34" s="33" t="str">
        <f>IF(ISNA(VLOOKUP(A34,'Calcule de Marge'!$A$5:$E$501,5,0)),"",VLOOKUP(A34,'Calcule de Marge'!$A$5:$E$501,5,0))</f>
        <v/>
      </c>
      <c r="E34" s="45" t="str">
        <f t="shared" si="0"/>
        <v/>
      </c>
      <c r="H34" s="42"/>
    </row>
    <row r="35" spans="1:8" ht="15" customHeight="1" x14ac:dyDescent="0.25">
      <c r="A35" s="84"/>
      <c r="B35" s="82"/>
      <c r="C35" s="82"/>
      <c r="D35" s="33" t="str">
        <f>IF(ISNA(VLOOKUP(A35,'Calcule de Marge'!$A$5:$E$501,5,0)),"",VLOOKUP(A35,'Calcule de Marge'!$A$5:$E$501,5,0))</f>
        <v/>
      </c>
      <c r="E35" s="45" t="str">
        <f t="shared" si="0"/>
        <v/>
      </c>
      <c r="H35" s="42"/>
    </row>
    <row r="36" spans="1:8" s="39" customFormat="1" ht="15" customHeight="1" x14ac:dyDescent="0.25">
      <c r="A36" s="84"/>
      <c r="B36" s="82"/>
      <c r="C36" s="82"/>
      <c r="D36" s="33" t="str">
        <f>IF(ISNA(VLOOKUP(A36,'Calcule de Marge'!$A$5:$E$501,5,0)),"",VLOOKUP(A36,'Calcule de Marge'!$A$5:$E$501,5,0))</f>
        <v/>
      </c>
      <c r="E36" s="45" t="str">
        <f t="shared" si="0"/>
        <v/>
      </c>
      <c r="H36" s="42"/>
    </row>
    <row r="37" spans="1:8" ht="15" customHeight="1" x14ac:dyDescent="0.25">
      <c r="A37" s="84"/>
      <c r="B37" s="82"/>
      <c r="C37" s="82"/>
      <c r="D37" s="33" t="str">
        <f>IF(ISNA(VLOOKUP(A37,'Calcule de Marge'!$A$5:$E$501,5,0)),"",VLOOKUP(A37,'Calcule de Marge'!$A$5:$E$501,5,0))</f>
        <v/>
      </c>
      <c r="E37" s="45" t="str">
        <f t="shared" si="0"/>
        <v/>
      </c>
      <c r="H37" s="38"/>
    </row>
    <row r="38" spans="1:8" s="39" customFormat="1" ht="15" customHeight="1" x14ac:dyDescent="0.25">
      <c r="A38" s="86"/>
      <c r="B38" s="82"/>
      <c r="C38" s="82"/>
      <c r="D38" s="33" t="str">
        <f>IF(ISNA(VLOOKUP(A38,'Calcule de Marge'!$A$5:$E$501,5,0)),"",VLOOKUP(A38,'Calcule de Marge'!$A$5:$E$501,5,0))</f>
        <v/>
      </c>
      <c r="E38" s="45" t="str">
        <f t="shared" si="0"/>
        <v/>
      </c>
      <c r="H38" s="38"/>
    </row>
    <row r="39" spans="1:8" s="39" customFormat="1" ht="15" customHeight="1" x14ac:dyDescent="0.25">
      <c r="A39" s="86"/>
      <c r="B39" s="82"/>
      <c r="C39" s="82"/>
      <c r="D39" s="33" t="str">
        <f>IF(ISNA(VLOOKUP(A39,'Calcule de Marge'!$A$5:$E$501,5,0)),"",VLOOKUP(A39,'Calcule de Marge'!$A$5:$E$501,5,0))</f>
        <v/>
      </c>
      <c r="E39" s="45" t="str">
        <f t="shared" si="0"/>
        <v/>
      </c>
      <c r="H39" s="38"/>
    </row>
    <row r="40" spans="1:8" s="39" customFormat="1" ht="15" customHeight="1" x14ac:dyDescent="0.25">
      <c r="A40" s="86"/>
      <c r="B40" s="82"/>
      <c r="C40" s="82"/>
      <c r="D40" s="33" t="str">
        <f>IF(ISNA(VLOOKUP(A40,'Calcule de Marge'!$A$5:$E$501,5,0)),"",VLOOKUP(A40,'Calcule de Marge'!$A$5:$E$501,5,0))</f>
        <v/>
      </c>
      <c r="E40" s="45" t="str">
        <f t="shared" si="0"/>
        <v/>
      </c>
      <c r="H40" s="38"/>
    </row>
    <row r="41" spans="1:8" ht="15" customHeight="1" x14ac:dyDescent="0.25">
      <c r="A41" s="87"/>
      <c r="B41" s="85"/>
      <c r="C41" s="85"/>
      <c r="D41" s="80" t="str">
        <f>IF(ISNA(VLOOKUP(A41,'Calcule de Marge'!$A$5:$E$501,5,0)),"",VLOOKUP(A41,'Calcule de Marge'!$A$5:$E$501,5,0))</f>
        <v/>
      </c>
      <c r="E41" s="46" t="str">
        <f t="shared" si="0"/>
        <v/>
      </c>
      <c r="H41" s="38"/>
    </row>
    <row r="42" spans="1:8" ht="11.25" customHeight="1" x14ac:dyDescent="0.25">
      <c r="A42" s="42">
        <v>21102</v>
      </c>
      <c r="B42" s="42"/>
      <c r="D42" s="76"/>
      <c r="H42" s="42"/>
    </row>
    <row r="43" spans="1:8" x14ac:dyDescent="0.25">
      <c r="A43" s="42">
        <v>21103</v>
      </c>
      <c r="B43" s="38"/>
      <c r="D43" s="103" t="s">
        <v>7</v>
      </c>
      <c r="E43" s="104"/>
      <c r="H43" s="38"/>
    </row>
    <row r="44" spans="1:8" x14ac:dyDescent="0.25">
      <c r="A44" s="38">
        <v>21104</v>
      </c>
      <c r="B44" s="38"/>
      <c r="D44" s="8" t="s">
        <v>4</v>
      </c>
      <c r="E44" s="8">
        <f>SUM(E14:E41)</f>
        <v>2711.0857142857144</v>
      </c>
      <c r="H44" s="42"/>
    </row>
    <row r="45" spans="1:8" x14ac:dyDescent="0.25">
      <c r="A45" s="42">
        <v>21105</v>
      </c>
      <c r="D45" s="9" t="s">
        <v>5</v>
      </c>
      <c r="E45" s="9">
        <f>E44*0.196</f>
        <v>531.3728000000001</v>
      </c>
      <c r="H45" s="42"/>
    </row>
    <row r="46" spans="1:8" x14ac:dyDescent="0.25">
      <c r="A46" s="42">
        <v>21106</v>
      </c>
      <c r="D46" s="10" t="s">
        <v>6</v>
      </c>
      <c r="E46" s="10">
        <f>E45+E44</f>
        <v>3242.4585142857145</v>
      </c>
      <c r="H46" s="42"/>
    </row>
    <row r="47" spans="1:8" x14ac:dyDescent="0.25">
      <c r="A47" s="42">
        <v>21107</v>
      </c>
      <c r="H47" s="38"/>
    </row>
    <row r="48" spans="1:8" x14ac:dyDescent="0.25">
      <c r="A48" s="42"/>
      <c r="H48" s="38"/>
    </row>
    <row r="49" spans="1:8" x14ac:dyDescent="0.25">
      <c r="A49" s="38"/>
      <c r="H49" s="42"/>
    </row>
    <row r="50" spans="1:8" ht="57" customHeight="1" x14ac:dyDescent="0.25">
      <c r="A50" s="38"/>
      <c r="B50" s="92"/>
      <c r="C50" s="93"/>
      <c r="D50" s="93"/>
      <c r="E50" s="93"/>
      <c r="H50" s="42"/>
    </row>
    <row r="51" spans="1:8" x14ac:dyDescent="0.25">
      <c r="A51" s="42"/>
      <c r="H51" s="38"/>
    </row>
    <row r="52" spans="1:8" x14ac:dyDescent="0.25">
      <c r="A52" s="42"/>
      <c r="H52" s="42"/>
    </row>
    <row r="53" spans="1:8" x14ac:dyDescent="0.25">
      <c r="A53" s="38"/>
      <c r="H53" s="42"/>
    </row>
    <row r="54" spans="1:8" x14ac:dyDescent="0.25">
      <c r="A54" s="38"/>
      <c r="H54" s="42"/>
    </row>
    <row r="55" spans="1:8" x14ac:dyDescent="0.25">
      <c r="A55" s="42"/>
      <c r="H55" s="42"/>
    </row>
    <row r="56" spans="1:8" x14ac:dyDescent="0.25">
      <c r="A56" s="38"/>
      <c r="H56" s="38"/>
    </row>
    <row r="57" spans="1:8" x14ac:dyDescent="0.25">
      <c r="A57" s="42"/>
      <c r="H57" s="38"/>
    </row>
    <row r="58" spans="1:8" x14ac:dyDescent="0.25">
      <c r="A58" s="42"/>
      <c r="H58" s="42"/>
    </row>
    <row r="59" spans="1:8" x14ac:dyDescent="0.25">
      <c r="A59" s="42"/>
      <c r="H59" s="42"/>
    </row>
    <row r="60" spans="1:8" x14ac:dyDescent="0.25">
      <c r="A60" s="38"/>
      <c r="H60" s="38"/>
    </row>
    <row r="61" spans="1:8" x14ac:dyDescent="0.25">
      <c r="A61" s="42"/>
      <c r="H61" s="38"/>
    </row>
    <row r="62" spans="1:8" x14ac:dyDescent="0.25">
      <c r="A62" s="42"/>
      <c r="H62" s="42"/>
    </row>
    <row r="63" spans="1:8" x14ac:dyDescent="0.25">
      <c r="A63" s="38"/>
      <c r="H63" s="38"/>
    </row>
    <row r="64" spans="1:8" x14ac:dyDescent="0.25">
      <c r="A64" s="38"/>
      <c r="H64" s="42"/>
    </row>
    <row r="65" spans="1:8" x14ac:dyDescent="0.25">
      <c r="A65" s="40"/>
      <c r="H65" s="42"/>
    </row>
    <row r="66" spans="1:8" x14ac:dyDescent="0.25">
      <c r="H66" s="42"/>
    </row>
    <row r="67" spans="1:8" x14ac:dyDescent="0.25">
      <c r="H67" s="38"/>
    </row>
    <row r="68" spans="1:8" x14ac:dyDescent="0.25">
      <c r="H68" s="42"/>
    </row>
    <row r="69" spans="1:8" x14ac:dyDescent="0.25">
      <c r="H69" s="42"/>
    </row>
    <row r="70" spans="1:8" x14ac:dyDescent="0.25">
      <c r="H70" s="38"/>
    </row>
    <row r="71" spans="1:8" x14ac:dyDescent="0.25">
      <c r="H71" s="38"/>
    </row>
    <row r="72" spans="1:8" x14ac:dyDescent="0.25">
      <c r="H72" s="40"/>
    </row>
  </sheetData>
  <autoFilter ref="A13:E13">
    <sortState ref="A14:E37">
      <sortCondition ref="A13"/>
    </sortState>
  </autoFilter>
  <sortState ref="A15:E37">
    <sortCondition ref="A14"/>
  </sortState>
  <mergeCells count="7">
    <mergeCell ref="C4:D4"/>
    <mergeCell ref="D3:E3"/>
    <mergeCell ref="A1:E1"/>
    <mergeCell ref="A11:B11"/>
    <mergeCell ref="B50:E50"/>
    <mergeCell ref="C6:E11"/>
    <mergeCell ref="D43:E43"/>
  </mergeCells>
  <pageMargins left="0.23622047244094491" right="0.23622047244094491" top="0.59055118110236227" bottom="0.74803149606299213" header="0.31496062992125984" footer="0.31496062992125984"/>
  <pageSetup paperSize="9" orientation="portrait" r:id="rId1"/>
  <headerFooter>
    <oddFooter>&amp;C&amp;8&amp;K0070C0PROCESS COMMUNICATION
Siège Social : Z.A. de L’Ormière – 185, rue de L’Ormière – 31380 GARIDECH – Tél. :  05 61 15 93 93 – Fax : 05 61 15 93 94
EURL au Capital de 30 000 € – N° Siret : 513 855 940  000 13 - N° TVA INTRA FR 85513855940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importerdevis">
                <anchor moveWithCells="1" sizeWithCells="1">
                  <from>
                    <xdr:col>6</xdr:col>
                    <xdr:colOff>514350</xdr:colOff>
                    <xdr:row>7</xdr:row>
                    <xdr:rowOff>161925</xdr:rowOff>
                  </from>
                  <to>
                    <xdr:col>8</xdr:col>
                    <xdr:colOff>171450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Imprimertotal">
                <anchor moveWithCells="1" sizeWithCells="1">
                  <from>
                    <xdr:col>6</xdr:col>
                    <xdr:colOff>523875</xdr:colOff>
                    <xdr:row>5</xdr:row>
                    <xdr:rowOff>0</xdr:rowOff>
                  </from>
                  <to>
                    <xdr:col>8</xdr:col>
                    <xdr:colOff>161925</xdr:colOff>
                    <xdr:row>7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 enableFormatConditionsCalculation="0"/>
  <dimension ref="A1:G192"/>
  <sheetViews>
    <sheetView workbookViewId="0">
      <pane ySplit="4" topLeftCell="A120" activePane="bottomLeft" state="frozenSplit"/>
      <selection pane="bottomLeft" activeCell="D128" sqref="D128"/>
    </sheetView>
  </sheetViews>
  <sheetFormatPr baseColWidth="10" defaultColWidth="10.85546875" defaultRowHeight="15" x14ac:dyDescent="0.25"/>
  <cols>
    <col min="1" max="1" width="14.42578125" style="11" customWidth="1"/>
    <col min="2" max="2" width="31.42578125" style="19" customWidth="1"/>
    <col min="3" max="3" width="11.42578125" style="5" customWidth="1"/>
    <col min="4" max="4" width="10.85546875" style="5" customWidth="1"/>
    <col min="5" max="5" width="10.28515625" style="5" customWidth="1"/>
    <col min="6" max="6" width="9.42578125" style="5" customWidth="1"/>
    <col min="7" max="7" width="10.140625" style="5" customWidth="1"/>
    <col min="8" max="16384" width="10.85546875" style="4"/>
  </cols>
  <sheetData>
    <row r="1" spans="1:7" x14ac:dyDescent="0.25">
      <c r="B1" s="73"/>
    </row>
    <row r="2" spans="1:7" x14ac:dyDescent="0.25">
      <c r="B2" s="73"/>
      <c r="C2" s="6" t="s">
        <v>13</v>
      </c>
      <c r="D2" s="78">
        <v>0.7</v>
      </c>
      <c r="E2" s="73"/>
      <c r="F2" s="73"/>
      <c r="G2" s="73"/>
    </row>
    <row r="3" spans="1:7" x14ac:dyDescent="0.25">
      <c r="B3" s="73"/>
      <c r="C3" s="74"/>
      <c r="D3" s="77"/>
      <c r="E3" s="77"/>
      <c r="F3" s="77"/>
      <c r="G3" s="77"/>
    </row>
    <row r="4" spans="1:7" s="5" customFormat="1" ht="45" x14ac:dyDescent="0.25">
      <c r="A4" s="37" t="s">
        <v>20</v>
      </c>
      <c r="B4" s="37" t="s">
        <v>17</v>
      </c>
      <c r="C4" s="37" t="s">
        <v>9</v>
      </c>
      <c r="D4" s="37" t="s">
        <v>11</v>
      </c>
      <c r="E4" s="37" t="s">
        <v>10</v>
      </c>
      <c r="F4" s="37" t="s">
        <v>14</v>
      </c>
      <c r="G4" s="37" t="s">
        <v>12</v>
      </c>
    </row>
    <row r="5" spans="1:7" s="5" customFormat="1" ht="15" customHeight="1" x14ac:dyDescent="0.25">
      <c r="A5" s="24">
        <v>10000</v>
      </c>
      <c r="B5" s="49" t="s">
        <v>22</v>
      </c>
      <c r="C5" s="24">
        <v>1</v>
      </c>
      <c r="D5" s="25"/>
      <c r="E5" s="35"/>
      <c r="F5" s="35">
        <f>D5*C5</f>
        <v>0</v>
      </c>
      <c r="G5" s="35">
        <f>E5*C5</f>
        <v>0</v>
      </c>
    </row>
    <row r="6" spans="1:7" s="19" customFormat="1" ht="15" customHeight="1" x14ac:dyDescent="0.25">
      <c r="A6" s="26">
        <v>11000</v>
      </c>
      <c r="B6" s="26" t="s">
        <v>48</v>
      </c>
      <c r="C6" s="26"/>
      <c r="D6" s="27"/>
      <c r="E6" s="35"/>
      <c r="F6" s="28"/>
      <c r="G6" s="28"/>
    </row>
    <row r="7" spans="1:7" ht="15" customHeight="1" x14ac:dyDescent="0.25">
      <c r="A7" s="29">
        <v>11100</v>
      </c>
      <c r="B7" s="29" t="s">
        <v>16</v>
      </c>
      <c r="C7" s="29">
        <v>1</v>
      </c>
      <c r="D7" s="29"/>
      <c r="E7" s="35"/>
      <c r="F7" s="36"/>
      <c r="G7" s="36"/>
    </row>
    <row r="8" spans="1:7" s="19" customFormat="1" ht="15" customHeight="1" x14ac:dyDescent="0.25">
      <c r="A8" s="21">
        <v>11101</v>
      </c>
      <c r="B8" s="20" t="s">
        <v>19</v>
      </c>
      <c r="C8" s="31">
        <v>1</v>
      </c>
      <c r="D8" s="32">
        <v>483</v>
      </c>
      <c r="E8" s="35">
        <f t="shared" ref="E8:E69" si="0">D8/($D$2)</f>
        <v>690</v>
      </c>
      <c r="F8" s="35">
        <f>D8*C8</f>
        <v>483</v>
      </c>
      <c r="G8" s="35">
        <f>E8*C8</f>
        <v>690</v>
      </c>
    </row>
    <row r="9" spans="1:7" s="19" customFormat="1" ht="15" customHeight="1" x14ac:dyDescent="0.25">
      <c r="A9" s="21">
        <v>11102</v>
      </c>
      <c r="B9" s="20" t="s">
        <v>18</v>
      </c>
      <c r="C9" s="22"/>
      <c r="D9" s="32">
        <v>372.4</v>
      </c>
      <c r="E9" s="35">
        <f t="shared" si="0"/>
        <v>532</v>
      </c>
      <c r="F9" s="35">
        <f>D9*C9</f>
        <v>0</v>
      </c>
      <c r="G9" s="35">
        <f>E9*C9</f>
        <v>0</v>
      </c>
    </row>
    <row r="10" spans="1:7" s="19" customFormat="1" ht="15" customHeight="1" x14ac:dyDescent="0.25">
      <c r="A10" s="29">
        <v>11200</v>
      </c>
      <c r="B10" s="29" t="s">
        <v>49</v>
      </c>
      <c r="C10" s="29">
        <v>1</v>
      </c>
      <c r="D10" s="29"/>
      <c r="E10" s="35"/>
      <c r="F10" s="36"/>
      <c r="G10" s="36"/>
    </row>
    <row r="11" spans="1:7" s="19" customFormat="1" ht="15" customHeight="1" x14ac:dyDescent="0.25">
      <c r="A11" s="21">
        <v>11201</v>
      </c>
      <c r="B11" s="20" t="s">
        <v>50</v>
      </c>
      <c r="C11" s="31">
        <v>1</v>
      </c>
      <c r="D11" s="32">
        <v>132.30000000000001</v>
      </c>
      <c r="E11" s="35">
        <f t="shared" si="0"/>
        <v>189.00000000000003</v>
      </c>
      <c r="F11" s="35">
        <f>D11*C11</f>
        <v>132.30000000000001</v>
      </c>
      <c r="G11" s="35">
        <f>E11*C11</f>
        <v>189.00000000000003</v>
      </c>
    </row>
    <row r="12" spans="1:7" x14ac:dyDescent="0.25">
      <c r="A12" s="21">
        <v>11202</v>
      </c>
      <c r="B12" s="16" t="s">
        <v>51</v>
      </c>
      <c r="C12" s="22"/>
      <c r="D12" s="33">
        <v>108.39</v>
      </c>
      <c r="E12" s="35">
        <f t="shared" si="0"/>
        <v>154.84285714285716</v>
      </c>
      <c r="F12" s="35">
        <f>D12*C12</f>
        <v>0</v>
      </c>
      <c r="G12" s="35">
        <f>E12*C12</f>
        <v>0</v>
      </c>
    </row>
    <row r="13" spans="1:7" s="19" customFormat="1" x14ac:dyDescent="0.25">
      <c r="A13" s="21">
        <v>11203</v>
      </c>
      <c r="B13" s="18" t="s">
        <v>52</v>
      </c>
      <c r="C13" s="31"/>
      <c r="D13" s="32">
        <v>141.63999999999999</v>
      </c>
      <c r="E13" s="35">
        <f t="shared" si="0"/>
        <v>202.34285714285713</v>
      </c>
      <c r="F13" s="35">
        <f>D13*C13</f>
        <v>0</v>
      </c>
      <c r="G13" s="35">
        <f>E13*C13</f>
        <v>0</v>
      </c>
    </row>
    <row r="14" spans="1:7" s="19" customFormat="1" x14ac:dyDescent="0.25">
      <c r="A14" s="21">
        <v>11204</v>
      </c>
      <c r="B14" s="20" t="s">
        <v>8</v>
      </c>
      <c r="C14" s="31"/>
      <c r="D14" s="32">
        <v>128</v>
      </c>
      <c r="E14" s="35">
        <f t="shared" si="0"/>
        <v>182.85714285714286</v>
      </c>
      <c r="F14" s="35">
        <f>D14*C14</f>
        <v>0</v>
      </c>
      <c r="G14" s="35">
        <f>E14*C14</f>
        <v>0</v>
      </c>
    </row>
    <row r="15" spans="1:7" x14ac:dyDescent="0.25">
      <c r="A15" s="21">
        <v>11205</v>
      </c>
      <c r="B15" s="20" t="s">
        <v>26</v>
      </c>
      <c r="C15" s="31"/>
      <c r="D15" s="32">
        <v>238.7</v>
      </c>
      <c r="E15" s="35">
        <f t="shared" si="0"/>
        <v>341</v>
      </c>
      <c r="F15" s="35">
        <f>D15*C15</f>
        <v>0</v>
      </c>
      <c r="G15" s="35">
        <f>E15*C15</f>
        <v>0</v>
      </c>
    </row>
    <row r="16" spans="1:7" x14ac:dyDescent="0.25">
      <c r="A16" s="29">
        <v>11300</v>
      </c>
      <c r="B16" s="29" t="s">
        <v>53</v>
      </c>
      <c r="C16" s="29"/>
      <c r="D16" s="29"/>
      <c r="E16" s="35"/>
      <c r="F16" s="36"/>
      <c r="G16" s="36"/>
    </row>
    <row r="17" spans="1:7" x14ac:dyDescent="0.25">
      <c r="A17" s="21">
        <v>11301</v>
      </c>
      <c r="B17" s="16" t="s">
        <v>54</v>
      </c>
      <c r="C17" s="22"/>
      <c r="D17" s="33">
        <v>287</v>
      </c>
      <c r="E17" s="35">
        <f t="shared" si="0"/>
        <v>410</v>
      </c>
      <c r="F17" s="35">
        <f>D17*C17</f>
        <v>0</v>
      </c>
      <c r="G17" s="35">
        <f>E17*C17</f>
        <v>0</v>
      </c>
    </row>
    <row r="18" spans="1:7" ht="15" customHeight="1" x14ac:dyDescent="0.25">
      <c r="A18" s="21">
        <v>11302</v>
      </c>
      <c r="B18" s="16" t="s">
        <v>55</v>
      </c>
      <c r="C18" s="22"/>
      <c r="D18" s="33">
        <v>455</v>
      </c>
      <c r="E18" s="35">
        <f t="shared" si="0"/>
        <v>650</v>
      </c>
      <c r="F18" s="35">
        <f>D18*C18</f>
        <v>0</v>
      </c>
      <c r="G18" s="35">
        <f>E18*C18</f>
        <v>0</v>
      </c>
    </row>
    <row r="19" spans="1:7" s="19" customFormat="1" ht="15" customHeight="1" x14ac:dyDescent="0.25">
      <c r="A19" s="29">
        <v>11400</v>
      </c>
      <c r="B19" s="29" t="s">
        <v>56</v>
      </c>
      <c r="C19" s="29"/>
      <c r="D19" s="29"/>
      <c r="E19" s="35"/>
      <c r="F19" s="35"/>
      <c r="G19" s="35"/>
    </row>
    <row r="20" spans="1:7" s="19" customFormat="1" x14ac:dyDescent="0.25">
      <c r="A20" s="53">
        <v>11401</v>
      </c>
      <c r="B20" s="54"/>
      <c r="C20" s="57"/>
      <c r="D20" s="79"/>
      <c r="E20" s="35">
        <f t="shared" si="0"/>
        <v>0</v>
      </c>
      <c r="F20" s="35">
        <f t="shared" ref="F20" si="1">D20*C20</f>
        <v>0</v>
      </c>
      <c r="G20" s="35">
        <f t="shared" ref="G20" si="2">E20*C20</f>
        <v>0</v>
      </c>
    </row>
    <row r="21" spans="1:7" s="19" customFormat="1" x14ac:dyDescent="0.25">
      <c r="A21" s="26">
        <v>12000</v>
      </c>
      <c r="B21" s="26" t="s">
        <v>15</v>
      </c>
      <c r="C21" s="26"/>
      <c r="D21" s="27"/>
      <c r="E21" s="35"/>
      <c r="F21" s="35"/>
      <c r="G21" s="35"/>
    </row>
    <row r="22" spans="1:7" s="19" customFormat="1" x14ac:dyDescent="0.25">
      <c r="A22" s="29">
        <v>12100</v>
      </c>
      <c r="B22" s="29" t="s">
        <v>16</v>
      </c>
      <c r="C22" s="29"/>
      <c r="D22" s="29"/>
      <c r="E22" s="35"/>
      <c r="F22" s="35"/>
      <c r="G22" s="35"/>
    </row>
    <row r="23" spans="1:7" s="19" customFormat="1" x14ac:dyDescent="0.25">
      <c r="A23" s="53">
        <v>12101</v>
      </c>
      <c r="B23" s="54" t="s">
        <v>57</v>
      </c>
      <c r="C23" s="57"/>
      <c r="D23" s="55">
        <v>209.3</v>
      </c>
      <c r="E23" s="35">
        <f t="shared" si="0"/>
        <v>299.00000000000006</v>
      </c>
      <c r="F23" s="35">
        <f t="shared" ref="F23:F30" si="3">D23*C23</f>
        <v>0</v>
      </c>
      <c r="G23" s="35">
        <f t="shared" ref="G23:G30" si="4">E23*C23</f>
        <v>0</v>
      </c>
    </row>
    <row r="24" spans="1:7" s="19" customFormat="1" x14ac:dyDescent="0.25">
      <c r="A24" s="53">
        <v>12102</v>
      </c>
      <c r="B24" s="54" t="s">
        <v>58</v>
      </c>
      <c r="C24" s="57"/>
      <c r="D24" s="55">
        <v>269</v>
      </c>
      <c r="E24" s="35">
        <f t="shared" si="0"/>
        <v>384.28571428571433</v>
      </c>
      <c r="F24" s="35">
        <f t="shared" si="3"/>
        <v>0</v>
      </c>
      <c r="G24" s="35">
        <f t="shared" si="4"/>
        <v>0</v>
      </c>
    </row>
    <row r="25" spans="1:7" s="19" customFormat="1" x14ac:dyDescent="0.25">
      <c r="A25" s="53">
        <v>12103</v>
      </c>
      <c r="B25" s="54" t="s">
        <v>59</v>
      </c>
      <c r="C25" s="57"/>
      <c r="D25" s="55">
        <v>699</v>
      </c>
      <c r="E25" s="35">
        <f t="shared" si="0"/>
        <v>998.57142857142867</v>
      </c>
      <c r="F25" s="35">
        <f t="shared" si="3"/>
        <v>0</v>
      </c>
      <c r="G25" s="35">
        <f t="shared" si="4"/>
        <v>0</v>
      </c>
    </row>
    <row r="26" spans="1:7" s="19" customFormat="1" x14ac:dyDescent="0.25">
      <c r="A26" s="53">
        <v>12104</v>
      </c>
      <c r="B26" s="54" t="s">
        <v>60</v>
      </c>
      <c r="C26" s="57"/>
      <c r="D26" s="55">
        <v>599.4</v>
      </c>
      <c r="E26" s="35">
        <f t="shared" si="0"/>
        <v>856.28571428571433</v>
      </c>
      <c r="F26" s="35">
        <f t="shared" si="3"/>
        <v>0</v>
      </c>
      <c r="G26" s="35">
        <f t="shared" si="4"/>
        <v>0</v>
      </c>
    </row>
    <row r="27" spans="1:7" s="19" customFormat="1" x14ac:dyDescent="0.25">
      <c r="A27" s="53">
        <v>12105</v>
      </c>
      <c r="B27" s="54" t="s">
        <v>61</v>
      </c>
      <c r="C27" s="57"/>
      <c r="D27" s="55">
        <v>839.4</v>
      </c>
      <c r="E27" s="35">
        <f t="shared" si="0"/>
        <v>1199.1428571428571</v>
      </c>
      <c r="F27" s="35">
        <f t="shared" si="3"/>
        <v>0</v>
      </c>
      <c r="G27" s="35">
        <f t="shared" si="4"/>
        <v>0</v>
      </c>
    </row>
    <row r="28" spans="1:7" s="19" customFormat="1" x14ac:dyDescent="0.25">
      <c r="A28" s="53">
        <v>12106</v>
      </c>
      <c r="B28" s="54" t="s">
        <v>62</v>
      </c>
      <c r="C28" s="57"/>
      <c r="D28" s="55">
        <v>525</v>
      </c>
      <c r="E28" s="35">
        <f t="shared" si="0"/>
        <v>750</v>
      </c>
      <c r="F28" s="35">
        <f t="shared" si="3"/>
        <v>0</v>
      </c>
      <c r="G28" s="35">
        <f t="shared" si="4"/>
        <v>0</v>
      </c>
    </row>
    <row r="29" spans="1:7" s="19" customFormat="1" x14ac:dyDescent="0.25">
      <c r="A29" s="53">
        <v>12107</v>
      </c>
      <c r="B29" s="54" t="s">
        <v>63</v>
      </c>
      <c r="C29" s="57"/>
      <c r="D29" s="55">
        <v>524.29999999999995</v>
      </c>
      <c r="E29" s="35">
        <f t="shared" si="0"/>
        <v>749</v>
      </c>
      <c r="F29" s="35">
        <f t="shared" si="3"/>
        <v>0</v>
      </c>
      <c r="G29" s="35">
        <f t="shared" si="4"/>
        <v>0</v>
      </c>
    </row>
    <row r="30" spans="1:7" s="19" customFormat="1" x14ac:dyDescent="0.25">
      <c r="A30" s="53">
        <v>12108</v>
      </c>
      <c r="B30" s="54" t="s">
        <v>64</v>
      </c>
      <c r="C30" s="57"/>
      <c r="D30" s="55">
        <v>559.29999999999995</v>
      </c>
      <c r="E30" s="35">
        <f t="shared" si="0"/>
        <v>799</v>
      </c>
      <c r="F30" s="35">
        <f t="shared" si="3"/>
        <v>0</v>
      </c>
      <c r="G30" s="35">
        <f t="shared" si="4"/>
        <v>0</v>
      </c>
    </row>
    <row r="31" spans="1:7" ht="18.75" customHeight="1" x14ac:dyDescent="0.25">
      <c r="A31" s="29">
        <v>12200</v>
      </c>
      <c r="B31" s="29" t="s">
        <v>49</v>
      </c>
      <c r="C31" s="29"/>
      <c r="D31" s="29"/>
      <c r="E31" s="35"/>
      <c r="F31" s="35"/>
      <c r="G31" s="35"/>
    </row>
    <row r="32" spans="1:7" s="19" customFormat="1" ht="22.5" x14ac:dyDescent="0.25">
      <c r="A32" s="53">
        <v>12201</v>
      </c>
      <c r="B32" s="54" t="s">
        <v>65</v>
      </c>
      <c r="C32" s="57"/>
      <c r="D32" s="55">
        <v>97.3</v>
      </c>
      <c r="E32" s="35">
        <f t="shared" si="0"/>
        <v>139</v>
      </c>
      <c r="F32" s="35">
        <f>D32*C32</f>
        <v>0</v>
      </c>
      <c r="G32" s="35">
        <f>E32*C32</f>
        <v>0</v>
      </c>
    </row>
    <row r="33" spans="1:7" s="34" customFormat="1" x14ac:dyDescent="0.25">
      <c r="A33" s="53">
        <v>12202</v>
      </c>
      <c r="B33" s="54" t="s">
        <v>66</v>
      </c>
      <c r="C33" s="57"/>
      <c r="D33" s="55">
        <v>179</v>
      </c>
      <c r="E33" s="35">
        <f t="shared" si="0"/>
        <v>255.71428571428572</v>
      </c>
      <c r="F33" s="35">
        <f>D33*C33</f>
        <v>0</v>
      </c>
      <c r="G33" s="35">
        <f>E33*C33</f>
        <v>0</v>
      </c>
    </row>
    <row r="34" spans="1:7" s="34" customFormat="1" x14ac:dyDescent="0.25">
      <c r="A34" s="29">
        <v>12300</v>
      </c>
      <c r="B34" s="29" t="s">
        <v>53</v>
      </c>
      <c r="C34" s="29"/>
      <c r="D34" s="29"/>
      <c r="E34" s="35"/>
      <c r="F34" s="35"/>
      <c r="G34" s="35"/>
    </row>
    <row r="35" spans="1:7" s="34" customFormat="1" x14ac:dyDescent="0.25">
      <c r="A35" s="53">
        <v>12301</v>
      </c>
      <c r="B35" s="54"/>
      <c r="C35" s="56"/>
      <c r="D35" s="56"/>
      <c r="E35" s="35">
        <f t="shared" si="0"/>
        <v>0</v>
      </c>
      <c r="F35" s="35">
        <f>D35*C35</f>
        <v>0</v>
      </c>
      <c r="G35" s="35">
        <f>E35*C35</f>
        <v>0</v>
      </c>
    </row>
    <row r="36" spans="1:7" s="30" customFormat="1" x14ac:dyDescent="0.25">
      <c r="A36" s="29">
        <v>12400</v>
      </c>
      <c r="B36" s="29" t="s">
        <v>56</v>
      </c>
      <c r="C36" s="29"/>
      <c r="D36" s="29"/>
      <c r="E36" s="35"/>
      <c r="F36" s="35"/>
      <c r="G36" s="35"/>
    </row>
    <row r="37" spans="1:7" x14ac:dyDescent="0.25">
      <c r="A37" s="53">
        <v>12400</v>
      </c>
      <c r="B37" s="54"/>
      <c r="C37" s="56"/>
      <c r="D37" s="56"/>
      <c r="E37" s="35">
        <f t="shared" si="0"/>
        <v>0</v>
      </c>
      <c r="F37" s="35">
        <f>D37*C37</f>
        <v>0</v>
      </c>
      <c r="G37" s="35">
        <f>E37*C37</f>
        <v>0</v>
      </c>
    </row>
    <row r="38" spans="1:7" ht="15.75" x14ac:dyDescent="0.25">
      <c r="A38" s="24">
        <v>20000</v>
      </c>
      <c r="B38" s="49" t="s">
        <v>23</v>
      </c>
      <c r="C38" s="24">
        <v>1</v>
      </c>
      <c r="D38" s="25"/>
      <c r="E38" s="35"/>
      <c r="F38" s="35"/>
      <c r="G38" s="35"/>
    </row>
    <row r="39" spans="1:7" x14ac:dyDescent="0.25">
      <c r="A39" s="26">
        <v>21000</v>
      </c>
      <c r="B39" s="26" t="s">
        <v>67</v>
      </c>
      <c r="C39" s="26"/>
      <c r="D39" s="26"/>
      <c r="E39" s="35"/>
      <c r="F39" s="36"/>
      <c r="G39" s="36"/>
    </row>
    <row r="40" spans="1:7" x14ac:dyDescent="0.25">
      <c r="A40" s="29">
        <v>21100</v>
      </c>
      <c r="B40" s="29" t="s">
        <v>48</v>
      </c>
      <c r="C40" s="29"/>
      <c r="D40" s="29"/>
      <c r="E40" s="35"/>
      <c r="F40" s="36"/>
      <c r="G40" s="36"/>
    </row>
    <row r="41" spans="1:7" x14ac:dyDescent="0.25">
      <c r="A41" s="21">
        <v>21101</v>
      </c>
      <c r="B41" s="20" t="s">
        <v>39</v>
      </c>
      <c r="C41" s="31">
        <v>1</v>
      </c>
      <c r="D41" s="32">
        <v>55.3</v>
      </c>
      <c r="E41" s="35">
        <f t="shared" si="0"/>
        <v>79</v>
      </c>
      <c r="F41" s="35">
        <f t="shared" ref="F41:F48" si="5">D41*C41</f>
        <v>55.3</v>
      </c>
      <c r="G41" s="35">
        <f t="shared" ref="G41:G48" si="6">E41*C41</f>
        <v>79</v>
      </c>
    </row>
    <row r="42" spans="1:7" x14ac:dyDescent="0.25">
      <c r="A42" s="21">
        <v>21102</v>
      </c>
      <c r="B42" s="20" t="s">
        <v>40</v>
      </c>
      <c r="C42" s="31">
        <v>2</v>
      </c>
      <c r="D42" s="32">
        <v>110.6</v>
      </c>
      <c r="E42" s="35">
        <f t="shared" si="0"/>
        <v>158</v>
      </c>
      <c r="F42" s="35">
        <f t="shared" si="5"/>
        <v>221.2</v>
      </c>
      <c r="G42" s="35">
        <f t="shared" si="6"/>
        <v>316</v>
      </c>
    </row>
    <row r="43" spans="1:7" x14ac:dyDescent="0.25">
      <c r="A43" s="21">
        <v>21103</v>
      </c>
      <c r="B43" s="20" t="s">
        <v>41</v>
      </c>
      <c r="C43" s="31"/>
      <c r="D43" s="32">
        <v>142.1</v>
      </c>
      <c r="E43" s="35">
        <f t="shared" si="0"/>
        <v>203</v>
      </c>
      <c r="F43" s="35">
        <f t="shared" si="5"/>
        <v>0</v>
      </c>
      <c r="G43" s="35">
        <f t="shared" si="6"/>
        <v>0</v>
      </c>
    </row>
    <row r="44" spans="1:7" x14ac:dyDescent="0.25">
      <c r="A44" s="21">
        <v>21104</v>
      </c>
      <c r="B44" s="18" t="s">
        <v>68</v>
      </c>
      <c r="C44" s="31"/>
      <c r="D44" s="32">
        <v>47.6</v>
      </c>
      <c r="E44" s="35">
        <f t="shared" si="0"/>
        <v>68</v>
      </c>
      <c r="F44" s="35">
        <f t="shared" si="5"/>
        <v>0</v>
      </c>
      <c r="G44" s="35">
        <f t="shared" si="6"/>
        <v>0</v>
      </c>
    </row>
    <row r="45" spans="1:7" x14ac:dyDescent="0.25">
      <c r="A45" s="21">
        <v>21105</v>
      </c>
      <c r="B45" s="18" t="s">
        <v>69</v>
      </c>
      <c r="C45" s="31"/>
      <c r="D45" s="32">
        <v>75.81</v>
      </c>
      <c r="E45" s="35">
        <f t="shared" si="0"/>
        <v>108.30000000000001</v>
      </c>
      <c r="F45" s="35">
        <f t="shared" si="5"/>
        <v>0</v>
      </c>
      <c r="G45" s="35">
        <f t="shared" si="6"/>
        <v>0</v>
      </c>
    </row>
    <row r="46" spans="1:7" x14ac:dyDescent="0.25">
      <c r="A46" s="21">
        <v>21106</v>
      </c>
      <c r="B46" s="18" t="s">
        <v>70</v>
      </c>
      <c r="C46" s="31"/>
      <c r="D46" s="32">
        <v>140</v>
      </c>
      <c r="E46" s="35">
        <f t="shared" si="0"/>
        <v>200</v>
      </c>
      <c r="F46" s="35">
        <f t="shared" si="5"/>
        <v>0</v>
      </c>
      <c r="G46" s="35">
        <f t="shared" si="6"/>
        <v>0</v>
      </c>
    </row>
    <row r="47" spans="1:7" x14ac:dyDescent="0.25">
      <c r="A47" s="21">
        <v>21107</v>
      </c>
      <c r="B47" s="18" t="s">
        <v>71</v>
      </c>
      <c r="C47" s="31"/>
      <c r="D47" s="32">
        <v>178.5</v>
      </c>
      <c r="E47" s="35">
        <f t="shared" si="0"/>
        <v>255.00000000000003</v>
      </c>
      <c r="F47" s="35">
        <f t="shared" si="5"/>
        <v>0</v>
      </c>
      <c r="G47" s="35">
        <f t="shared" si="6"/>
        <v>0</v>
      </c>
    </row>
    <row r="48" spans="1:7" x14ac:dyDescent="0.25">
      <c r="A48" s="21">
        <v>21108</v>
      </c>
      <c r="B48" s="18" t="s">
        <v>72</v>
      </c>
      <c r="C48" s="31"/>
      <c r="D48" s="32">
        <v>365.4</v>
      </c>
      <c r="E48" s="35">
        <f t="shared" si="0"/>
        <v>522</v>
      </c>
      <c r="F48" s="35">
        <f t="shared" si="5"/>
        <v>0</v>
      </c>
      <c r="G48" s="35">
        <f t="shared" si="6"/>
        <v>0</v>
      </c>
    </row>
    <row r="49" spans="1:7" x14ac:dyDescent="0.25">
      <c r="A49" s="29">
        <v>21200</v>
      </c>
      <c r="B49" s="29" t="s">
        <v>15</v>
      </c>
      <c r="C49" s="29"/>
      <c r="D49" s="29"/>
      <c r="E49" s="35"/>
      <c r="F49" s="35"/>
      <c r="G49" s="35"/>
    </row>
    <row r="50" spans="1:7" x14ac:dyDescent="0.25">
      <c r="A50" s="21">
        <v>21201</v>
      </c>
      <c r="B50" s="20" t="s">
        <v>73</v>
      </c>
      <c r="C50" s="31"/>
      <c r="D50" s="32">
        <v>90.3</v>
      </c>
      <c r="E50" s="35">
        <f t="shared" si="0"/>
        <v>129</v>
      </c>
      <c r="F50" s="35">
        <f t="shared" ref="F50:F56" si="7">D50*C50</f>
        <v>0</v>
      </c>
      <c r="G50" s="35">
        <f t="shared" ref="G50:G56" si="8">E50*C50</f>
        <v>0</v>
      </c>
    </row>
    <row r="51" spans="1:7" x14ac:dyDescent="0.25">
      <c r="A51" s="21">
        <v>21202</v>
      </c>
      <c r="B51" s="20" t="s">
        <v>74</v>
      </c>
      <c r="C51" s="31"/>
      <c r="D51" s="32">
        <v>139</v>
      </c>
      <c r="E51" s="35">
        <f t="shared" si="0"/>
        <v>198.57142857142858</v>
      </c>
      <c r="F51" s="35">
        <f t="shared" si="7"/>
        <v>0</v>
      </c>
      <c r="G51" s="35">
        <f t="shared" si="8"/>
        <v>0</v>
      </c>
    </row>
    <row r="52" spans="1:7" x14ac:dyDescent="0.25">
      <c r="A52" s="21">
        <v>21203</v>
      </c>
      <c r="B52" s="20" t="s">
        <v>75</v>
      </c>
      <c r="C52" s="31"/>
      <c r="D52" s="32">
        <v>105</v>
      </c>
      <c r="E52" s="35">
        <f t="shared" si="0"/>
        <v>150</v>
      </c>
      <c r="F52" s="35">
        <f t="shared" si="7"/>
        <v>0</v>
      </c>
      <c r="G52" s="35">
        <f t="shared" si="8"/>
        <v>0</v>
      </c>
    </row>
    <row r="53" spans="1:7" x14ac:dyDescent="0.25">
      <c r="A53" s="21">
        <v>21204</v>
      </c>
      <c r="B53" s="20" t="s">
        <v>76</v>
      </c>
      <c r="C53" s="31"/>
      <c r="D53" s="32">
        <v>139</v>
      </c>
      <c r="E53" s="35">
        <f t="shared" si="0"/>
        <v>198.57142857142858</v>
      </c>
      <c r="F53" s="35">
        <f t="shared" si="7"/>
        <v>0</v>
      </c>
      <c r="G53" s="35">
        <f t="shared" si="8"/>
        <v>0</v>
      </c>
    </row>
    <row r="54" spans="1:7" x14ac:dyDescent="0.25">
      <c r="A54" s="21">
        <v>21205</v>
      </c>
      <c r="B54" s="20" t="s">
        <v>77</v>
      </c>
      <c r="C54" s="31"/>
      <c r="D54" s="32">
        <v>209</v>
      </c>
      <c r="E54" s="35">
        <f t="shared" si="0"/>
        <v>298.57142857142861</v>
      </c>
      <c r="F54" s="35">
        <f t="shared" si="7"/>
        <v>0</v>
      </c>
      <c r="G54" s="35">
        <f t="shared" si="8"/>
        <v>0</v>
      </c>
    </row>
    <row r="55" spans="1:7" x14ac:dyDescent="0.25">
      <c r="A55" s="21">
        <v>21206</v>
      </c>
      <c r="B55" s="20" t="s">
        <v>78</v>
      </c>
      <c r="C55" s="31"/>
      <c r="D55" s="32">
        <v>99</v>
      </c>
      <c r="E55" s="35">
        <f t="shared" si="0"/>
        <v>141.42857142857144</v>
      </c>
      <c r="F55" s="35">
        <f t="shared" si="7"/>
        <v>0</v>
      </c>
      <c r="G55" s="35">
        <f t="shared" si="8"/>
        <v>0</v>
      </c>
    </row>
    <row r="56" spans="1:7" x14ac:dyDescent="0.25">
      <c r="A56" s="21">
        <v>21207</v>
      </c>
      <c r="B56" s="20" t="s">
        <v>79</v>
      </c>
      <c r="C56" s="31"/>
      <c r="D56" s="32">
        <v>25</v>
      </c>
      <c r="E56" s="35">
        <f t="shared" si="0"/>
        <v>35.714285714285715</v>
      </c>
      <c r="F56" s="35">
        <f t="shared" si="7"/>
        <v>0</v>
      </c>
      <c r="G56" s="35">
        <f t="shared" si="8"/>
        <v>0</v>
      </c>
    </row>
    <row r="57" spans="1:7" x14ac:dyDescent="0.25">
      <c r="A57" s="21">
        <v>21208</v>
      </c>
      <c r="B57" s="20"/>
      <c r="C57" s="31"/>
      <c r="D57" s="32"/>
      <c r="E57" s="35">
        <f t="shared" si="0"/>
        <v>0</v>
      </c>
      <c r="F57" s="35">
        <f t="shared" ref="F57" si="9">D57*C57</f>
        <v>0</v>
      </c>
      <c r="G57" s="35">
        <f t="shared" ref="G57" si="10">E57*C57</f>
        <v>0</v>
      </c>
    </row>
    <row r="58" spans="1:7" x14ac:dyDescent="0.25">
      <c r="A58" s="29">
        <v>21400</v>
      </c>
      <c r="B58" s="29" t="s">
        <v>27</v>
      </c>
      <c r="C58" s="29"/>
      <c r="D58" s="29"/>
      <c r="E58" s="35"/>
      <c r="F58" s="36"/>
      <c r="G58" s="36"/>
    </row>
    <row r="59" spans="1:7" x14ac:dyDescent="0.25">
      <c r="A59" s="21">
        <v>21401</v>
      </c>
      <c r="B59" s="16" t="s">
        <v>28</v>
      </c>
      <c r="C59" s="22"/>
      <c r="D59" s="33">
        <v>204.2</v>
      </c>
      <c r="E59" s="35">
        <f t="shared" si="0"/>
        <v>291.71428571428572</v>
      </c>
      <c r="F59" s="35">
        <f t="shared" ref="F59:F66" si="11">D59*C59</f>
        <v>0</v>
      </c>
      <c r="G59" s="35">
        <f t="shared" ref="G59:G66" si="12">E59*C59</f>
        <v>0</v>
      </c>
    </row>
    <row r="60" spans="1:7" x14ac:dyDescent="0.25">
      <c r="A60" s="21">
        <v>21402</v>
      </c>
      <c r="B60" s="16" t="s">
        <v>29</v>
      </c>
      <c r="C60" s="22"/>
      <c r="D60" s="33">
        <v>100</v>
      </c>
      <c r="E60" s="35">
        <f t="shared" si="0"/>
        <v>142.85714285714286</v>
      </c>
      <c r="F60" s="35">
        <f t="shared" si="11"/>
        <v>0</v>
      </c>
      <c r="G60" s="35">
        <f t="shared" si="12"/>
        <v>0</v>
      </c>
    </row>
    <row r="61" spans="1:7" x14ac:dyDescent="0.25">
      <c r="A61" s="21">
        <v>21403</v>
      </c>
      <c r="B61" s="16" t="s">
        <v>30</v>
      </c>
      <c r="C61" s="22"/>
      <c r="D61" s="33">
        <v>120.39</v>
      </c>
      <c r="E61" s="35">
        <f t="shared" si="0"/>
        <v>171.98571428571429</v>
      </c>
      <c r="F61" s="35">
        <f t="shared" si="11"/>
        <v>0</v>
      </c>
      <c r="G61" s="35">
        <f t="shared" si="12"/>
        <v>0</v>
      </c>
    </row>
    <row r="62" spans="1:7" x14ac:dyDescent="0.25">
      <c r="A62" s="21">
        <v>21404</v>
      </c>
      <c r="B62" s="16" t="s">
        <v>31</v>
      </c>
      <c r="C62" s="22"/>
      <c r="D62" s="33">
        <v>65</v>
      </c>
      <c r="E62" s="35">
        <f t="shared" si="0"/>
        <v>92.857142857142861</v>
      </c>
      <c r="F62" s="35">
        <f t="shared" si="11"/>
        <v>0</v>
      </c>
      <c r="G62" s="35">
        <f t="shared" si="12"/>
        <v>0</v>
      </c>
    </row>
    <row r="63" spans="1:7" x14ac:dyDescent="0.25">
      <c r="A63" s="21">
        <v>21405</v>
      </c>
      <c r="B63" s="16" t="s">
        <v>32</v>
      </c>
      <c r="C63" s="22"/>
      <c r="D63" s="33">
        <v>34.299999999999997</v>
      </c>
      <c r="E63" s="35">
        <f t="shared" si="0"/>
        <v>49</v>
      </c>
      <c r="F63" s="35">
        <f t="shared" si="11"/>
        <v>0</v>
      </c>
      <c r="G63" s="35">
        <f t="shared" si="12"/>
        <v>0</v>
      </c>
    </row>
    <row r="64" spans="1:7" x14ac:dyDescent="0.25">
      <c r="A64" s="21">
        <v>21406</v>
      </c>
      <c r="B64" s="16" t="s">
        <v>33</v>
      </c>
      <c r="C64" s="22"/>
      <c r="D64" s="33">
        <v>45</v>
      </c>
      <c r="E64" s="35">
        <f t="shared" si="0"/>
        <v>64.285714285714292</v>
      </c>
      <c r="F64" s="35">
        <f t="shared" si="11"/>
        <v>0</v>
      </c>
      <c r="G64" s="35">
        <f t="shared" si="12"/>
        <v>0</v>
      </c>
    </row>
    <row r="65" spans="1:7" x14ac:dyDescent="0.25">
      <c r="A65" s="21">
        <v>21407</v>
      </c>
      <c r="B65" s="16" t="s">
        <v>34</v>
      </c>
      <c r="C65" s="22"/>
      <c r="D65" s="33">
        <v>287.54000000000002</v>
      </c>
      <c r="E65" s="35">
        <f t="shared" si="0"/>
        <v>410.7714285714286</v>
      </c>
      <c r="F65" s="35">
        <f t="shared" si="11"/>
        <v>0</v>
      </c>
      <c r="G65" s="35">
        <f t="shared" si="12"/>
        <v>0</v>
      </c>
    </row>
    <row r="66" spans="1:7" x14ac:dyDescent="0.25">
      <c r="A66" s="21">
        <v>21408</v>
      </c>
      <c r="B66" s="16" t="s">
        <v>35</v>
      </c>
      <c r="C66" s="52"/>
      <c r="D66" s="33">
        <v>150</v>
      </c>
      <c r="E66" s="35">
        <f t="shared" si="0"/>
        <v>214.28571428571431</v>
      </c>
      <c r="F66" s="35">
        <f t="shared" si="11"/>
        <v>0</v>
      </c>
      <c r="G66" s="35">
        <f t="shared" si="12"/>
        <v>0</v>
      </c>
    </row>
    <row r="67" spans="1:7" x14ac:dyDescent="0.25">
      <c r="A67" s="26">
        <v>22000</v>
      </c>
      <c r="B67" s="26" t="s">
        <v>80</v>
      </c>
      <c r="C67" s="26"/>
      <c r="D67" s="26"/>
      <c r="E67" s="35"/>
      <c r="F67" s="35"/>
      <c r="G67" s="35"/>
    </row>
    <row r="68" spans="1:7" x14ac:dyDescent="0.25">
      <c r="A68" s="21">
        <v>22001</v>
      </c>
      <c r="B68" s="16" t="s">
        <v>81</v>
      </c>
      <c r="C68" s="22"/>
      <c r="D68" s="33">
        <v>22.61</v>
      </c>
      <c r="E68" s="35">
        <f t="shared" si="0"/>
        <v>32.300000000000004</v>
      </c>
      <c r="F68" s="35">
        <f>D68*C68</f>
        <v>0</v>
      </c>
      <c r="G68" s="35">
        <f>E68*C68</f>
        <v>0</v>
      </c>
    </row>
    <row r="69" spans="1:7" x14ac:dyDescent="0.25">
      <c r="A69" s="21">
        <v>22002</v>
      </c>
      <c r="B69" s="16" t="s">
        <v>82</v>
      </c>
      <c r="C69" s="22"/>
      <c r="D69" s="33">
        <v>12.63</v>
      </c>
      <c r="E69" s="35">
        <f t="shared" si="0"/>
        <v>18.042857142857144</v>
      </c>
      <c r="F69" s="35">
        <f>D69*C69</f>
        <v>0</v>
      </c>
      <c r="G69" s="35">
        <f>E69*C69</f>
        <v>0</v>
      </c>
    </row>
    <row r="70" spans="1:7" x14ac:dyDescent="0.25">
      <c r="A70" s="21">
        <v>22003</v>
      </c>
      <c r="B70" s="16" t="s">
        <v>83</v>
      </c>
      <c r="C70" s="22"/>
      <c r="D70" s="33">
        <v>40.74</v>
      </c>
      <c r="E70" s="35">
        <f t="shared" ref="E70:E128" si="13">D70/($D$2)</f>
        <v>58.20000000000001</v>
      </c>
      <c r="F70" s="35">
        <f>D70*C70</f>
        <v>0</v>
      </c>
      <c r="G70" s="35">
        <f>E70*C70</f>
        <v>0</v>
      </c>
    </row>
    <row r="71" spans="1:7" x14ac:dyDescent="0.25">
      <c r="A71" s="21">
        <v>22004</v>
      </c>
      <c r="B71" s="16" t="s">
        <v>84</v>
      </c>
      <c r="C71" s="22"/>
      <c r="D71" s="33">
        <v>25.14</v>
      </c>
      <c r="E71" s="35">
        <f t="shared" si="13"/>
        <v>35.914285714285718</v>
      </c>
      <c r="F71" s="35">
        <f>D71*C71</f>
        <v>0</v>
      </c>
      <c r="G71" s="35">
        <f>E71*C71</f>
        <v>0</v>
      </c>
    </row>
    <row r="72" spans="1:7" ht="22.5" x14ac:dyDescent="0.25">
      <c r="A72" s="21">
        <v>22005</v>
      </c>
      <c r="B72" s="16" t="s">
        <v>85</v>
      </c>
      <c r="C72" s="22"/>
      <c r="D72" s="33">
        <v>26.95</v>
      </c>
      <c r="E72" s="35">
        <f t="shared" si="13"/>
        <v>38.5</v>
      </c>
      <c r="F72" s="35">
        <f>D72*C72</f>
        <v>0</v>
      </c>
      <c r="G72" s="35">
        <f>E72*C72</f>
        <v>0</v>
      </c>
    </row>
    <row r="73" spans="1:7" x14ac:dyDescent="0.25">
      <c r="A73" s="26">
        <v>23000</v>
      </c>
      <c r="B73" s="26" t="s">
        <v>86</v>
      </c>
      <c r="C73" s="26"/>
      <c r="D73" s="26"/>
      <c r="E73" s="35"/>
      <c r="F73" s="35"/>
      <c r="G73" s="35"/>
    </row>
    <row r="74" spans="1:7" x14ac:dyDescent="0.25">
      <c r="A74" s="29">
        <v>23100</v>
      </c>
      <c r="B74" s="29" t="s">
        <v>48</v>
      </c>
      <c r="C74" s="29"/>
      <c r="D74" s="29"/>
      <c r="E74" s="35"/>
      <c r="F74" s="35"/>
      <c r="G74" s="35"/>
    </row>
    <row r="75" spans="1:7" x14ac:dyDescent="0.25">
      <c r="A75" s="21">
        <v>23101</v>
      </c>
      <c r="B75" s="16"/>
      <c r="C75" s="22"/>
      <c r="D75" s="33"/>
      <c r="E75" s="35">
        <f t="shared" si="13"/>
        <v>0</v>
      </c>
      <c r="F75" s="35"/>
      <c r="G75" s="35"/>
    </row>
    <row r="76" spans="1:7" x14ac:dyDescent="0.25">
      <c r="A76" s="29">
        <v>23200</v>
      </c>
      <c r="B76" s="29" t="s">
        <v>15</v>
      </c>
      <c r="C76" s="29"/>
      <c r="D76" s="29"/>
      <c r="E76" s="35"/>
      <c r="F76" s="35"/>
      <c r="G76" s="35"/>
    </row>
    <row r="77" spans="1:7" x14ac:dyDescent="0.25">
      <c r="A77" s="21">
        <v>23201</v>
      </c>
      <c r="B77" s="16"/>
      <c r="C77" s="22"/>
      <c r="D77" s="33"/>
      <c r="E77" s="35">
        <f t="shared" si="13"/>
        <v>0</v>
      </c>
      <c r="F77" s="35"/>
      <c r="G77" s="35"/>
    </row>
    <row r="78" spans="1:7" x14ac:dyDescent="0.25">
      <c r="A78" s="26">
        <v>24000</v>
      </c>
      <c r="B78" s="26" t="s">
        <v>87</v>
      </c>
      <c r="C78" s="26"/>
      <c r="D78" s="26"/>
      <c r="E78" s="35"/>
      <c r="F78" s="36"/>
      <c r="G78" s="36"/>
    </row>
    <row r="79" spans="1:7" x14ac:dyDescent="0.25">
      <c r="A79" s="21">
        <v>24001</v>
      </c>
      <c r="B79" s="16" t="s">
        <v>88</v>
      </c>
      <c r="C79" s="22"/>
      <c r="D79" s="33">
        <v>105.9</v>
      </c>
      <c r="E79" s="35">
        <f t="shared" si="13"/>
        <v>151.28571428571431</v>
      </c>
      <c r="F79" s="35">
        <f>D79*C79</f>
        <v>0</v>
      </c>
      <c r="G79" s="35">
        <f>E79*C79</f>
        <v>0</v>
      </c>
    </row>
    <row r="80" spans="1:7" x14ac:dyDescent="0.25">
      <c r="A80" s="21">
        <v>24010</v>
      </c>
      <c r="B80" s="16" t="s">
        <v>89</v>
      </c>
      <c r="C80" s="22"/>
      <c r="D80" s="75">
        <v>38.5</v>
      </c>
      <c r="E80" s="35">
        <f t="shared" si="13"/>
        <v>55</v>
      </c>
      <c r="F80" s="35">
        <f>D80*C80</f>
        <v>0</v>
      </c>
      <c r="G80" s="35">
        <f>E80*C80</f>
        <v>0</v>
      </c>
    </row>
    <row r="81" spans="1:7" x14ac:dyDescent="0.25">
      <c r="A81" s="21">
        <v>24020</v>
      </c>
      <c r="B81" s="16" t="s">
        <v>90</v>
      </c>
      <c r="C81" s="22"/>
      <c r="D81" s="33">
        <v>16.54</v>
      </c>
      <c r="E81" s="35">
        <f t="shared" si="13"/>
        <v>23.62857142857143</v>
      </c>
      <c r="F81" s="35">
        <f>D81*C81</f>
        <v>0</v>
      </c>
      <c r="G81" s="35">
        <f>E81*C81</f>
        <v>0</v>
      </c>
    </row>
    <row r="82" spans="1:7" x14ac:dyDescent="0.25">
      <c r="A82" s="26">
        <v>25000</v>
      </c>
      <c r="B82" s="26" t="s">
        <v>91</v>
      </c>
      <c r="C82" s="26">
        <v>1</v>
      </c>
      <c r="D82" s="26"/>
      <c r="E82" s="35"/>
      <c r="F82" s="35"/>
      <c r="G82" s="35"/>
    </row>
    <row r="83" spans="1:7" x14ac:dyDescent="0.25">
      <c r="A83" s="53">
        <v>25001</v>
      </c>
      <c r="B83" s="54" t="s">
        <v>92</v>
      </c>
      <c r="C83" s="57">
        <v>2</v>
      </c>
      <c r="D83" s="55">
        <v>232.08</v>
      </c>
      <c r="E83" s="35">
        <f t="shared" si="13"/>
        <v>331.5428571428572</v>
      </c>
      <c r="F83" s="35">
        <f>D83*C83</f>
        <v>464.16</v>
      </c>
      <c r="G83" s="35">
        <f>E83*C83</f>
        <v>663.0857142857144</v>
      </c>
    </row>
    <row r="84" spans="1:7" x14ac:dyDescent="0.25">
      <c r="A84" s="53">
        <v>25002</v>
      </c>
      <c r="B84" s="54" t="s">
        <v>93</v>
      </c>
      <c r="C84" s="57"/>
      <c r="D84" s="55">
        <v>245.38</v>
      </c>
      <c r="E84" s="35">
        <f t="shared" si="13"/>
        <v>350.54285714285714</v>
      </c>
      <c r="F84" s="35">
        <f>D84*C84</f>
        <v>0</v>
      </c>
      <c r="G84" s="35">
        <f>E84*C84</f>
        <v>0</v>
      </c>
    </row>
    <row r="85" spans="1:7" x14ac:dyDescent="0.25">
      <c r="A85" s="53">
        <v>25003</v>
      </c>
      <c r="B85" s="54" t="s">
        <v>94</v>
      </c>
      <c r="C85" s="57"/>
      <c r="D85" s="55">
        <v>165.58</v>
      </c>
      <c r="E85" s="35">
        <f t="shared" si="13"/>
        <v>236.54285714285717</v>
      </c>
      <c r="F85" s="35">
        <f>D85*C85</f>
        <v>0</v>
      </c>
      <c r="G85" s="35">
        <f>E85*C85</f>
        <v>0</v>
      </c>
    </row>
    <row r="86" spans="1:7" x14ac:dyDescent="0.25">
      <c r="A86" s="53">
        <v>25004</v>
      </c>
      <c r="B86" s="54" t="s">
        <v>95</v>
      </c>
      <c r="C86" s="57"/>
      <c r="D86" s="55">
        <v>16.62</v>
      </c>
      <c r="E86" s="35">
        <f t="shared" si="13"/>
        <v>23.742857142857147</v>
      </c>
      <c r="F86" s="35">
        <f>D86*C86</f>
        <v>0</v>
      </c>
      <c r="G86" s="35">
        <f>E86*C86</f>
        <v>0</v>
      </c>
    </row>
    <row r="87" spans="1:7" x14ac:dyDescent="0.25">
      <c r="A87" s="53">
        <v>25005</v>
      </c>
      <c r="B87" s="54" t="s">
        <v>96</v>
      </c>
      <c r="C87" s="57"/>
      <c r="D87" s="55">
        <v>16.62</v>
      </c>
      <c r="E87" s="35">
        <f t="shared" si="13"/>
        <v>23.742857142857147</v>
      </c>
      <c r="F87" s="35">
        <f>D87*C87</f>
        <v>0</v>
      </c>
      <c r="G87" s="35">
        <f>E87*C87</f>
        <v>0</v>
      </c>
    </row>
    <row r="88" spans="1:7" ht="15.75" x14ac:dyDescent="0.25">
      <c r="A88" s="24">
        <v>30000</v>
      </c>
      <c r="B88" s="49" t="s">
        <v>24</v>
      </c>
      <c r="C88" s="24"/>
      <c r="D88" s="25"/>
      <c r="E88" s="35"/>
      <c r="F88" s="35"/>
      <c r="G88" s="35"/>
    </row>
    <row r="89" spans="1:7" x14ac:dyDescent="0.25">
      <c r="A89" s="13">
        <v>30001</v>
      </c>
      <c r="B89" s="16" t="s">
        <v>97</v>
      </c>
      <c r="C89" s="14"/>
      <c r="D89" s="15">
        <v>77</v>
      </c>
      <c r="E89" s="35">
        <f t="shared" si="13"/>
        <v>110</v>
      </c>
      <c r="F89" s="35">
        <f>D89*C89</f>
        <v>0</v>
      </c>
      <c r="G89" s="35">
        <f>E89*C89</f>
        <v>0</v>
      </c>
    </row>
    <row r="90" spans="1:7" ht="15.75" x14ac:dyDescent="0.25">
      <c r="A90" s="24">
        <v>40000</v>
      </c>
      <c r="B90" s="49" t="s">
        <v>98</v>
      </c>
      <c r="C90" s="25"/>
      <c r="D90" s="25"/>
      <c r="E90" s="35"/>
      <c r="F90" s="35"/>
      <c r="G90" s="35"/>
    </row>
    <row r="91" spans="1:7" x14ac:dyDescent="0.25">
      <c r="A91" s="26">
        <v>41000</v>
      </c>
      <c r="B91" s="26" t="s">
        <v>99</v>
      </c>
      <c r="C91" s="27"/>
      <c r="D91" s="27"/>
      <c r="E91" s="35"/>
      <c r="F91" s="35"/>
      <c r="G91" s="35"/>
    </row>
    <row r="92" spans="1:7" x14ac:dyDescent="0.25">
      <c r="A92" s="29">
        <v>41100</v>
      </c>
      <c r="B92" s="29" t="s">
        <v>100</v>
      </c>
      <c r="C92" s="29"/>
      <c r="D92" s="29"/>
      <c r="E92" s="35"/>
      <c r="F92" s="35"/>
      <c r="G92" s="58"/>
    </row>
    <row r="93" spans="1:7" x14ac:dyDescent="0.25">
      <c r="A93" s="59">
        <v>41101</v>
      </c>
      <c r="B93" s="60" t="s">
        <v>101</v>
      </c>
      <c r="C93" s="14"/>
      <c r="D93" s="15">
        <v>144</v>
      </c>
      <c r="E93" s="35">
        <f t="shared" si="13"/>
        <v>205.71428571428572</v>
      </c>
      <c r="F93" s="35">
        <f>D93*C93</f>
        <v>0</v>
      </c>
      <c r="G93" s="35">
        <f>E93*C93</f>
        <v>0</v>
      </c>
    </row>
    <row r="94" spans="1:7" x14ac:dyDescent="0.25">
      <c r="A94" s="29">
        <v>41200</v>
      </c>
      <c r="B94" s="29" t="s">
        <v>102</v>
      </c>
      <c r="C94" s="29"/>
      <c r="D94" s="29"/>
      <c r="E94" s="35"/>
      <c r="F94" s="35"/>
      <c r="G94" s="35"/>
    </row>
    <row r="95" spans="1:7" x14ac:dyDescent="0.25">
      <c r="A95" s="59">
        <v>41201</v>
      </c>
      <c r="B95" s="60" t="s">
        <v>103</v>
      </c>
      <c r="C95" s="14"/>
      <c r="D95" s="15">
        <v>76.8</v>
      </c>
      <c r="E95" s="35">
        <f t="shared" si="13"/>
        <v>109.71428571428572</v>
      </c>
      <c r="F95" s="35">
        <f t="shared" ref="F95:F101" si="14">D95*C95</f>
        <v>0</v>
      </c>
      <c r="G95" s="35">
        <f t="shared" ref="G95:G101" si="15">E95*C95</f>
        <v>0</v>
      </c>
    </row>
    <row r="96" spans="1:7" x14ac:dyDescent="0.25">
      <c r="A96" s="59">
        <v>41202</v>
      </c>
      <c r="B96" s="60" t="s">
        <v>104</v>
      </c>
      <c r="C96" s="14"/>
      <c r="D96" s="15">
        <v>84</v>
      </c>
      <c r="E96" s="35">
        <f t="shared" si="13"/>
        <v>120.00000000000001</v>
      </c>
      <c r="F96" s="35">
        <f t="shared" si="14"/>
        <v>0</v>
      </c>
      <c r="G96" s="35">
        <f t="shared" si="15"/>
        <v>0</v>
      </c>
    </row>
    <row r="97" spans="1:7" x14ac:dyDescent="0.25">
      <c r="A97" s="59">
        <v>41203</v>
      </c>
      <c r="B97" s="60" t="s">
        <v>105</v>
      </c>
      <c r="C97" s="14"/>
      <c r="D97" s="15">
        <v>103.2</v>
      </c>
      <c r="E97" s="35">
        <f t="shared" si="13"/>
        <v>147.42857142857144</v>
      </c>
      <c r="F97" s="35">
        <f t="shared" si="14"/>
        <v>0</v>
      </c>
      <c r="G97" s="35">
        <f t="shared" si="15"/>
        <v>0</v>
      </c>
    </row>
    <row r="98" spans="1:7" x14ac:dyDescent="0.25">
      <c r="A98" s="59">
        <v>41204</v>
      </c>
      <c r="B98" s="60" t="s">
        <v>106</v>
      </c>
      <c r="C98" s="14"/>
      <c r="D98" s="15">
        <v>138.4</v>
      </c>
      <c r="E98" s="35">
        <f t="shared" si="13"/>
        <v>197.71428571428572</v>
      </c>
      <c r="F98" s="35">
        <f t="shared" si="14"/>
        <v>0</v>
      </c>
      <c r="G98" s="35">
        <f t="shared" si="15"/>
        <v>0</v>
      </c>
    </row>
    <row r="99" spans="1:7" x14ac:dyDescent="0.25">
      <c r="A99" s="59">
        <v>41205</v>
      </c>
      <c r="B99" s="60" t="s">
        <v>107</v>
      </c>
      <c r="C99" s="14"/>
      <c r="D99" s="15">
        <v>196</v>
      </c>
      <c r="E99" s="35">
        <f t="shared" si="13"/>
        <v>280</v>
      </c>
      <c r="F99" s="35">
        <f t="shared" si="14"/>
        <v>0</v>
      </c>
      <c r="G99" s="35">
        <f t="shared" si="15"/>
        <v>0</v>
      </c>
    </row>
    <row r="100" spans="1:7" x14ac:dyDescent="0.25">
      <c r="A100" s="59">
        <v>41206</v>
      </c>
      <c r="B100" s="60" t="s">
        <v>108</v>
      </c>
      <c r="C100" s="14"/>
      <c r="D100" s="15">
        <v>228</v>
      </c>
      <c r="E100" s="35">
        <f t="shared" si="13"/>
        <v>325.71428571428572</v>
      </c>
      <c r="F100" s="35">
        <f t="shared" si="14"/>
        <v>0</v>
      </c>
      <c r="G100" s="35">
        <f t="shared" si="15"/>
        <v>0</v>
      </c>
    </row>
    <row r="101" spans="1:7" x14ac:dyDescent="0.25">
      <c r="A101" s="59">
        <v>41207</v>
      </c>
      <c r="B101" s="60" t="s">
        <v>109</v>
      </c>
      <c r="C101" s="14"/>
      <c r="D101" s="15"/>
      <c r="E101" s="35">
        <f t="shared" si="13"/>
        <v>0</v>
      </c>
      <c r="F101" s="35">
        <f t="shared" si="14"/>
        <v>0</v>
      </c>
      <c r="G101" s="35">
        <f t="shared" si="15"/>
        <v>0</v>
      </c>
    </row>
    <row r="102" spans="1:7" x14ac:dyDescent="0.25">
      <c r="A102" s="29">
        <v>41300</v>
      </c>
      <c r="B102" s="29" t="s">
        <v>110</v>
      </c>
      <c r="C102" s="29"/>
      <c r="D102" s="29"/>
      <c r="E102" s="35"/>
      <c r="F102" s="35"/>
      <c r="G102" s="35"/>
    </row>
    <row r="103" spans="1:7" x14ac:dyDescent="0.25">
      <c r="A103" s="59">
        <v>41301</v>
      </c>
      <c r="B103" s="60" t="s">
        <v>43</v>
      </c>
      <c r="C103" s="14"/>
      <c r="D103" s="15">
        <v>39.75</v>
      </c>
      <c r="E103" s="35">
        <f t="shared" si="13"/>
        <v>56.785714285714292</v>
      </c>
      <c r="F103" s="35">
        <f>D103*C103</f>
        <v>0</v>
      </c>
      <c r="G103" s="35">
        <f>E103*C103</f>
        <v>0</v>
      </c>
    </row>
    <row r="104" spans="1:7" x14ac:dyDescent="0.25">
      <c r="A104" s="59">
        <v>41302</v>
      </c>
      <c r="B104" s="60" t="s">
        <v>111</v>
      </c>
      <c r="C104" s="14"/>
      <c r="D104" s="15">
        <v>232.5</v>
      </c>
      <c r="E104" s="35">
        <f t="shared" si="13"/>
        <v>332.14285714285717</v>
      </c>
      <c r="F104" s="35">
        <f>D104*C104</f>
        <v>0</v>
      </c>
      <c r="G104" s="35">
        <f>E104*C104</f>
        <v>0</v>
      </c>
    </row>
    <row r="105" spans="1:7" x14ac:dyDescent="0.25">
      <c r="A105" s="29">
        <v>41400</v>
      </c>
      <c r="B105" s="29" t="s">
        <v>112</v>
      </c>
      <c r="C105" s="29"/>
      <c r="D105" s="29"/>
      <c r="E105" s="35"/>
      <c r="F105" s="35"/>
      <c r="G105" s="35"/>
    </row>
    <row r="106" spans="1:7" x14ac:dyDescent="0.25">
      <c r="A106" s="61">
        <v>41401</v>
      </c>
      <c r="B106" s="62" t="s">
        <v>113</v>
      </c>
      <c r="C106" s="62"/>
      <c r="D106" s="62"/>
      <c r="E106" s="35">
        <f t="shared" si="13"/>
        <v>0</v>
      </c>
      <c r="F106" s="35">
        <f>D106*C106</f>
        <v>0</v>
      </c>
      <c r="G106" s="35">
        <f>E106*C106</f>
        <v>0</v>
      </c>
    </row>
    <row r="107" spans="1:7" x14ac:dyDescent="0.25">
      <c r="A107" s="61">
        <v>41402</v>
      </c>
      <c r="B107" s="62"/>
      <c r="C107" s="62"/>
      <c r="D107" s="62"/>
      <c r="E107" s="35">
        <f t="shared" si="13"/>
        <v>0</v>
      </c>
      <c r="F107" s="35">
        <f>D107*C107</f>
        <v>0</v>
      </c>
      <c r="G107" s="35">
        <f>E107*C107</f>
        <v>0</v>
      </c>
    </row>
    <row r="108" spans="1:7" x14ac:dyDescent="0.25">
      <c r="A108" s="61">
        <v>41403</v>
      </c>
      <c r="B108" s="62"/>
      <c r="C108" s="62"/>
      <c r="D108" s="62"/>
      <c r="E108" s="35">
        <f t="shared" si="13"/>
        <v>0</v>
      </c>
      <c r="F108" s="35">
        <f>D108*C108</f>
        <v>0</v>
      </c>
      <c r="G108" s="35">
        <f>E108*C108</f>
        <v>0</v>
      </c>
    </row>
    <row r="109" spans="1:7" x14ac:dyDescent="0.25">
      <c r="A109" s="61">
        <v>41404</v>
      </c>
      <c r="B109" s="62" t="s">
        <v>114</v>
      </c>
      <c r="C109" s="62"/>
      <c r="D109" s="62"/>
      <c r="E109" s="35">
        <f t="shared" si="13"/>
        <v>0</v>
      </c>
      <c r="F109" s="35">
        <f>D109*C109</f>
        <v>0</v>
      </c>
      <c r="G109" s="35">
        <f>E109*C109</f>
        <v>0</v>
      </c>
    </row>
    <row r="110" spans="1:7" x14ac:dyDescent="0.25">
      <c r="A110" s="53">
        <v>41405</v>
      </c>
      <c r="B110" s="60" t="s">
        <v>115</v>
      </c>
      <c r="C110" s="14"/>
      <c r="D110" s="15">
        <v>180</v>
      </c>
      <c r="E110" s="35">
        <f t="shared" si="13"/>
        <v>257.14285714285717</v>
      </c>
      <c r="F110" s="35">
        <f>D110*C110</f>
        <v>0</v>
      </c>
      <c r="G110" s="35">
        <f>E110*C110</f>
        <v>0</v>
      </c>
    </row>
    <row r="111" spans="1:7" x14ac:dyDescent="0.25">
      <c r="A111" s="29">
        <v>41500</v>
      </c>
      <c r="B111" s="29" t="s">
        <v>116</v>
      </c>
      <c r="C111" s="29"/>
      <c r="D111" s="29"/>
      <c r="E111" s="35"/>
      <c r="F111" s="35"/>
      <c r="G111" s="35"/>
    </row>
    <row r="112" spans="1:7" x14ac:dyDescent="0.25">
      <c r="A112" s="53">
        <v>41501</v>
      </c>
      <c r="B112" s="54"/>
      <c r="C112" s="53"/>
      <c r="D112" s="53"/>
      <c r="E112" s="35">
        <f t="shared" si="13"/>
        <v>0</v>
      </c>
      <c r="F112" s="35"/>
      <c r="G112" s="35"/>
    </row>
    <row r="113" spans="1:7" x14ac:dyDescent="0.25">
      <c r="A113" s="29">
        <v>41800</v>
      </c>
      <c r="B113" s="29" t="s">
        <v>91</v>
      </c>
      <c r="C113" s="29"/>
      <c r="D113" s="29"/>
      <c r="E113" s="35"/>
      <c r="F113" s="35"/>
      <c r="G113" s="35"/>
    </row>
    <row r="114" spans="1:7" x14ac:dyDescent="0.25">
      <c r="A114" s="53">
        <v>41801</v>
      </c>
      <c r="B114" s="60" t="s">
        <v>42</v>
      </c>
      <c r="C114" s="14"/>
      <c r="D114" s="15">
        <v>14.63</v>
      </c>
      <c r="E114" s="35">
        <f t="shared" si="13"/>
        <v>20.900000000000002</v>
      </c>
      <c r="F114" s="35">
        <f>D114*C114</f>
        <v>0</v>
      </c>
      <c r="G114" s="35">
        <f>E114*C114</f>
        <v>0</v>
      </c>
    </row>
    <row r="115" spans="1:7" ht="15.75" x14ac:dyDescent="0.25">
      <c r="A115" s="63">
        <v>50000</v>
      </c>
      <c r="B115" s="49" t="s">
        <v>117</v>
      </c>
      <c r="C115" s="64"/>
      <c r="D115" s="64"/>
      <c r="E115" s="35"/>
      <c r="F115" s="35"/>
      <c r="G115" s="35"/>
    </row>
    <row r="116" spans="1:7" ht="22.5" x14ac:dyDescent="0.25">
      <c r="A116" s="59">
        <v>50001</v>
      </c>
      <c r="B116" s="60" t="s">
        <v>44</v>
      </c>
      <c r="C116" s="14"/>
      <c r="D116" s="15">
        <v>322.5</v>
      </c>
      <c r="E116" s="35">
        <f t="shared" si="13"/>
        <v>460.71428571428572</v>
      </c>
      <c r="F116" s="35">
        <f t="shared" ref="F116:F121" si="16">D116*C116</f>
        <v>0</v>
      </c>
      <c r="G116" s="35">
        <f t="shared" ref="G116:G121" si="17">E116*C116</f>
        <v>0</v>
      </c>
    </row>
    <row r="117" spans="1:7" x14ac:dyDescent="0.25">
      <c r="A117" s="59">
        <v>50002</v>
      </c>
      <c r="B117" s="60" t="s">
        <v>45</v>
      </c>
      <c r="C117" s="14"/>
      <c r="D117" s="15">
        <v>7.5</v>
      </c>
      <c r="E117" s="35">
        <f t="shared" si="13"/>
        <v>10.714285714285715</v>
      </c>
      <c r="F117" s="35">
        <f t="shared" si="16"/>
        <v>0</v>
      </c>
      <c r="G117" s="35">
        <f t="shared" si="17"/>
        <v>0</v>
      </c>
    </row>
    <row r="118" spans="1:7" x14ac:dyDescent="0.25">
      <c r="A118" s="59">
        <v>50003</v>
      </c>
      <c r="B118" s="60" t="s">
        <v>118</v>
      </c>
      <c r="C118" s="14"/>
      <c r="D118" s="15">
        <v>0.28000000000000003</v>
      </c>
      <c r="E118" s="35">
        <f t="shared" si="13"/>
        <v>0.40000000000000008</v>
      </c>
      <c r="F118" s="35">
        <f t="shared" si="16"/>
        <v>0</v>
      </c>
      <c r="G118" s="35">
        <f t="shared" si="17"/>
        <v>0</v>
      </c>
    </row>
    <row r="119" spans="1:7" x14ac:dyDescent="0.25">
      <c r="A119" s="59">
        <v>50004</v>
      </c>
      <c r="B119" s="60" t="s">
        <v>46</v>
      </c>
      <c r="C119" s="14"/>
      <c r="D119" s="15">
        <v>1.61</v>
      </c>
      <c r="E119" s="35">
        <f t="shared" si="13"/>
        <v>2.3000000000000003</v>
      </c>
      <c r="F119" s="35">
        <f t="shared" si="16"/>
        <v>0</v>
      </c>
      <c r="G119" s="35">
        <f t="shared" si="17"/>
        <v>0</v>
      </c>
    </row>
    <row r="120" spans="1:7" x14ac:dyDescent="0.25">
      <c r="A120" s="59">
        <v>50005</v>
      </c>
      <c r="B120" s="60" t="s">
        <v>47</v>
      </c>
      <c r="C120" s="14"/>
      <c r="D120" s="15">
        <v>168.75</v>
      </c>
      <c r="E120" s="35">
        <f t="shared" si="13"/>
        <v>241.07142857142858</v>
      </c>
      <c r="F120" s="35">
        <f t="shared" si="16"/>
        <v>0</v>
      </c>
      <c r="G120" s="35">
        <f t="shared" si="17"/>
        <v>0</v>
      </c>
    </row>
    <row r="121" spans="1:7" ht="15.75" x14ac:dyDescent="0.25">
      <c r="A121" s="24">
        <v>80000</v>
      </c>
      <c r="B121" s="49" t="s">
        <v>25</v>
      </c>
      <c r="C121" s="25">
        <v>1</v>
      </c>
      <c r="D121" s="25">
        <v>121.8</v>
      </c>
      <c r="E121" s="35">
        <f t="shared" si="13"/>
        <v>174</v>
      </c>
      <c r="F121" s="35">
        <f t="shared" si="16"/>
        <v>121.8</v>
      </c>
      <c r="G121" s="35">
        <f t="shared" si="17"/>
        <v>174</v>
      </c>
    </row>
    <row r="122" spans="1:7" ht="56.25" x14ac:dyDescent="0.25">
      <c r="A122" s="13">
        <v>80001</v>
      </c>
      <c r="B122" s="16" t="s">
        <v>38</v>
      </c>
      <c r="C122" s="14">
        <v>1</v>
      </c>
      <c r="D122" s="15">
        <v>420</v>
      </c>
      <c r="E122" s="35">
        <f t="shared" si="13"/>
        <v>600</v>
      </c>
      <c r="F122" s="35">
        <f t="shared" ref="F122:F128" si="18">D122*C122</f>
        <v>420</v>
      </c>
      <c r="G122" s="35">
        <f t="shared" ref="G122:G128" si="19">E122*C122</f>
        <v>600</v>
      </c>
    </row>
    <row r="123" spans="1:7" ht="22.5" x14ac:dyDescent="0.25">
      <c r="A123" s="13">
        <v>80002</v>
      </c>
      <c r="B123" s="60" t="s">
        <v>119</v>
      </c>
      <c r="C123" s="14"/>
      <c r="D123" s="15">
        <v>78.400000000000006</v>
      </c>
      <c r="E123" s="35">
        <f t="shared" si="13"/>
        <v>112.00000000000001</v>
      </c>
      <c r="F123" s="35">
        <f t="shared" si="18"/>
        <v>0</v>
      </c>
      <c r="G123" s="35">
        <f t="shared" si="19"/>
        <v>0</v>
      </c>
    </row>
    <row r="124" spans="1:7" ht="22.5" x14ac:dyDescent="0.25">
      <c r="A124" s="13">
        <v>80003</v>
      </c>
      <c r="B124" s="60" t="s">
        <v>120</v>
      </c>
      <c r="C124" s="14"/>
      <c r="D124" s="15">
        <v>78.400000000000006</v>
      </c>
      <c r="E124" s="35">
        <f t="shared" si="13"/>
        <v>112.00000000000001</v>
      </c>
      <c r="F124" s="35">
        <f t="shared" si="18"/>
        <v>0</v>
      </c>
      <c r="G124" s="35">
        <f t="shared" si="19"/>
        <v>0</v>
      </c>
    </row>
    <row r="125" spans="1:7" ht="22.5" x14ac:dyDescent="0.25">
      <c r="A125" s="13">
        <v>80004</v>
      </c>
      <c r="B125" s="60" t="s">
        <v>36</v>
      </c>
      <c r="C125" s="14"/>
      <c r="D125" s="15"/>
      <c r="E125" s="35">
        <f t="shared" si="13"/>
        <v>0</v>
      </c>
      <c r="F125" s="35">
        <f t="shared" si="18"/>
        <v>0</v>
      </c>
      <c r="G125" s="35">
        <f t="shared" si="19"/>
        <v>0</v>
      </c>
    </row>
    <row r="126" spans="1:7" ht="22.5" x14ac:dyDescent="0.25">
      <c r="A126" s="13">
        <v>80005</v>
      </c>
      <c r="B126" s="60" t="s">
        <v>37</v>
      </c>
      <c r="C126" s="14"/>
      <c r="D126" s="15"/>
      <c r="E126" s="35">
        <f t="shared" si="13"/>
        <v>0</v>
      </c>
      <c r="F126" s="35">
        <f t="shared" si="18"/>
        <v>0</v>
      </c>
      <c r="G126" s="35">
        <f t="shared" si="19"/>
        <v>0</v>
      </c>
    </row>
    <row r="127" spans="1:7" x14ac:dyDescent="0.25">
      <c r="A127" s="13">
        <v>80006</v>
      </c>
      <c r="B127" s="60" t="s">
        <v>123</v>
      </c>
      <c r="C127" s="14"/>
      <c r="D127" s="15"/>
      <c r="E127" s="35">
        <f t="shared" si="13"/>
        <v>0</v>
      </c>
      <c r="F127" s="35">
        <f t="shared" ref="F127" si="20">D127*C127</f>
        <v>0</v>
      </c>
      <c r="G127" s="35">
        <f t="shared" ref="G127" si="21">E127*C127</f>
        <v>0</v>
      </c>
    </row>
    <row r="128" spans="1:7" x14ac:dyDescent="0.25">
      <c r="A128" s="13">
        <v>80090</v>
      </c>
      <c r="B128" s="60" t="s">
        <v>121</v>
      </c>
      <c r="C128" s="14">
        <v>1</v>
      </c>
      <c r="D128" s="15"/>
      <c r="E128" s="35">
        <f t="shared" si="13"/>
        <v>0</v>
      </c>
      <c r="F128" s="35">
        <f t="shared" si="18"/>
        <v>0</v>
      </c>
      <c r="G128" s="35">
        <f t="shared" si="19"/>
        <v>0</v>
      </c>
    </row>
    <row r="129" spans="1:7" ht="15.75" x14ac:dyDescent="0.25">
      <c r="A129" s="24">
        <v>90000</v>
      </c>
      <c r="B129" s="49" t="s">
        <v>122</v>
      </c>
      <c r="C129" s="25"/>
      <c r="D129" s="25"/>
      <c r="E129" s="35"/>
      <c r="F129" s="35"/>
      <c r="G129" s="35"/>
    </row>
    <row r="130" spans="1:7" hidden="1" x14ac:dyDescent="0.25">
      <c r="A130" s="13"/>
      <c r="B130" s="23"/>
      <c r="C130" s="14"/>
      <c r="D130" s="14"/>
      <c r="E130" s="35">
        <f t="shared" ref="E130:E146" si="22">D130/0.7</f>
        <v>0</v>
      </c>
      <c r="F130" s="35">
        <f t="shared" ref="F130:F157" si="23">D130*C130</f>
        <v>0</v>
      </c>
      <c r="G130" s="35">
        <f t="shared" ref="G130:G157" si="24">E130*C130</f>
        <v>0</v>
      </c>
    </row>
    <row r="131" spans="1:7" hidden="1" x14ac:dyDescent="0.25">
      <c r="A131" s="13"/>
      <c r="B131" s="23"/>
      <c r="C131" s="14"/>
      <c r="D131" s="14"/>
      <c r="E131" s="35">
        <f t="shared" si="22"/>
        <v>0</v>
      </c>
      <c r="F131" s="35">
        <f t="shared" si="23"/>
        <v>0</v>
      </c>
      <c r="G131" s="35">
        <f t="shared" si="24"/>
        <v>0</v>
      </c>
    </row>
    <row r="132" spans="1:7" hidden="1" x14ac:dyDescent="0.25">
      <c r="A132" s="13"/>
      <c r="B132" s="23"/>
      <c r="C132" s="14"/>
      <c r="D132" s="14"/>
      <c r="E132" s="35">
        <f t="shared" si="22"/>
        <v>0</v>
      </c>
      <c r="F132" s="35">
        <f t="shared" si="23"/>
        <v>0</v>
      </c>
      <c r="G132" s="35">
        <f t="shared" si="24"/>
        <v>0</v>
      </c>
    </row>
    <row r="133" spans="1:7" hidden="1" x14ac:dyDescent="0.25">
      <c r="A133" s="13"/>
      <c r="B133" s="23"/>
      <c r="C133" s="14"/>
      <c r="D133" s="14"/>
      <c r="E133" s="35">
        <f t="shared" si="22"/>
        <v>0</v>
      </c>
      <c r="F133" s="35">
        <f t="shared" si="23"/>
        <v>0</v>
      </c>
      <c r="G133" s="35">
        <f t="shared" si="24"/>
        <v>0</v>
      </c>
    </row>
    <row r="134" spans="1:7" hidden="1" x14ac:dyDescent="0.25">
      <c r="A134" s="13"/>
      <c r="B134" s="23"/>
      <c r="C134" s="14"/>
      <c r="D134" s="14"/>
      <c r="E134" s="35">
        <f t="shared" si="22"/>
        <v>0</v>
      </c>
      <c r="F134" s="35">
        <f t="shared" si="23"/>
        <v>0</v>
      </c>
      <c r="G134" s="35">
        <f t="shared" si="24"/>
        <v>0</v>
      </c>
    </row>
    <row r="135" spans="1:7" hidden="1" x14ac:dyDescent="0.25">
      <c r="A135" s="13"/>
      <c r="B135" s="23"/>
      <c r="C135" s="14"/>
      <c r="D135" s="14"/>
      <c r="E135" s="35">
        <f t="shared" si="22"/>
        <v>0</v>
      </c>
      <c r="F135" s="35">
        <f t="shared" si="23"/>
        <v>0</v>
      </c>
      <c r="G135" s="35">
        <f t="shared" si="24"/>
        <v>0</v>
      </c>
    </row>
    <row r="136" spans="1:7" hidden="1" x14ac:dyDescent="0.25">
      <c r="A136" s="13"/>
      <c r="B136" s="23"/>
      <c r="C136" s="14"/>
      <c r="D136" s="14"/>
      <c r="E136" s="35">
        <f t="shared" si="22"/>
        <v>0</v>
      </c>
      <c r="F136" s="35">
        <f t="shared" si="23"/>
        <v>0</v>
      </c>
      <c r="G136" s="35">
        <f t="shared" si="24"/>
        <v>0</v>
      </c>
    </row>
    <row r="137" spans="1:7" hidden="1" x14ac:dyDescent="0.25">
      <c r="A137" s="13"/>
      <c r="B137" s="23"/>
      <c r="C137" s="14"/>
      <c r="D137" s="14"/>
      <c r="E137" s="35">
        <f t="shared" si="22"/>
        <v>0</v>
      </c>
      <c r="F137" s="35">
        <f t="shared" si="23"/>
        <v>0</v>
      </c>
      <c r="G137" s="35">
        <f t="shared" si="24"/>
        <v>0</v>
      </c>
    </row>
    <row r="138" spans="1:7" hidden="1" x14ac:dyDescent="0.25">
      <c r="A138" s="13"/>
      <c r="B138" s="23"/>
      <c r="C138" s="14"/>
      <c r="D138" s="14"/>
      <c r="E138" s="35">
        <f t="shared" si="22"/>
        <v>0</v>
      </c>
      <c r="F138" s="35">
        <f t="shared" si="23"/>
        <v>0</v>
      </c>
      <c r="G138" s="35">
        <f t="shared" si="24"/>
        <v>0</v>
      </c>
    </row>
    <row r="139" spans="1:7" hidden="1" x14ac:dyDescent="0.25">
      <c r="A139" s="13"/>
      <c r="B139" s="23"/>
      <c r="C139" s="14"/>
      <c r="D139" s="14"/>
      <c r="E139" s="35">
        <f t="shared" si="22"/>
        <v>0</v>
      </c>
      <c r="F139" s="35">
        <f t="shared" si="23"/>
        <v>0</v>
      </c>
      <c r="G139" s="35">
        <f t="shared" si="24"/>
        <v>0</v>
      </c>
    </row>
    <row r="140" spans="1:7" hidden="1" x14ac:dyDescent="0.25">
      <c r="A140" s="13"/>
      <c r="B140" s="23"/>
      <c r="C140" s="14"/>
      <c r="D140" s="14"/>
      <c r="E140" s="35">
        <f t="shared" si="22"/>
        <v>0</v>
      </c>
      <c r="F140" s="35">
        <f t="shared" si="23"/>
        <v>0</v>
      </c>
      <c r="G140" s="35">
        <f t="shared" si="24"/>
        <v>0</v>
      </c>
    </row>
    <row r="141" spans="1:7" hidden="1" x14ac:dyDescent="0.25">
      <c r="A141" s="13"/>
      <c r="B141" s="23"/>
      <c r="C141" s="14"/>
      <c r="D141" s="14"/>
      <c r="E141" s="35">
        <f t="shared" si="22"/>
        <v>0</v>
      </c>
      <c r="F141" s="35">
        <f t="shared" si="23"/>
        <v>0</v>
      </c>
      <c r="G141" s="35">
        <f t="shared" si="24"/>
        <v>0</v>
      </c>
    </row>
    <row r="142" spans="1:7" hidden="1" x14ac:dyDescent="0.25">
      <c r="A142" s="13"/>
      <c r="B142" s="23"/>
      <c r="C142" s="14"/>
      <c r="D142" s="14"/>
      <c r="E142" s="35">
        <f t="shared" si="22"/>
        <v>0</v>
      </c>
      <c r="F142" s="35">
        <f t="shared" si="23"/>
        <v>0</v>
      </c>
      <c r="G142" s="35">
        <f t="shared" si="24"/>
        <v>0</v>
      </c>
    </row>
    <row r="143" spans="1:7" hidden="1" x14ac:dyDescent="0.25">
      <c r="A143" s="13"/>
      <c r="B143" s="23"/>
      <c r="C143" s="14"/>
      <c r="D143" s="14"/>
      <c r="E143" s="35">
        <f t="shared" si="22"/>
        <v>0</v>
      </c>
      <c r="F143" s="35">
        <f t="shared" si="23"/>
        <v>0</v>
      </c>
      <c r="G143" s="35">
        <f t="shared" si="24"/>
        <v>0</v>
      </c>
    </row>
    <row r="144" spans="1:7" hidden="1" x14ac:dyDescent="0.25">
      <c r="A144" s="13"/>
      <c r="B144" s="23"/>
      <c r="C144" s="14"/>
      <c r="D144" s="14"/>
      <c r="E144" s="35">
        <f t="shared" si="22"/>
        <v>0</v>
      </c>
      <c r="F144" s="35">
        <f t="shared" si="23"/>
        <v>0</v>
      </c>
      <c r="G144" s="35">
        <f t="shared" si="24"/>
        <v>0</v>
      </c>
    </row>
    <row r="145" spans="1:7" hidden="1" x14ac:dyDescent="0.25">
      <c r="A145" s="13"/>
      <c r="B145" s="23"/>
      <c r="C145" s="14"/>
      <c r="D145" s="14"/>
      <c r="E145" s="35">
        <f t="shared" si="22"/>
        <v>0</v>
      </c>
      <c r="F145" s="35">
        <f t="shared" si="23"/>
        <v>0</v>
      </c>
      <c r="G145" s="35">
        <f t="shared" si="24"/>
        <v>0</v>
      </c>
    </row>
    <row r="146" spans="1:7" hidden="1" x14ac:dyDescent="0.25">
      <c r="A146" s="13"/>
      <c r="B146" s="23"/>
      <c r="C146" s="14"/>
      <c r="D146" s="14"/>
      <c r="E146" s="35">
        <f t="shared" si="22"/>
        <v>0</v>
      </c>
      <c r="F146" s="35">
        <f t="shared" si="23"/>
        <v>0</v>
      </c>
      <c r="G146" s="35">
        <f t="shared" si="24"/>
        <v>0</v>
      </c>
    </row>
    <row r="147" spans="1:7" x14ac:dyDescent="0.25">
      <c r="A147" s="13"/>
      <c r="B147" s="23"/>
      <c r="C147" s="14"/>
      <c r="D147" s="14"/>
      <c r="E147" s="35">
        <f t="shared" ref="E147:E157" si="25">D147/($D$2)</f>
        <v>0</v>
      </c>
      <c r="F147" s="35">
        <f t="shared" si="23"/>
        <v>0</v>
      </c>
      <c r="G147" s="35">
        <f t="shared" si="24"/>
        <v>0</v>
      </c>
    </row>
    <row r="148" spans="1:7" x14ac:dyDescent="0.25">
      <c r="A148" s="13"/>
      <c r="B148" s="23"/>
      <c r="C148" s="14"/>
      <c r="D148" s="14"/>
      <c r="E148" s="35">
        <f t="shared" si="25"/>
        <v>0</v>
      </c>
      <c r="F148" s="35">
        <f t="shared" si="23"/>
        <v>0</v>
      </c>
      <c r="G148" s="35">
        <f t="shared" si="24"/>
        <v>0</v>
      </c>
    </row>
    <row r="149" spans="1:7" x14ac:dyDescent="0.25">
      <c r="A149" s="13"/>
      <c r="B149" s="23"/>
      <c r="C149" s="14"/>
      <c r="D149" s="14"/>
      <c r="E149" s="35">
        <f t="shared" si="25"/>
        <v>0</v>
      </c>
      <c r="F149" s="35">
        <f t="shared" si="23"/>
        <v>0</v>
      </c>
      <c r="G149" s="35">
        <f t="shared" si="24"/>
        <v>0</v>
      </c>
    </row>
    <row r="150" spans="1:7" x14ac:dyDescent="0.25">
      <c r="A150" s="13"/>
      <c r="B150" s="23"/>
      <c r="C150" s="14"/>
      <c r="D150" s="14"/>
      <c r="E150" s="35">
        <f t="shared" si="25"/>
        <v>0</v>
      </c>
      <c r="F150" s="35">
        <f t="shared" si="23"/>
        <v>0</v>
      </c>
      <c r="G150" s="35">
        <f t="shared" si="24"/>
        <v>0</v>
      </c>
    </row>
    <row r="151" spans="1:7" x14ac:dyDescent="0.25">
      <c r="A151" s="13"/>
      <c r="B151" s="23"/>
      <c r="C151" s="14"/>
      <c r="D151" s="14"/>
      <c r="E151" s="35">
        <f t="shared" si="25"/>
        <v>0</v>
      </c>
      <c r="F151" s="35">
        <f t="shared" si="23"/>
        <v>0</v>
      </c>
      <c r="G151" s="35">
        <f t="shared" si="24"/>
        <v>0</v>
      </c>
    </row>
    <row r="152" spans="1:7" x14ac:dyDescent="0.25">
      <c r="A152" s="13"/>
      <c r="B152" s="23"/>
      <c r="C152" s="14"/>
      <c r="D152" s="14"/>
      <c r="E152" s="35">
        <f t="shared" si="25"/>
        <v>0</v>
      </c>
      <c r="F152" s="35">
        <f t="shared" si="23"/>
        <v>0</v>
      </c>
      <c r="G152" s="35">
        <f t="shared" si="24"/>
        <v>0</v>
      </c>
    </row>
    <row r="153" spans="1:7" x14ac:dyDescent="0.25">
      <c r="A153" s="13"/>
      <c r="B153" s="23"/>
      <c r="C153" s="14"/>
      <c r="D153" s="14"/>
      <c r="E153" s="35">
        <f t="shared" si="25"/>
        <v>0</v>
      </c>
      <c r="F153" s="35">
        <f t="shared" si="23"/>
        <v>0</v>
      </c>
      <c r="G153" s="35">
        <f t="shared" si="24"/>
        <v>0</v>
      </c>
    </row>
    <row r="154" spans="1:7" x14ac:dyDescent="0.25">
      <c r="A154" s="13"/>
      <c r="B154" s="23"/>
      <c r="C154" s="14"/>
      <c r="D154" s="14"/>
      <c r="E154" s="35">
        <f t="shared" si="25"/>
        <v>0</v>
      </c>
      <c r="F154" s="35">
        <f t="shared" si="23"/>
        <v>0</v>
      </c>
      <c r="G154" s="35">
        <f t="shared" si="24"/>
        <v>0</v>
      </c>
    </row>
    <row r="155" spans="1:7" x14ac:dyDescent="0.25">
      <c r="A155" s="13"/>
      <c r="B155" s="23"/>
      <c r="C155" s="14"/>
      <c r="D155" s="14"/>
      <c r="E155" s="35">
        <f t="shared" si="25"/>
        <v>0</v>
      </c>
      <c r="F155" s="35">
        <f t="shared" si="23"/>
        <v>0</v>
      </c>
      <c r="G155" s="35">
        <f t="shared" si="24"/>
        <v>0</v>
      </c>
    </row>
    <row r="156" spans="1:7" x14ac:dyDescent="0.25">
      <c r="A156" s="59"/>
      <c r="B156" s="54"/>
      <c r="C156" s="66"/>
      <c r="D156" s="66"/>
      <c r="E156" s="35">
        <f t="shared" si="25"/>
        <v>0</v>
      </c>
      <c r="F156" s="35">
        <f t="shared" si="23"/>
        <v>0</v>
      </c>
      <c r="G156" s="35">
        <f t="shared" si="24"/>
        <v>0</v>
      </c>
    </row>
    <row r="157" spans="1:7" x14ac:dyDescent="0.25">
      <c r="A157" s="59"/>
      <c r="B157" s="67"/>
      <c r="C157" s="66"/>
      <c r="D157" s="66"/>
      <c r="E157" s="35">
        <f t="shared" si="25"/>
        <v>0</v>
      </c>
      <c r="F157" s="35">
        <f t="shared" si="23"/>
        <v>0</v>
      </c>
      <c r="G157" s="35">
        <f t="shared" si="24"/>
        <v>0</v>
      </c>
    </row>
    <row r="158" spans="1:7" x14ac:dyDescent="0.25">
      <c r="A158" s="59"/>
      <c r="B158" s="67"/>
      <c r="C158" s="66"/>
      <c r="D158" s="66"/>
      <c r="E158" s="35"/>
      <c r="F158" s="35"/>
      <c r="G158" s="35"/>
    </row>
    <row r="159" spans="1:7" x14ac:dyDescent="0.25">
      <c r="A159" s="59"/>
      <c r="B159" s="67"/>
      <c r="C159" s="66"/>
      <c r="D159" s="66"/>
      <c r="E159" s="35"/>
      <c r="F159" s="35"/>
      <c r="G159" s="35"/>
    </row>
    <row r="160" spans="1:7" x14ac:dyDescent="0.25">
      <c r="A160" s="59"/>
      <c r="B160" s="67"/>
      <c r="C160" s="66"/>
      <c r="D160" s="66"/>
      <c r="E160" s="35"/>
      <c r="F160" s="35"/>
      <c r="G160" s="35"/>
    </row>
    <row r="161" spans="1:7" x14ac:dyDescent="0.25">
      <c r="A161" s="59"/>
      <c r="B161" s="67"/>
      <c r="C161" s="66"/>
      <c r="D161" s="66"/>
      <c r="E161" s="35"/>
      <c r="F161" s="35"/>
      <c r="G161" s="35"/>
    </row>
    <row r="162" spans="1:7" x14ac:dyDescent="0.25">
      <c r="A162" s="59"/>
      <c r="B162" s="68"/>
      <c r="C162" s="66"/>
      <c r="D162" s="66"/>
      <c r="E162" s="35"/>
      <c r="F162" s="35"/>
      <c r="G162" s="35"/>
    </row>
    <row r="163" spans="1:7" ht="15.75" x14ac:dyDescent="0.25">
      <c r="A163" s="56"/>
      <c r="B163" s="65"/>
      <c r="C163" s="66"/>
      <c r="D163" s="66"/>
      <c r="E163" s="35"/>
      <c r="F163" s="35"/>
      <c r="G163" s="35"/>
    </row>
    <row r="164" spans="1:7" x14ac:dyDescent="0.25">
      <c r="A164" s="59"/>
      <c r="B164" s="68"/>
      <c r="C164" s="66"/>
      <c r="D164" s="66"/>
      <c r="E164" s="35"/>
      <c r="F164" s="35"/>
      <c r="G164" s="35"/>
    </row>
    <row r="165" spans="1:7" x14ac:dyDescent="0.25">
      <c r="A165" s="59"/>
      <c r="B165" s="68"/>
      <c r="C165" s="66"/>
      <c r="D165" s="66"/>
      <c r="E165" s="35"/>
      <c r="F165" s="35"/>
      <c r="G165" s="35"/>
    </row>
    <row r="166" spans="1:7" x14ac:dyDescent="0.25">
      <c r="A166" s="59"/>
      <c r="B166" s="68"/>
      <c r="C166" s="66"/>
      <c r="D166" s="66"/>
      <c r="E166" s="35"/>
      <c r="F166" s="35"/>
      <c r="G166" s="35"/>
    </row>
    <row r="167" spans="1:7" x14ac:dyDescent="0.25">
      <c r="A167" s="59"/>
      <c r="B167" s="68"/>
      <c r="C167" s="66"/>
      <c r="D167" s="66"/>
      <c r="E167" s="35"/>
      <c r="F167" s="35"/>
      <c r="G167" s="35"/>
    </row>
    <row r="168" spans="1:7" x14ac:dyDescent="0.25">
      <c r="A168" s="59"/>
      <c r="B168" s="68"/>
      <c r="C168" s="66"/>
      <c r="D168" s="66"/>
      <c r="E168" s="35"/>
      <c r="F168" s="35"/>
      <c r="G168" s="35"/>
    </row>
    <row r="169" spans="1:7" x14ac:dyDescent="0.25">
      <c r="A169" s="59"/>
      <c r="B169" s="68"/>
      <c r="C169" s="66"/>
      <c r="D169" s="66"/>
      <c r="E169" s="35"/>
      <c r="F169" s="35"/>
      <c r="G169" s="35"/>
    </row>
    <row r="170" spans="1:7" x14ac:dyDescent="0.25">
      <c r="A170" s="59"/>
      <c r="B170" s="68"/>
      <c r="C170" s="66"/>
      <c r="D170" s="66"/>
      <c r="E170" s="35"/>
      <c r="F170" s="35"/>
      <c r="G170" s="35"/>
    </row>
    <row r="171" spans="1:7" x14ac:dyDescent="0.25">
      <c r="A171" s="59"/>
      <c r="B171" s="68"/>
      <c r="C171" s="66"/>
      <c r="D171" s="66"/>
      <c r="E171" s="35"/>
      <c r="F171" s="35"/>
      <c r="G171" s="35"/>
    </row>
    <row r="172" spans="1:7" x14ac:dyDescent="0.25">
      <c r="A172" s="59"/>
      <c r="B172" s="68"/>
      <c r="C172" s="66"/>
      <c r="D172" s="66"/>
      <c r="E172" s="35"/>
      <c r="F172" s="35"/>
      <c r="G172" s="35"/>
    </row>
    <row r="173" spans="1:7" x14ac:dyDescent="0.25">
      <c r="A173" s="59"/>
      <c r="B173" s="68"/>
      <c r="C173" s="66"/>
      <c r="D173" s="66"/>
      <c r="E173" s="35"/>
      <c r="F173" s="35"/>
      <c r="G173" s="35"/>
    </row>
    <row r="174" spans="1:7" x14ac:dyDescent="0.25">
      <c r="A174" s="59"/>
      <c r="B174" s="68"/>
      <c r="C174" s="66"/>
      <c r="D174" s="66"/>
      <c r="E174" s="66"/>
      <c r="F174" s="66"/>
      <c r="G174" s="14"/>
    </row>
    <row r="175" spans="1:7" x14ac:dyDescent="0.25">
      <c r="A175" s="59"/>
      <c r="B175" s="68"/>
      <c r="C175" s="66"/>
      <c r="D175" s="66"/>
      <c r="E175" s="66"/>
      <c r="F175" s="66"/>
      <c r="G175" s="14"/>
    </row>
    <row r="176" spans="1:7" x14ac:dyDescent="0.25">
      <c r="A176" s="59"/>
      <c r="B176" s="68"/>
      <c r="C176" s="66"/>
      <c r="D176" s="66"/>
      <c r="E176" s="66"/>
      <c r="F176" s="66"/>
      <c r="G176" s="14"/>
    </row>
    <row r="177" spans="1:7" x14ac:dyDescent="0.25">
      <c r="A177" s="59"/>
      <c r="B177" s="68"/>
      <c r="C177" s="66"/>
      <c r="D177" s="66"/>
      <c r="E177" s="66"/>
      <c r="F177" s="66"/>
      <c r="G177" s="14"/>
    </row>
    <row r="178" spans="1:7" x14ac:dyDescent="0.25">
      <c r="A178" s="59"/>
      <c r="B178" s="68"/>
      <c r="C178" s="66"/>
      <c r="D178" s="66"/>
      <c r="E178" s="66"/>
      <c r="F178" s="66"/>
      <c r="G178" s="14"/>
    </row>
    <row r="179" spans="1:7" x14ac:dyDescent="0.25">
      <c r="A179" s="59"/>
      <c r="B179" s="68"/>
      <c r="C179" s="66"/>
      <c r="D179" s="66"/>
      <c r="E179" s="66"/>
      <c r="F179" s="66"/>
      <c r="G179" s="14"/>
    </row>
    <row r="180" spans="1:7" x14ac:dyDescent="0.25">
      <c r="A180" s="59"/>
      <c r="B180" s="68"/>
      <c r="C180" s="66"/>
      <c r="D180" s="66"/>
      <c r="E180" s="66"/>
      <c r="F180" s="66"/>
      <c r="G180" s="14"/>
    </row>
    <row r="181" spans="1:7" x14ac:dyDescent="0.25">
      <c r="A181" s="59"/>
      <c r="B181" s="68"/>
      <c r="C181" s="66"/>
      <c r="D181" s="66"/>
      <c r="E181" s="66"/>
      <c r="F181" s="66"/>
      <c r="G181" s="14"/>
    </row>
    <row r="182" spans="1:7" x14ac:dyDescent="0.25">
      <c r="A182" s="59"/>
      <c r="B182" s="68"/>
      <c r="C182" s="66"/>
      <c r="D182" s="66"/>
      <c r="E182" s="66"/>
      <c r="F182" s="66"/>
      <c r="G182" s="14"/>
    </row>
    <row r="183" spans="1:7" x14ac:dyDescent="0.25">
      <c r="A183" s="59"/>
      <c r="B183" s="68"/>
      <c r="C183" s="66"/>
      <c r="D183" s="66"/>
      <c r="E183" s="66"/>
      <c r="F183" s="66"/>
      <c r="G183" s="14"/>
    </row>
    <row r="184" spans="1:7" x14ac:dyDescent="0.25">
      <c r="A184" s="59"/>
      <c r="B184" s="68"/>
      <c r="C184" s="66"/>
      <c r="D184" s="66"/>
      <c r="E184" s="66"/>
      <c r="F184" s="66"/>
      <c r="G184" s="14"/>
    </row>
    <row r="185" spans="1:7" x14ac:dyDescent="0.25">
      <c r="A185" s="59"/>
      <c r="B185" s="68"/>
      <c r="C185" s="66"/>
      <c r="D185" s="66"/>
      <c r="E185" s="66"/>
      <c r="F185" s="66"/>
      <c r="G185" s="14"/>
    </row>
    <row r="186" spans="1:7" x14ac:dyDescent="0.25">
      <c r="A186" s="59"/>
      <c r="B186" s="68"/>
      <c r="C186" s="66"/>
      <c r="D186" s="66"/>
      <c r="E186" s="66"/>
      <c r="F186" s="66"/>
      <c r="G186" s="14"/>
    </row>
    <row r="187" spans="1:7" x14ac:dyDescent="0.25">
      <c r="A187" s="59"/>
      <c r="B187" s="68"/>
      <c r="C187" s="66"/>
      <c r="D187" s="66"/>
      <c r="E187" s="66"/>
      <c r="F187" s="66"/>
      <c r="G187" s="14"/>
    </row>
    <row r="188" spans="1:7" x14ac:dyDescent="0.25">
      <c r="A188" s="59"/>
      <c r="B188" s="68"/>
      <c r="C188" s="66"/>
      <c r="D188" s="66"/>
      <c r="E188" s="66"/>
      <c r="F188" s="66"/>
      <c r="G188" s="14"/>
    </row>
    <row r="189" spans="1:7" x14ac:dyDescent="0.25">
      <c r="A189" s="59"/>
      <c r="B189" s="68"/>
      <c r="C189" s="66"/>
      <c r="D189" s="66"/>
      <c r="E189" s="66"/>
      <c r="F189" s="66"/>
      <c r="G189" s="14"/>
    </row>
    <row r="190" spans="1:7" x14ac:dyDescent="0.25">
      <c r="A190" s="59"/>
      <c r="B190" s="68"/>
      <c r="C190" s="66"/>
      <c r="D190" s="66"/>
      <c r="E190" s="66"/>
      <c r="F190" s="66"/>
      <c r="G190" s="14"/>
    </row>
    <row r="191" spans="1:7" x14ac:dyDescent="0.25">
      <c r="A191" s="69"/>
      <c r="B191" s="70"/>
      <c r="C191" s="71"/>
      <c r="D191" s="71"/>
      <c r="E191" s="71"/>
      <c r="F191" s="71"/>
      <c r="G191" s="17"/>
    </row>
    <row r="192" spans="1:7" x14ac:dyDescent="0.25">
      <c r="A192" s="72"/>
      <c r="B192" s="73"/>
      <c r="C192" s="74"/>
      <c r="D192" s="74"/>
      <c r="E192" s="74"/>
      <c r="F192" s="74"/>
    </row>
  </sheetData>
  <autoFilter ref="A4:G155">
    <filterColumn colId="0">
      <customFilters>
        <customFilter operator="notEqual" val=" "/>
      </customFilters>
    </filterColumn>
    <sortState ref="A5:G128">
      <sortCondition ref="A4"/>
    </sortState>
  </autoFilter>
  <pageMargins left="0.25" right="0.25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Calcule de Marge</vt:lpstr>
    </vt:vector>
  </TitlesOfParts>
  <Company>Perso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Schneider</dc:creator>
  <cp:lastModifiedBy>Marie Dilda</cp:lastModifiedBy>
  <cp:lastPrinted>2012-10-24T14:11:04Z</cp:lastPrinted>
  <dcterms:created xsi:type="dcterms:W3CDTF">2012-09-05T14:46:22Z</dcterms:created>
  <dcterms:modified xsi:type="dcterms:W3CDTF">2012-10-24T15:55:02Z</dcterms:modified>
</cp:coreProperties>
</file>