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23040" windowHeight="11025" activeTab="1"/>
  </bookViews>
  <sheets>
    <sheet name="DDV ADMIN" sheetId="1" r:id="rId1"/>
    <sheet name="Feuil1" sheetId="2" r:id="rId2"/>
  </sheets>
  <externalReferences>
    <externalReference r:id="rId3"/>
  </externalReferences>
  <definedNames>
    <definedName name="CHOIX_DU_CONJOINT_AVEC_DDV">'DDV ADMIN'!$W$4:$AA$36</definedName>
    <definedName name="CHOIX_DU_CONJOINT_SANS_DDV">'DDV ADMIN'!$U$4:$V$36</definedName>
    <definedName name="HERITIER">'[1]DROITS DE SUCCESSION ADMIN'!$A$2:$A$7</definedName>
    <definedName name="LIEN_DE_FAMILLE">'DDV ADMIN'!$S$6:$S$36</definedName>
    <definedName name="LIEN_HERITIER">'DDV ADMIN'!$A$159:$A$170</definedName>
    <definedName name="NOMBRE_ENFANTS">'DDV ADMIN'!$B$159:$B$161</definedName>
  </definedNames>
  <calcPr calcId="124519"/>
  <fileRecoveryPr repairLoad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0" i="2"/>
  <c r="S9"/>
  <c r="S8"/>
  <c r="S7"/>
  <c r="S6"/>
  <c r="S5"/>
  <c r="S4"/>
  <c r="S3"/>
  <c r="R9" i="1"/>
  <c r="A90" l="1"/>
  <c r="D84"/>
  <c r="D82"/>
  <c r="D72"/>
  <c r="D62"/>
  <c r="D41"/>
  <c r="F31"/>
  <c r="E31"/>
  <c r="G24"/>
  <c r="C168" s="1"/>
  <c r="G21"/>
  <c r="C166" s="1"/>
  <c r="K19"/>
  <c r="G165" s="1"/>
  <c r="G19"/>
  <c r="C165" s="1"/>
  <c r="K16"/>
  <c r="E164" s="1"/>
  <c r="M14"/>
  <c r="G163" s="1"/>
  <c r="K14"/>
  <c r="E163" s="1"/>
  <c r="M12"/>
  <c r="G162" s="1"/>
  <c r="K12"/>
  <c r="E162" s="1"/>
  <c r="G12"/>
  <c r="C162" s="1"/>
  <c r="M9"/>
  <c r="G161" s="1"/>
  <c r="M7"/>
  <c r="G160" s="1"/>
  <c r="M5"/>
  <c r="G159" s="1"/>
  <c r="K5"/>
  <c r="E159" s="1"/>
  <c r="G5"/>
  <c r="C159" s="1"/>
  <c r="C160" l="1"/>
  <c r="C161"/>
  <c r="O12" l="1"/>
  <c r="N62"/>
  <c r="I5"/>
  <c r="O14"/>
  <c r="M16"/>
  <c r="G164" l="1"/>
  <c r="I163"/>
  <c r="P6"/>
  <c r="K7"/>
  <c r="E160" s="1"/>
  <c r="N7"/>
  <c r="H160" s="1"/>
  <c r="N12"/>
  <c r="N5"/>
  <c r="H159" s="1"/>
  <c r="N14"/>
  <c r="L16"/>
  <c r="F164" s="1"/>
  <c r="D161"/>
  <c r="D159"/>
  <c r="D160"/>
  <c r="N9"/>
  <c r="H161" s="1"/>
  <c r="I162"/>
  <c r="H162" l="1"/>
  <c r="H163"/>
</calcChain>
</file>

<file path=xl/sharedStrings.xml><?xml version="1.0" encoding="utf-8"?>
<sst xmlns="http://schemas.openxmlformats.org/spreadsheetml/2006/main" count="110" uniqueCount="61">
  <si>
    <t>CHOIX DU CONJOINT</t>
  </si>
  <si>
    <t>SANS DDV</t>
  </si>
  <si>
    <t>AVEC DDV</t>
  </si>
  <si>
    <t>ENANT(S) ISSU(S) DE L'UNION</t>
  </si>
  <si>
    <t>1 ENFANT</t>
  </si>
  <si>
    <t>2 ENFANTS</t>
  </si>
  <si>
    <t>3 ENFANTS OU PLUS</t>
  </si>
  <si>
    <t>ENFANT(S)S DONT UN ISSUS D'UNE AUTRE UNION</t>
  </si>
  <si>
    <t>PARENTS(S)</t>
  </si>
  <si>
    <t>2 PARENTS</t>
  </si>
  <si>
    <t>1 PARENT</t>
  </si>
  <si>
    <t>NI PARENTS NI ENFANTS</t>
  </si>
  <si>
    <t>AGE</t>
  </si>
  <si>
    <t>USUFRUIT</t>
  </si>
  <si>
    <t>NUE PRO</t>
  </si>
  <si>
    <t>BASE USUFRUIT</t>
  </si>
  <si>
    <t>SUCCESION BRUTE</t>
  </si>
  <si>
    <t>ENFANT ISSU DE COUPLE ET/OU D'UNE PRECEDENTE UNION</t>
  </si>
  <si>
    <t>PART DU CONJOINT SURVIVANT</t>
  </si>
  <si>
    <t>LIEN DE PARENTE</t>
  </si>
  <si>
    <t>NOMBRE D'ENFANTS</t>
  </si>
  <si>
    <t>AGE MR</t>
  </si>
  <si>
    <t>AGE ME</t>
  </si>
  <si>
    <t>OUI</t>
  </si>
  <si>
    <t>ENFANT</t>
  </si>
  <si>
    <t>DDV</t>
  </si>
  <si>
    <t>NON</t>
  </si>
  <si>
    <t>PARENT</t>
  </si>
  <si>
    <t>3 OU PLUS</t>
  </si>
  <si>
    <t>LIEN</t>
  </si>
  <si>
    <t>ENFANT DU COUPLE</t>
  </si>
  <si>
    <t>NOMBRE</t>
  </si>
  <si>
    <t>PP</t>
  </si>
  <si>
    <t>ENANT(S) ISSU(S) DE L'UNION (1/4 PP)</t>
  </si>
  <si>
    <t>OU</t>
  </si>
  <si>
    <t>ENANT(S) ISSU(S) DE L'UNION (100% USUFRUIT</t>
  </si>
  <si>
    <t>ENFANT(S)S DONT UN ISSUS D'UNE AUTRE UNION (1/4 PP)</t>
  </si>
  <si>
    <t>PARENTS(S) (PP)</t>
  </si>
  <si>
    <t>REFERENTIEL GRAPHIQUE SANS DDV</t>
  </si>
  <si>
    <t>TABLEAU DYNAMIQUE</t>
  </si>
  <si>
    <t>CHOIX DU CONJOINT SANS DDV</t>
  </si>
  <si>
    <t>1/4 EN PP</t>
  </si>
  <si>
    <t>100% EN USUFRUIT</t>
  </si>
  <si>
    <t>Enfant(s) issu(s) de l'union</t>
  </si>
  <si>
    <t>Enfant(s) issu(s) d'une autre union</t>
  </si>
  <si>
    <t>Parents</t>
  </si>
  <si>
    <t>Ni parents / Ni enfants</t>
  </si>
  <si>
    <t>Choix supplémentaire Avec Donation 
Dernier Vivant</t>
  </si>
  <si>
    <t>Choix du conjoint Sans Donation 
Dernier Vivant</t>
  </si>
  <si>
    <t>1/4 en PP</t>
  </si>
  <si>
    <t>100% en Usu</t>
  </si>
  <si>
    <t>1/2 en PP</t>
  </si>
  <si>
    <t>1/3en PP</t>
  </si>
  <si>
    <t>1/4 en PP + 3/4 en Usu</t>
  </si>
  <si>
    <t>SUCCESSION BRUTE</t>
  </si>
  <si>
    <t>100% en PP</t>
  </si>
  <si>
    <t>Parent(s)</t>
  </si>
  <si>
    <t>Ni parent ni enfants</t>
  </si>
  <si>
    <t>3/4 en PP</t>
  </si>
  <si>
    <t>x</t>
  </si>
  <si>
    <t>formule de calcul par rapport à la succession brute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</si>
</sst>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7" formatCode="#,##0\ &quot;€&quot;"/>
  </numFmts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-0.2499465926084170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/>
      <top style="thick">
        <color auto="1"/>
      </top>
      <bottom style="thick">
        <color auto="1"/>
      </bottom>
      <diagonal/>
    </border>
    <border>
      <left/>
      <right style="medium">
        <color indexed="64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/>
      <top style="thick">
        <color auto="1"/>
      </top>
      <bottom/>
      <diagonal/>
    </border>
    <border>
      <left/>
      <right style="medium">
        <color indexed="64"/>
      </right>
      <top style="thick">
        <color auto="1"/>
      </top>
      <bottom/>
      <diagonal/>
    </border>
    <border>
      <left style="medium">
        <color indexed="64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medium">
        <color indexed="64"/>
      </right>
      <top style="thick">
        <color auto="1"/>
      </top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medium">
        <color indexed="64"/>
      </left>
      <right/>
      <top/>
      <bottom style="thick">
        <color auto="1"/>
      </bottom>
      <diagonal/>
    </border>
    <border>
      <left/>
      <right style="medium">
        <color indexed="64"/>
      </right>
      <top/>
      <bottom style="thick">
        <color auto="1"/>
      </bottom>
      <diagonal/>
    </border>
    <border>
      <left/>
      <right style="medium">
        <color indexed="64"/>
      </right>
      <top/>
      <bottom/>
      <diagonal/>
    </border>
    <border>
      <left style="thick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1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vertical="center"/>
    </xf>
    <xf numFmtId="164" fontId="0" fillId="0" borderId="0" xfId="0" applyNumberFormat="1" applyAlignment="1">
      <alignment vertical="center"/>
    </xf>
    <xf numFmtId="10" fontId="0" fillId="0" borderId="32" xfId="0" applyNumberFormat="1" applyBorder="1" applyAlignment="1">
      <alignment horizontal="center" vertical="center"/>
    </xf>
    <xf numFmtId="0" fontId="0" fillId="12" borderId="33" xfId="0" applyFill="1" applyBorder="1" applyAlignment="1">
      <alignment horizontal="center" vertical="center"/>
    </xf>
    <xf numFmtId="0" fontId="0" fillId="13" borderId="34" xfId="0" applyFill="1" applyBorder="1" applyAlignment="1">
      <alignment horizontal="center" vertical="center"/>
    </xf>
    <xf numFmtId="0" fontId="0" fillId="14" borderId="34" xfId="0" applyFill="1" applyBorder="1" applyAlignment="1">
      <alignment horizontal="center" vertical="center"/>
    </xf>
    <xf numFmtId="1" fontId="0" fillId="15" borderId="34" xfId="0" applyNumberFormat="1" applyFill="1" applyBorder="1" applyAlignment="1">
      <alignment horizontal="center" vertical="center"/>
    </xf>
    <xf numFmtId="0" fontId="0" fillId="16" borderId="34" xfId="0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16" borderId="35" xfId="0" applyFill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33" xfId="0" applyBorder="1" applyAlignment="1">
      <alignment horizontal="center" vertical="center"/>
    </xf>
    <xf numFmtId="164" fontId="0" fillId="5" borderId="37" xfId="0" applyNumberFormat="1" applyFill="1" applyBorder="1" applyAlignment="1">
      <alignment horizontal="center" vertical="center"/>
    </xf>
    <xf numFmtId="164" fontId="0" fillId="5" borderId="33" xfId="0" applyNumberFormat="1" applyFill="1" applyBorder="1" applyAlignment="1">
      <alignment horizontal="center" vertical="center"/>
    </xf>
    <xf numFmtId="164" fontId="0" fillId="16" borderId="33" xfId="0" applyNumberFormat="1" applyFill="1" applyBorder="1" applyAlignment="1">
      <alignment horizontal="center" vertical="center"/>
    </xf>
    <xf numFmtId="164" fontId="0" fillId="16" borderId="38" xfId="0" applyNumberFormat="1" applyFill="1" applyBorder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0" borderId="55" xfId="0" applyBorder="1" applyAlignment="1">
      <alignment horizontal="center" vertical="center"/>
    </xf>
    <xf numFmtId="164" fontId="0" fillId="5" borderId="0" xfId="0" applyNumberFormat="1" applyFill="1" applyBorder="1" applyAlignment="1">
      <alignment horizontal="center" vertical="center"/>
    </xf>
    <xf numFmtId="164" fontId="0" fillId="5" borderId="55" xfId="0" applyNumberFormat="1" applyFill="1" applyBorder="1" applyAlignment="1">
      <alignment horizontal="center" vertical="center"/>
    </xf>
    <xf numFmtId="164" fontId="0" fillId="16" borderId="55" xfId="0" applyNumberFormat="1" applyFill="1" applyBorder="1" applyAlignment="1">
      <alignment horizontal="center" vertical="center"/>
    </xf>
    <xf numFmtId="164" fontId="0" fillId="16" borderId="53" xfId="0" applyNumberFormat="1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64" fontId="0" fillId="16" borderId="35" xfId="0" applyNumberFormat="1" applyFill="1" applyBorder="1" applyAlignment="1">
      <alignment horizontal="center" vertical="center"/>
    </xf>
    <xf numFmtId="164" fontId="0" fillId="16" borderId="34" xfId="0" applyNumberFormat="1" applyFill="1" applyBorder="1" applyAlignment="1">
      <alignment horizontal="center" vertical="center"/>
    </xf>
    <xf numFmtId="164" fontId="0" fillId="16" borderId="29" xfId="0" applyNumberFormat="1" applyFill="1" applyBorder="1" applyAlignment="1">
      <alignment horizontal="center" vertical="center"/>
    </xf>
    <xf numFmtId="0" fontId="0" fillId="16" borderId="37" xfId="0" applyFill="1" applyBorder="1" applyAlignment="1">
      <alignment horizontal="center" vertical="center"/>
    </xf>
    <xf numFmtId="0" fontId="0" fillId="16" borderId="0" xfId="0" applyFill="1" applyBorder="1" applyAlignment="1">
      <alignment horizontal="center" vertical="center"/>
    </xf>
    <xf numFmtId="0" fontId="0" fillId="5" borderId="56" xfId="0" applyFill="1" applyBorder="1" applyAlignment="1">
      <alignment horizontal="center" vertical="center"/>
    </xf>
    <xf numFmtId="0" fontId="0" fillId="5" borderId="53" xfId="0" applyFill="1" applyBorder="1" applyAlignment="1">
      <alignment horizontal="center" vertical="center"/>
    </xf>
    <xf numFmtId="0" fontId="0" fillId="16" borderId="3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1" borderId="0" xfId="0" applyFill="1" applyAlignment="1">
      <alignment horizontal="center" vertical="center"/>
    </xf>
    <xf numFmtId="0" fontId="0" fillId="21" borderId="34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8" xfId="0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textRotation="90" wrapText="1"/>
    </xf>
    <xf numFmtId="0" fontId="2" fillId="0" borderId="17" xfId="0" applyFont="1" applyBorder="1" applyAlignment="1">
      <alignment horizontal="center" vertical="center" textRotation="90" wrapText="1"/>
    </xf>
    <xf numFmtId="0" fontId="2" fillId="0" borderId="18" xfId="0" applyFont="1" applyBorder="1" applyAlignment="1">
      <alignment horizontal="center" vertical="center" textRotation="90" wrapText="1"/>
    </xf>
    <xf numFmtId="0" fontId="0" fillId="0" borderId="3" xfId="0" applyBorder="1" applyAlignment="1">
      <alignment horizontal="center" vertical="center"/>
    </xf>
    <xf numFmtId="164" fontId="0" fillId="5" borderId="4" xfId="0" applyNumberFormat="1" applyFill="1" applyBorder="1" applyAlignment="1">
      <alignment horizontal="center" vertical="center"/>
    </xf>
    <xf numFmtId="164" fontId="0" fillId="6" borderId="5" xfId="0" applyNumberFormat="1" applyFill="1" applyBorder="1" applyAlignment="1">
      <alignment horizontal="center" vertical="center"/>
    </xf>
    <xf numFmtId="164" fontId="0" fillId="6" borderId="4" xfId="0" applyNumberFormat="1" applyFill="1" applyBorder="1" applyAlignment="1">
      <alignment horizontal="center" vertical="center"/>
    </xf>
    <xf numFmtId="164" fontId="0" fillId="6" borderId="6" xfId="0" applyNumberFormat="1" applyFill="1" applyBorder="1" applyAlignment="1">
      <alignment horizontal="center" vertical="center"/>
    </xf>
    <xf numFmtId="164" fontId="0" fillId="6" borderId="10" xfId="0" applyNumberFormat="1" applyFill="1" applyBorder="1" applyAlignment="1">
      <alignment horizontal="center" vertical="center"/>
    </xf>
    <xf numFmtId="164" fontId="0" fillId="6" borderId="7" xfId="0" applyNumberFormat="1" applyFill="1" applyBorder="1" applyAlignment="1">
      <alignment horizontal="center" vertical="center"/>
    </xf>
    <xf numFmtId="164" fontId="0" fillId="6" borderId="11" xfId="0" applyNumberFormat="1" applyFill="1" applyBorder="1" applyAlignment="1">
      <alignment horizontal="center" vertical="center"/>
    </xf>
    <xf numFmtId="164" fontId="0" fillId="6" borderId="12" xfId="0" applyNumberFormat="1" applyFill="1" applyBorder="1" applyAlignment="1">
      <alignment horizontal="center" vertical="center"/>
    </xf>
    <xf numFmtId="164" fontId="0" fillId="6" borderId="14" xfId="0" applyNumberFormat="1" applyFill="1" applyBorder="1" applyAlignment="1">
      <alignment horizontal="center" vertical="center"/>
    </xf>
    <xf numFmtId="164" fontId="0" fillId="6" borderId="13" xfId="0" applyNumberFormat="1" applyFill="1" applyBorder="1" applyAlignment="1">
      <alignment horizontal="center" vertical="center"/>
    </xf>
    <xf numFmtId="164" fontId="0" fillId="6" borderId="15" xfId="0" applyNumberFormat="1" applyFill="1" applyBorder="1" applyAlignment="1">
      <alignment horizontal="center" vertical="center"/>
    </xf>
    <xf numFmtId="164" fontId="0" fillId="6" borderId="16" xfId="0" applyNumberFormat="1" applyFill="1" applyBorder="1" applyAlignment="1">
      <alignment horizontal="center" vertical="center"/>
    </xf>
    <xf numFmtId="164" fontId="0" fillId="6" borderId="19" xfId="0" applyNumberFormat="1" applyFill="1" applyBorder="1" applyAlignment="1">
      <alignment horizontal="center" vertical="center"/>
    </xf>
    <xf numFmtId="164" fontId="0" fillId="6" borderId="2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 textRotation="90" wrapText="1"/>
    </xf>
    <xf numFmtId="0" fontId="0" fillId="0" borderId="21" xfId="0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 textRotation="90" wrapText="1"/>
    </xf>
    <xf numFmtId="0" fontId="0" fillId="0" borderId="0" xfId="0" applyBorder="1" applyAlignment="1">
      <alignment horizontal="center" vertical="center" textRotation="90" wrapText="1"/>
    </xf>
    <xf numFmtId="0" fontId="0" fillId="0" borderId="17" xfId="0" applyBorder="1" applyAlignment="1">
      <alignment horizontal="center" vertical="center" textRotation="90" wrapText="1"/>
    </xf>
    <xf numFmtId="0" fontId="0" fillId="0" borderId="23" xfId="0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64" fontId="0" fillId="5" borderId="22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64" fontId="0" fillId="5" borderId="26" xfId="0" applyNumberFormat="1" applyFill="1" applyBorder="1" applyAlignment="1">
      <alignment horizontal="center" vertical="center"/>
    </xf>
    <xf numFmtId="164" fontId="0" fillId="5" borderId="17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164" fontId="0" fillId="6" borderId="21" xfId="0" applyNumberFormat="1" applyFill="1" applyBorder="1" applyAlignment="1">
      <alignment horizontal="center" vertical="center"/>
    </xf>
    <xf numFmtId="164" fontId="0" fillId="6" borderId="2" xfId="0" applyNumberFormat="1" applyFill="1" applyBorder="1" applyAlignment="1">
      <alignment horizontal="center" vertical="center"/>
    </xf>
    <xf numFmtId="164" fontId="0" fillId="6" borderId="8" xfId="0" applyNumberFormat="1" applyFill="1" applyBorder="1" applyAlignment="1">
      <alignment horizontal="center" vertical="center"/>
    </xf>
    <xf numFmtId="164" fontId="0" fillId="6" borderId="0" xfId="0" applyNumberFormat="1" applyFill="1" applyBorder="1" applyAlignment="1">
      <alignment horizontal="center" vertical="center"/>
    </xf>
    <xf numFmtId="164" fontId="0" fillId="6" borderId="9" xfId="0" applyNumberFormat="1" applyFill="1" applyBorder="1" applyAlignment="1">
      <alignment horizontal="center" vertical="center"/>
    </xf>
    <xf numFmtId="164" fontId="0" fillId="6" borderId="17" xfId="0" applyNumberFormat="1" applyFill="1" applyBorder="1" applyAlignment="1">
      <alignment horizontal="center" vertical="center"/>
    </xf>
    <xf numFmtId="164" fontId="0" fillId="6" borderId="23" xfId="0" applyNumberFormat="1" applyFill="1" applyBorder="1" applyAlignment="1">
      <alignment horizontal="center" vertical="center"/>
    </xf>
    <xf numFmtId="164" fontId="0" fillId="6" borderId="18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4" fontId="0" fillId="5" borderId="24" xfId="0" applyNumberFormat="1" applyFill="1" applyBorder="1" applyAlignment="1">
      <alignment horizontal="center" vertical="center"/>
    </xf>
    <xf numFmtId="164" fontId="0" fillId="6" borderId="25" xfId="0" applyNumberFormat="1" applyFill="1" applyBorder="1" applyAlignment="1">
      <alignment horizontal="center" vertical="center"/>
    </xf>
    <xf numFmtId="164" fontId="0" fillId="6" borderId="27" xfId="0" applyNumberForma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164" fontId="0" fillId="3" borderId="30" xfId="0" applyNumberFormat="1" applyFill="1" applyBorder="1" applyAlignment="1">
      <alignment horizontal="center" vertical="center"/>
    </xf>
    <xf numFmtId="164" fontId="0" fillId="3" borderId="31" xfId="0" applyNumberFormat="1" applyFill="1" applyBorder="1" applyAlignment="1">
      <alignment horizontal="center" vertical="center"/>
    </xf>
    <xf numFmtId="0" fontId="0" fillId="21" borderId="0" xfId="0" applyFill="1" applyAlignment="1">
      <alignment horizontal="center" vertical="center"/>
    </xf>
    <xf numFmtId="0" fontId="0" fillId="21" borderId="0" xfId="0" applyFill="1" applyAlignment="1">
      <alignment horizontal="center" vertical="center" wrapText="1"/>
    </xf>
    <xf numFmtId="0" fontId="0" fillId="7" borderId="28" xfId="0" applyFill="1" applyBorder="1" applyAlignment="1">
      <alignment horizontal="center" vertical="center"/>
    </xf>
    <xf numFmtId="0" fontId="0" fillId="7" borderId="29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10" borderId="36" xfId="0" applyFill="1" applyBorder="1" applyAlignment="1">
      <alignment horizontal="center" vertical="center" wrapText="1"/>
    </xf>
    <xf numFmtId="0" fontId="0" fillId="10" borderId="37" xfId="0" applyFill="1" applyBorder="1" applyAlignment="1">
      <alignment horizontal="center" vertical="center" wrapText="1"/>
    </xf>
    <xf numFmtId="0" fontId="0" fillId="10" borderId="38" xfId="0" applyFill="1" applyBorder="1" applyAlignment="1">
      <alignment horizontal="center" vertical="center" wrapText="1"/>
    </xf>
    <xf numFmtId="0" fontId="0" fillId="10" borderId="51" xfId="0" applyFill="1" applyBorder="1" applyAlignment="1">
      <alignment horizontal="center" vertical="center" wrapText="1"/>
    </xf>
    <xf numFmtId="0" fontId="0" fillId="10" borderId="23" xfId="0" applyFill="1" applyBorder="1" applyAlignment="1">
      <alignment horizontal="center" vertical="center" wrapText="1"/>
    </xf>
    <xf numFmtId="0" fontId="0" fillId="10" borderId="52" xfId="0" applyFill="1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164" fontId="0" fillId="5" borderId="46" xfId="0" applyNumberFormat="1" applyFill="1" applyBorder="1" applyAlignment="1">
      <alignment horizontal="center" vertical="center"/>
    </xf>
    <xf numFmtId="164" fontId="0" fillId="5" borderId="8" xfId="0" applyNumberFormat="1" applyFill="1" applyBorder="1" applyAlignment="1">
      <alignment horizontal="center" vertical="center"/>
    </xf>
    <xf numFmtId="164" fontId="0" fillId="5" borderId="53" xfId="0" applyNumberFormat="1" applyFill="1" applyBorder="1" applyAlignment="1">
      <alignment horizontal="center" vertical="center"/>
    </xf>
    <xf numFmtId="164" fontId="0" fillId="5" borderId="54" xfId="0" applyNumberFormat="1" applyFill="1" applyBorder="1" applyAlignment="1">
      <alignment horizontal="center" vertical="center"/>
    </xf>
    <xf numFmtId="164" fontId="0" fillId="5" borderId="31" xfId="0" applyNumberForma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2" fillId="10" borderId="36" xfId="0" applyFont="1" applyFill="1" applyBorder="1" applyAlignment="1">
      <alignment horizontal="center" vertical="center" wrapText="1"/>
    </xf>
    <xf numFmtId="0" fontId="2" fillId="10" borderId="37" xfId="0" applyFont="1" applyFill="1" applyBorder="1" applyAlignment="1">
      <alignment horizontal="center" vertical="center" wrapText="1"/>
    </xf>
    <xf numFmtId="0" fontId="2" fillId="10" borderId="38" xfId="0" applyFont="1" applyFill="1" applyBorder="1" applyAlignment="1">
      <alignment horizontal="center" vertical="center" wrapText="1"/>
    </xf>
    <xf numFmtId="0" fontId="2" fillId="10" borderId="30" xfId="0" applyFont="1" applyFill="1" applyBorder="1" applyAlignment="1">
      <alignment horizontal="center" vertical="center" wrapText="1"/>
    </xf>
    <xf numFmtId="0" fontId="2" fillId="10" borderId="39" xfId="0" applyFont="1" applyFill="1" applyBorder="1" applyAlignment="1">
      <alignment horizontal="center" vertical="center" wrapText="1"/>
    </xf>
    <xf numFmtId="0" fontId="2" fillId="10" borderId="31" xfId="0" applyFont="1" applyFill="1" applyBorder="1" applyAlignment="1">
      <alignment horizontal="center" vertical="center" wrapText="1"/>
    </xf>
    <xf numFmtId="0" fontId="0" fillId="18" borderId="0" xfId="0" applyFill="1" applyAlignment="1">
      <alignment horizontal="center" vertical="center"/>
    </xf>
    <xf numFmtId="0" fontId="2" fillId="10" borderId="1" xfId="0" applyFont="1" applyFill="1" applyBorder="1" applyAlignment="1">
      <alignment horizontal="center" vertical="center" wrapText="1"/>
    </xf>
    <xf numFmtId="0" fontId="2" fillId="10" borderId="21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center" wrapText="1"/>
    </xf>
    <xf numFmtId="0" fontId="2" fillId="10" borderId="8" xfId="0" applyFont="1" applyFill="1" applyBorder="1" applyAlignment="1">
      <alignment horizontal="center" vertical="center" wrapText="1"/>
    </xf>
    <xf numFmtId="0" fontId="2" fillId="10" borderId="0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1" fillId="19" borderId="0" xfId="0" applyFont="1" applyFill="1" applyAlignment="1">
      <alignment horizontal="center" vertical="center"/>
    </xf>
    <xf numFmtId="0" fontId="0" fillId="20" borderId="0" xfId="0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0" borderId="1" xfId="0" applyFill="1" applyBorder="1" applyAlignment="1">
      <alignment horizontal="center" vertical="center" wrapText="1"/>
    </xf>
    <xf numFmtId="0" fontId="0" fillId="10" borderId="21" xfId="0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0" fillId="10" borderId="0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 wrapText="1"/>
    </xf>
    <xf numFmtId="164" fontId="0" fillId="5" borderId="2" xfId="0" applyNumberFormat="1" applyFill="1" applyBorder="1" applyAlignment="1">
      <alignment horizontal="center" vertical="center"/>
    </xf>
    <xf numFmtId="164" fontId="0" fillId="5" borderId="18" xfId="0" applyNumberForma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/>
    </xf>
    <xf numFmtId="0" fontId="0" fillId="10" borderId="23" xfId="0" applyFill="1" applyBorder="1" applyAlignment="1">
      <alignment horizontal="center" vertical="center"/>
    </xf>
    <xf numFmtId="0" fontId="0" fillId="10" borderId="18" xfId="0" applyFill="1" applyBorder="1" applyAlignment="1">
      <alignment horizontal="center" vertical="center"/>
    </xf>
    <xf numFmtId="164" fontId="0" fillId="16" borderId="36" xfId="0" applyNumberFormat="1" applyFill="1" applyBorder="1" applyAlignment="1">
      <alignment horizontal="center" vertical="center"/>
    </xf>
    <xf numFmtId="164" fontId="0" fillId="16" borderId="37" xfId="0" applyNumberForma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164" fontId="0" fillId="5" borderId="36" xfId="0" applyNumberFormat="1" applyFill="1" applyBorder="1" applyAlignment="1">
      <alignment horizontal="center" vertical="center"/>
    </xf>
    <xf numFmtId="0" fontId="0" fillId="5" borderId="38" xfId="0" applyFill="1" applyBorder="1" applyAlignment="1">
      <alignment horizontal="center" vertical="center"/>
    </xf>
    <xf numFmtId="164" fontId="0" fillId="16" borderId="56" xfId="0" applyNumberFormat="1" applyFill="1" applyBorder="1" applyAlignment="1">
      <alignment horizontal="center" vertical="center"/>
    </xf>
    <xf numFmtId="164" fontId="0" fillId="16" borderId="0" xfId="0" applyNumberFormat="1" applyFill="1" applyBorder="1" applyAlignment="1">
      <alignment horizontal="center" vertical="center"/>
    </xf>
    <xf numFmtId="164" fontId="0" fillId="5" borderId="56" xfId="0" applyNumberFormat="1" applyFill="1" applyBorder="1" applyAlignment="1">
      <alignment horizontal="center" vertical="center"/>
    </xf>
    <xf numFmtId="0" fontId="0" fillId="5" borderId="53" xfId="0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5" borderId="56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164" fontId="0" fillId="16" borderId="38" xfId="0" applyNumberFormat="1" applyFill="1" applyBorder="1" applyAlignment="1">
      <alignment horizontal="center" vertical="center"/>
    </xf>
    <xf numFmtId="164" fontId="0" fillId="16" borderId="53" xfId="0" applyNumberFormat="1" applyFill="1" applyBorder="1" applyAlignment="1">
      <alignment horizontal="center" vertical="center"/>
    </xf>
    <xf numFmtId="0" fontId="0" fillId="16" borderId="56" xfId="0" applyFill="1" applyBorder="1" applyAlignment="1">
      <alignment horizontal="center" vertical="center"/>
    </xf>
    <xf numFmtId="0" fontId="0" fillId="16" borderId="53" xfId="0" applyFill="1" applyBorder="1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164" fontId="0" fillId="5" borderId="38" xfId="0" applyNumberFormat="1" applyFill="1" applyBorder="1" applyAlignment="1">
      <alignment horizontal="center" vertical="center"/>
    </xf>
    <xf numFmtId="164" fontId="0" fillId="5" borderId="30" xfId="0" applyNumberFormat="1" applyFill="1" applyBorder="1" applyAlignment="1">
      <alignment horizontal="center" vertical="center"/>
    </xf>
    <xf numFmtId="164" fontId="0" fillId="16" borderId="30" xfId="0" applyNumberFormat="1" applyFill="1" applyBorder="1" applyAlignment="1">
      <alignment horizontal="center" vertical="center"/>
    </xf>
    <xf numFmtId="164" fontId="0" fillId="16" borderId="31" xfId="0" applyNumberForma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center" vertical="center" textRotation="90" wrapText="1"/>
    </xf>
    <xf numFmtId="167" fontId="0" fillId="0" borderId="0" xfId="0" quotePrefix="1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167" fontId="0" fillId="21" borderId="32" xfId="0" applyNumberFormat="1" applyFill="1" applyBorder="1" applyAlignment="1">
      <alignment horizontal="center" vertical="center"/>
    </xf>
    <xf numFmtId="167" fontId="0" fillId="0" borderId="32" xfId="0" quotePrefix="1" applyNumberFormat="1" applyFill="1" applyBorder="1" applyAlignment="1">
      <alignment horizontal="center" vertical="center"/>
    </xf>
    <xf numFmtId="167" fontId="0" fillId="0" borderId="32" xfId="0" applyNumberFormat="1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21" borderId="32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21" borderId="32" xfId="0" applyFill="1" applyBorder="1" applyAlignment="1">
      <alignment horizontal="center" vertical="center" wrapText="1"/>
    </xf>
    <xf numFmtId="0" fontId="0" fillId="21" borderId="32" xfId="0" applyFill="1" applyBorder="1" applyAlignment="1">
      <alignment horizontal="center" vertical="center" textRotation="90" wrapText="1"/>
    </xf>
    <xf numFmtId="0" fontId="0" fillId="21" borderId="32" xfId="0" applyFill="1" applyBorder="1" applyAlignment="1">
      <alignment horizontal="center" vertical="center" textRotation="90"/>
    </xf>
    <xf numFmtId="0" fontId="0" fillId="6" borderId="32" xfId="0" applyFill="1" applyBorder="1" applyAlignment="1">
      <alignment horizontal="center" vertical="center" wrapText="1"/>
    </xf>
    <xf numFmtId="0" fontId="0" fillId="6" borderId="32" xfId="0" applyFill="1" applyBorder="1" applyAlignment="1">
      <alignment horizontal="center" vertical="center" textRotation="90"/>
    </xf>
    <xf numFmtId="167" fontId="0" fillId="6" borderId="32" xfId="0" quotePrefix="1" applyNumberFormat="1" applyFill="1" applyBorder="1" applyAlignment="1">
      <alignment horizontal="center" vertical="center"/>
    </xf>
    <xf numFmtId="167" fontId="0" fillId="6" borderId="32" xfId="0" applyNumberFormat="1" applyFill="1" applyBorder="1" applyAlignment="1">
      <alignment horizontal="center" vertical="center"/>
    </xf>
    <xf numFmtId="0" fontId="0" fillId="6" borderId="32" xfId="0" applyFill="1" applyBorder="1" applyAlignment="1">
      <alignment horizontal="center" vertical="center"/>
    </xf>
    <xf numFmtId="0" fontId="0" fillId="6" borderId="32" xfId="0" applyFill="1" applyBorder="1"/>
    <xf numFmtId="0" fontId="0" fillId="0" borderId="32" xfId="0" applyFill="1" applyBorder="1"/>
    <xf numFmtId="0" fontId="0" fillId="0" borderId="32" xfId="0" applyBorder="1"/>
    <xf numFmtId="0" fontId="0" fillId="0" borderId="32" xfId="0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164" fontId="0" fillId="0" borderId="32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22</xdr:row>
      <xdr:rowOff>0</xdr:rowOff>
    </xdr:from>
    <xdr:to>
      <xdr:col>5</xdr:col>
      <xdr:colOff>304800</xdr:colOff>
      <xdr:row>23</xdr:row>
      <xdr:rowOff>106680</xdr:rowOff>
    </xdr:to>
    <xdr:sp macro="" textlink="">
      <xdr:nvSpPr>
        <xdr:cNvPr id="2" name="AutoShape 1" descr="https://www.corrigetonimpot.fr/wp-content/uploads/2018/08/3414944342_image.png">
          <a:extLst>
            <a:ext uri="{FF2B5EF4-FFF2-40B4-BE49-F238E27FC236}">
              <a16:creationId xmlns:a16="http://schemas.microsoft.com/office/drawing/2014/main" xmlns="" id="{03F1106E-80A6-4F19-9D96-CE0D19A36B35}"/>
            </a:ext>
          </a:extLst>
        </xdr:cNvPr>
        <xdr:cNvSpPr>
          <a:spLocks noChangeAspect="1" noChangeArrowheads="1"/>
        </xdr:cNvSpPr>
      </xdr:nvSpPr>
      <xdr:spPr bwMode="auto">
        <a:xfrm>
          <a:off x="4381500" y="4229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723900</xdr:colOff>
      <xdr:row>0</xdr:row>
      <xdr:rowOff>0</xdr:rowOff>
    </xdr:from>
    <xdr:to>
      <xdr:col>15</xdr:col>
      <xdr:colOff>652096</xdr:colOff>
      <xdr:row>26</xdr:row>
      <xdr:rowOff>72390</xdr:rowOff>
    </xdr:to>
    <xdr:pic>
      <xdr:nvPicPr>
        <xdr:cNvPr id="3" name="Image 2" descr="https://www.corrigetonimpot.fr/wp-content/uploads/2018/08/3414944342_image.png">
          <a:extLst>
            <a:ext uri="{FF2B5EF4-FFF2-40B4-BE49-F238E27FC236}">
              <a16:creationId xmlns:a16="http://schemas.microsoft.com/office/drawing/2014/main" xmlns="" id="{11ECEDB2-9FB8-4B9B-B282-00C9A582AD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91100" y="0"/>
          <a:ext cx="7643446" cy="53301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86</xdr:row>
      <xdr:rowOff>0</xdr:rowOff>
    </xdr:from>
    <xdr:ext cx="304800" cy="304800"/>
    <xdr:sp macro="" textlink="">
      <xdr:nvSpPr>
        <xdr:cNvPr id="4" name="AutoShape 1" descr="https://www.corrigetonimpot.fr/wp-content/uploads/2018/08/3414944342_image.png">
          <a:extLst>
            <a:ext uri="{FF2B5EF4-FFF2-40B4-BE49-F238E27FC236}">
              <a16:creationId xmlns:a16="http://schemas.microsoft.com/office/drawing/2014/main" xmlns="" id="{BB17161E-CBAB-4BB0-B86E-B89720C0ADEF}"/>
            </a:ext>
          </a:extLst>
        </xdr:cNvPr>
        <xdr:cNvSpPr>
          <a:spLocks noChangeAspect="1" noChangeArrowheads="1"/>
        </xdr:cNvSpPr>
      </xdr:nvSpPr>
      <xdr:spPr bwMode="auto">
        <a:xfrm>
          <a:off x="3169920" y="163601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bruno/AppData/Local/Microsoft/Windows/INetCache/IE/6AB2ZB4D/OUTIL%20EQUIPE/DECLINAISONS%20OUTIL/SIMULATEUR%20SUCCESSION%20ET%20DDV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ROITS ET FRAIS DE SUCCESSION"/>
      <sheetName val="DROITS DE SUCCESSION ADMIN"/>
      <sheetName val="DDV ADMIN"/>
    </sheetNames>
    <sheetDataSet>
      <sheetData sheetId="0" refreshError="1">
        <row r="4">
          <cell r="H4">
            <v>73</v>
          </cell>
        </row>
        <row r="19">
          <cell r="E19">
            <v>550002</v>
          </cell>
        </row>
      </sheetData>
      <sheetData sheetId="1" refreshError="1">
        <row r="2">
          <cell r="A2" t="str">
            <v>CONJOINT</v>
          </cell>
        </row>
        <row r="3">
          <cell r="A3" t="str">
            <v>ENFANT</v>
          </cell>
        </row>
        <row r="4">
          <cell r="A4" t="str">
            <v>NEVEU/NIECE</v>
          </cell>
        </row>
        <row r="5">
          <cell r="A5" t="str">
            <v>FRERE/SŒUR</v>
          </cell>
        </row>
        <row r="6">
          <cell r="A6" t="str">
            <v>AUCUN</v>
          </cell>
        </row>
        <row r="7">
          <cell r="A7" t="str">
            <v>PETIT ENFANT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70"/>
  <sheetViews>
    <sheetView topLeftCell="A16" workbookViewId="0">
      <selection activeCell="A27" sqref="A27:D37"/>
    </sheetView>
  </sheetViews>
  <sheetFormatPr baseColWidth="10" defaultColWidth="11.5703125" defaultRowHeight="15"/>
  <cols>
    <col min="1" max="4" width="11.5703125" style="1"/>
    <col min="5" max="5" width="17.7109375" style="1" bestFit="1" customWidth="1"/>
    <col min="6" max="17" width="11.5703125" style="1"/>
    <col min="18" max="18" width="11.5703125" style="1" customWidth="1"/>
    <col min="19" max="19" width="28.5703125" style="1" bestFit="1" customWidth="1"/>
    <col min="20" max="20" width="22.140625" style="1" bestFit="1" customWidth="1"/>
    <col min="21" max="21" width="28.5703125" style="1" bestFit="1" customWidth="1"/>
    <col min="22" max="23" width="27.28515625" style="1" bestFit="1" customWidth="1"/>
    <col min="24" max="24" width="27.28515625" style="1" customWidth="1"/>
    <col min="25" max="16384" width="11.5703125" style="1"/>
  </cols>
  <sheetData>
    <row r="1" spans="2:29">
      <c r="G1" s="59" t="s">
        <v>0</v>
      </c>
      <c r="H1" s="59"/>
      <c r="I1" s="59"/>
      <c r="J1" s="59"/>
      <c r="K1" s="59"/>
      <c r="L1" s="59"/>
      <c r="M1" s="59"/>
    </row>
    <row r="2" spans="2:29">
      <c r="G2" s="59"/>
      <c r="H2" s="59"/>
      <c r="I2" s="59"/>
      <c r="J2" s="59"/>
      <c r="K2" s="59"/>
      <c r="L2" s="59"/>
      <c r="M2" s="59"/>
      <c r="AA2" s="2"/>
      <c r="AB2" s="2"/>
      <c r="AC2" s="2"/>
    </row>
    <row r="3" spans="2:29">
      <c r="G3" s="60" t="s">
        <v>1</v>
      </c>
      <c r="H3" s="60"/>
      <c r="I3" s="60"/>
      <c r="J3" s="60"/>
      <c r="K3" s="61" t="s">
        <v>2</v>
      </c>
      <c r="L3" s="61"/>
      <c r="M3" s="61"/>
      <c r="N3" s="61"/>
      <c r="O3" s="61"/>
      <c r="P3" s="61"/>
    </row>
    <row r="4" spans="2:29" ht="15.75" thickBot="1">
      <c r="G4" s="60"/>
      <c r="H4" s="60"/>
      <c r="I4" s="60"/>
      <c r="J4" s="60"/>
      <c r="K4" s="61"/>
      <c r="L4" s="61"/>
      <c r="M4" s="61"/>
      <c r="N4" s="61"/>
      <c r="O4" s="61"/>
      <c r="P4" s="61"/>
    </row>
    <row r="5" spans="2:29" ht="14.45" customHeight="1" thickTop="1" thickBot="1">
      <c r="B5" s="38" t="s">
        <v>3</v>
      </c>
      <c r="C5" s="39"/>
      <c r="D5" s="44" t="s">
        <v>4</v>
      </c>
      <c r="E5" s="44"/>
      <c r="F5" s="44"/>
      <c r="G5" s="45">
        <f>('[1]DROITS ET FRAIS DE SUCCESSION'!$E$19/4)</f>
        <v>137500.5</v>
      </c>
      <c r="H5" s="45"/>
      <c r="I5" s="45" t="e">
        <f ca="1">_xlfn.IFS($E$31&lt;31,Feuil1!$S$3,$E$31&lt;41,Feuil1!$S$4,$E$31&lt;51,Feuil1!$S$5,$E$31&lt;61,Feuil1!$S$6,$E$31&lt;71,Feuil1!$S$7,$E$31&lt;81,Feuil1!$S$8,$E$31&lt;91,Feuil1!$S$9,$E$31&lt;131,Feuil1!$S$10)</f>
        <v>#NAME?</v>
      </c>
      <c r="J5" s="45"/>
      <c r="K5" s="46">
        <f>'[1]DROITS ET FRAIS DE SUCCESSION'!$E$19/2</f>
        <v>275001</v>
      </c>
      <c r="L5" s="47"/>
      <c r="M5" s="48">
        <f>('[1]DROITS ET FRAIS DE SUCCESSION'!$E$19/4)</f>
        <v>137500.5</v>
      </c>
      <c r="N5" s="50" t="e">
        <f ca="1">($I$5*3)/4</f>
        <v>#NAME?</v>
      </c>
    </row>
    <row r="6" spans="2:29" ht="16.5" thickTop="1" thickBot="1">
      <c r="B6" s="40"/>
      <c r="C6" s="41"/>
      <c r="D6" s="44"/>
      <c r="E6" s="44"/>
      <c r="F6" s="44"/>
      <c r="G6" s="45"/>
      <c r="H6" s="45"/>
      <c r="I6" s="45"/>
      <c r="J6" s="45"/>
      <c r="K6" s="46"/>
      <c r="L6" s="47"/>
      <c r="M6" s="49"/>
      <c r="N6" s="51"/>
      <c r="P6" s="10" t="e">
        <f ca="1">(E28/3)+($I$5/4)*3</f>
        <v>#NAME?</v>
      </c>
    </row>
    <row r="7" spans="2:29" ht="16.5" thickTop="1" thickBot="1">
      <c r="B7" s="40"/>
      <c r="C7" s="41"/>
      <c r="D7" s="44" t="s">
        <v>5</v>
      </c>
      <c r="E7" s="44"/>
      <c r="F7" s="44"/>
      <c r="G7" s="45"/>
      <c r="H7" s="45"/>
      <c r="I7" s="45"/>
      <c r="J7" s="45"/>
      <c r="K7" s="46" t="e">
        <f ca="1">('[1]DROITS ET FRAIS DE SUCCESSION'!$E$19/3)+($I$5/4)*3</f>
        <v>#NAME?</v>
      </c>
      <c r="L7" s="47"/>
      <c r="M7" s="52">
        <f>('[1]DROITS ET FRAIS DE SUCCESSION'!$E$19/4)</f>
        <v>137500.5</v>
      </c>
      <c r="N7" s="54" t="e">
        <f ca="1">($I$5*3)/4</f>
        <v>#NAME?</v>
      </c>
      <c r="R7" s="1">
        <v>137500.5</v>
      </c>
    </row>
    <row r="8" spans="2:29" ht="16.5" thickTop="1" thickBot="1">
      <c r="B8" s="40"/>
      <c r="C8" s="41"/>
      <c r="D8" s="44"/>
      <c r="E8" s="44"/>
      <c r="F8" s="44"/>
      <c r="G8" s="45"/>
      <c r="H8" s="45"/>
      <c r="I8" s="45"/>
      <c r="J8" s="45"/>
      <c r="K8" s="46"/>
      <c r="L8" s="47"/>
      <c r="M8" s="53"/>
      <c r="N8" s="55"/>
      <c r="R8" s="1">
        <v>4</v>
      </c>
    </row>
    <row r="9" spans="2:29" ht="16.5" thickTop="1" thickBot="1">
      <c r="B9" s="40"/>
      <c r="C9" s="41"/>
      <c r="D9" s="44" t="s">
        <v>6</v>
      </c>
      <c r="E9" s="44"/>
      <c r="F9" s="44"/>
      <c r="G9" s="45"/>
      <c r="H9" s="45"/>
      <c r="I9" s="45"/>
      <c r="J9" s="45"/>
      <c r="K9" s="46"/>
      <c r="L9" s="56"/>
      <c r="M9" s="48">
        <f>('[1]DROITS ET FRAIS DE SUCCESSION'!$E$19/4)</f>
        <v>137500.5</v>
      </c>
      <c r="N9" s="50" t="e">
        <f ca="1">($I$5*3)/4</f>
        <v>#NAME?</v>
      </c>
      <c r="R9" s="1">
        <f>R7*R8</f>
        <v>550002</v>
      </c>
    </row>
    <row r="10" spans="2:29" ht="16.5" thickTop="1" thickBot="1">
      <c r="B10" s="42"/>
      <c r="C10" s="43"/>
      <c r="D10" s="44"/>
      <c r="E10" s="44"/>
      <c r="F10" s="44"/>
      <c r="G10" s="45"/>
      <c r="H10" s="45"/>
      <c r="I10" s="45"/>
      <c r="J10" s="45"/>
      <c r="K10" s="46"/>
      <c r="L10" s="56"/>
      <c r="M10" s="57"/>
      <c r="N10" s="58"/>
    </row>
    <row r="11" spans="2:29" ht="16.5" thickTop="1" thickBot="1"/>
    <row r="12" spans="2:29" ht="15.75" thickTop="1">
      <c r="B12" s="62" t="s">
        <v>7</v>
      </c>
      <c r="C12" s="63"/>
      <c r="D12" s="68" t="s">
        <v>4</v>
      </c>
      <c r="E12" s="69"/>
      <c r="F12" s="69"/>
      <c r="G12" s="72">
        <f>('[1]DROITS ET FRAIS DE SUCCESSION'!$E$19/4)</f>
        <v>137500.5</v>
      </c>
      <c r="H12" s="72"/>
      <c r="I12" s="72"/>
      <c r="J12" s="72"/>
      <c r="K12" s="76">
        <f>'[1]DROITS ET FRAIS DE SUCCESSION'!E19/2</f>
        <v>275001</v>
      </c>
      <c r="L12" s="78"/>
      <c r="M12" s="48">
        <f>('[1]DROITS ET FRAIS DE SUCCESSION'!E19/4)</f>
        <v>137500.5</v>
      </c>
      <c r="N12" s="50" t="e">
        <f ca="1">($I$5*3)/4</f>
        <v>#NAME?</v>
      </c>
      <c r="O12" s="76" t="e">
        <f ca="1">_xlfn.IFS($E$31&lt;31,Feuil1!$S$3,$E$31&lt;41,Feuil1!$S$4,$E$31&lt;51,Feuil1!$S$5,$E$31&lt;61,Feuil1!$S$6,$E$31&lt;71,Feuil1!$S$7,$E$31&lt;81,Feuil1!$S$8,$E$31&lt;91,Feuil1!$S$9,$E$31&lt;131,Feuil1!$S$10)</f>
        <v>#NAME?</v>
      </c>
      <c r="P12" s="78"/>
    </row>
    <row r="13" spans="2:29" ht="15.75" thickBot="1">
      <c r="B13" s="64"/>
      <c r="C13" s="65"/>
      <c r="D13" s="70"/>
      <c r="E13" s="71"/>
      <c r="F13" s="71"/>
      <c r="G13" s="87"/>
      <c r="H13" s="87"/>
      <c r="I13" s="87"/>
      <c r="J13" s="87"/>
      <c r="K13" s="82"/>
      <c r="L13" s="84"/>
      <c r="M13" s="57"/>
      <c r="N13" s="58"/>
      <c r="O13" s="82"/>
      <c r="P13" s="84"/>
    </row>
    <row r="14" spans="2:29" ht="16.5" thickTop="1" thickBot="1">
      <c r="B14" s="64"/>
      <c r="C14" s="65"/>
      <c r="D14" s="68" t="s">
        <v>5</v>
      </c>
      <c r="E14" s="69"/>
      <c r="F14" s="69"/>
      <c r="G14" s="87"/>
      <c r="H14" s="87"/>
      <c r="I14" s="87"/>
      <c r="J14" s="87"/>
      <c r="K14" s="47">
        <f>'[1]DROITS ET FRAIS DE SUCCESSION'!E19/3</f>
        <v>183334</v>
      </c>
      <c r="L14" s="47"/>
      <c r="M14" s="48">
        <f>('[1]DROITS ET FRAIS DE SUCCESSION'!E19/4)</f>
        <v>137500.5</v>
      </c>
      <c r="N14" s="50" t="e">
        <f ca="1">($I$5*3)/4</f>
        <v>#NAME?</v>
      </c>
      <c r="O14" s="76" t="e">
        <f ca="1">_xlfn.IFS($E$31&lt;31,Feuil1!$S$3,$E$31&lt;41,Feuil1!$S$4,$E$31&lt;51,Feuil1!$S$5,$E$31&lt;61,Feuil1!$S$6,$E$31&lt;71,Feuil1!$S$7,$E$31&lt;81,Feuil1!$S$8,$E$31&lt;91,Feuil1!$S$9,$E$31&lt;131,Feuil1!$S$10)</f>
        <v>#NAME?</v>
      </c>
      <c r="P14" s="78"/>
    </row>
    <row r="15" spans="2:29" ht="16.5" thickTop="1" thickBot="1">
      <c r="B15" s="64"/>
      <c r="C15" s="65"/>
      <c r="D15" s="70"/>
      <c r="E15" s="71"/>
      <c r="F15" s="71"/>
      <c r="G15" s="87"/>
      <c r="H15" s="87"/>
      <c r="I15" s="87"/>
      <c r="J15" s="87"/>
      <c r="K15" s="47"/>
      <c r="L15" s="47"/>
      <c r="M15" s="49"/>
      <c r="N15" s="51"/>
      <c r="O15" s="82"/>
      <c r="P15" s="84"/>
    </row>
    <row r="16" spans="2:29" ht="15.75" thickTop="1">
      <c r="B16" s="64"/>
      <c r="C16" s="65"/>
      <c r="D16" s="68" t="s">
        <v>6</v>
      </c>
      <c r="E16" s="69"/>
      <c r="F16" s="69"/>
      <c r="G16" s="87"/>
      <c r="H16" s="87"/>
      <c r="I16" s="87"/>
      <c r="J16" s="87"/>
      <c r="K16" s="48">
        <f>('[1]DROITS ET FRAIS DE SUCCESSION'!E19/4)</f>
        <v>137500.5</v>
      </c>
      <c r="L16" s="88" t="e">
        <f ca="1">(I5*3)/4</f>
        <v>#NAME?</v>
      </c>
      <c r="M16" s="76" t="e">
        <f ca="1">_xlfn.IFS($E$31&lt;31,Feuil1!$S$3,$E$31&lt;41,Feuil1!$S$4,$E$31&lt;51,Feuil1!$S$5,$E$31&lt;61,Feuil1!$S$6,$E$31&lt;71,Feuil1!$S$7,$E$31&lt;81,Feuil1!$S$8,$E$31&lt;91,Feuil1!$S$9,$E$31&lt;131,Feuil1!$S$10)</f>
        <v>#NAME?</v>
      </c>
      <c r="N16" s="78"/>
    </row>
    <row r="17" spans="2:18" ht="15.75" thickBot="1">
      <c r="B17" s="66"/>
      <c r="C17" s="67"/>
      <c r="D17" s="70"/>
      <c r="E17" s="71"/>
      <c r="F17" s="71"/>
      <c r="G17" s="74"/>
      <c r="H17" s="74"/>
      <c r="I17" s="74"/>
      <c r="J17" s="74"/>
      <c r="K17" s="57"/>
      <c r="L17" s="89"/>
      <c r="M17" s="82"/>
      <c r="N17" s="84"/>
    </row>
    <row r="18" spans="2:18" ht="16.5" thickTop="1" thickBot="1">
      <c r="I18" s="3"/>
      <c r="J18" s="3"/>
    </row>
    <row r="19" spans="2:18" ht="15.75" thickTop="1">
      <c r="B19" s="62" t="s">
        <v>8</v>
      </c>
      <c r="C19" s="63"/>
      <c r="D19" s="68" t="s">
        <v>9</v>
      </c>
      <c r="E19" s="69"/>
      <c r="F19" s="69"/>
      <c r="G19" s="72">
        <f>'[1]DROITS ET FRAIS DE SUCCESSION'!$E$19/2</f>
        <v>275001</v>
      </c>
      <c r="H19" s="72"/>
      <c r="I19" s="72"/>
      <c r="J19" s="73"/>
      <c r="K19" s="76">
        <f>'[1]DROITS ET FRAIS DE SUCCESSION'!$E$19</f>
        <v>550002</v>
      </c>
      <c r="L19" s="77"/>
      <c r="M19" s="77"/>
      <c r="N19" s="78"/>
    </row>
    <row r="20" spans="2:18" ht="15.75" thickBot="1">
      <c r="B20" s="64"/>
      <c r="C20" s="65"/>
      <c r="D20" s="70"/>
      <c r="E20" s="71"/>
      <c r="F20" s="71"/>
      <c r="G20" s="74"/>
      <c r="H20" s="74"/>
      <c r="I20" s="74"/>
      <c r="J20" s="75"/>
      <c r="K20" s="79"/>
      <c r="L20" s="80"/>
      <c r="M20" s="80"/>
      <c r="N20" s="81"/>
    </row>
    <row r="21" spans="2:18" ht="15.75" thickTop="1">
      <c r="B21" s="64"/>
      <c r="C21" s="65"/>
      <c r="D21" s="68" t="s">
        <v>10</v>
      </c>
      <c r="E21" s="69"/>
      <c r="F21" s="69"/>
      <c r="G21" s="72">
        <f>('[1]DROITS ET FRAIS DE SUCCESSION'!$E$19*3)/4</f>
        <v>412501.5</v>
      </c>
      <c r="H21" s="72"/>
      <c r="I21" s="72"/>
      <c r="J21" s="73"/>
      <c r="K21" s="79"/>
      <c r="L21" s="80"/>
      <c r="M21" s="80"/>
      <c r="N21" s="81"/>
    </row>
    <row r="22" spans="2:18" ht="15.75" thickBot="1">
      <c r="B22" s="66"/>
      <c r="C22" s="67"/>
      <c r="D22" s="70"/>
      <c r="E22" s="71"/>
      <c r="F22" s="71"/>
      <c r="G22" s="74"/>
      <c r="H22" s="74"/>
      <c r="I22" s="74"/>
      <c r="J22" s="75"/>
      <c r="K22" s="79"/>
      <c r="L22" s="80"/>
      <c r="M22" s="80"/>
      <c r="N22" s="81"/>
    </row>
    <row r="23" spans="2:18" ht="16.5" thickTop="1" thickBot="1">
      <c r="K23" s="79"/>
      <c r="L23" s="80"/>
      <c r="M23" s="80"/>
      <c r="N23" s="81"/>
    </row>
    <row r="24" spans="2:18" ht="15.75" thickTop="1">
      <c r="B24" s="68" t="s">
        <v>11</v>
      </c>
      <c r="C24" s="69"/>
      <c r="D24" s="69"/>
      <c r="E24" s="69"/>
      <c r="F24" s="85"/>
      <c r="G24" s="72">
        <f>'[1]DROITS ET FRAIS DE SUCCESSION'!$E$19</f>
        <v>550002</v>
      </c>
      <c r="H24" s="72"/>
      <c r="I24" s="72"/>
      <c r="J24" s="73"/>
      <c r="K24" s="79"/>
      <c r="L24" s="80"/>
      <c r="M24" s="80"/>
      <c r="N24" s="81"/>
    </row>
    <row r="25" spans="2:18" ht="15.75" thickBot="1">
      <c r="B25" s="70"/>
      <c r="C25" s="71"/>
      <c r="D25" s="71"/>
      <c r="E25" s="71"/>
      <c r="F25" s="86"/>
      <c r="G25" s="74"/>
      <c r="H25" s="74"/>
      <c r="I25" s="74"/>
      <c r="J25" s="75"/>
      <c r="K25" s="82"/>
      <c r="L25" s="83"/>
      <c r="M25" s="83"/>
      <c r="N25" s="84"/>
    </row>
    <row r="26" spans="2:18" ht="16.5" thickTop="1" thickBot="1"/>
    <row r="27" spans="2:18" ht="15.75" thickBot="1">
      <c r="E27" s="97" t="s">
        <v>16</v>
      </c>
      <c r="F27" s="98"/>
      <c r="G27" s="99" t="s">
        <v>17</v>
      </c>
      <c r="H27" s="99"/>
      <c r="I27" s="99"/>
      <c r="J27" s="90" t="s">
        <v>18</v>
      </c>
      <c r="K27" s="90"/>
      <c r="L27" s="90"/>
      <c r="M27" s="91" t="s">
        <v>19</v>
      </c>
      <c r="N27" s="91"/>
      <c r="O27" s="91"/>
      <c r="P27" s="92" t="s">
        <v>20</v>
      </c>
      <c r="Q27" s="92"/>
      <c r="R27" s="92"/>
    </row>
    <row r="28" spans="2:18" ht="15.75" thickBot="1">
      <c r="E28" s="93">
        <v>550000</v>
      </c>
      <c r="F28" s="94"/>
      <c r="G28" s="99"/>
      <c r="H28" s="99"/>
      <c r="I28" s="99"/>
      <c r="J28" s="90"/>
      <c r="K28" s="90"/>
      <c r="L28" s="90"/>
      <c r="M28" s="91"/>
      <c r="N28" s="91"/>
      <c r="O28" s="91"/>
      <c r="P28" s="92"/>
      <c r="Q28" s="92"/>
      <c r="R28" s="92"/>
    </row>
    <row r="29" spans="2:18" ht="15.75" thickBot="1"/>
    <row r="30" spans="2:18" ht="15.75" thickBot="1">
      <c r="E30" s="5" t="s">
        <v>21</v>
      </c>
      <c r="F30" s="6" t="s">
        <v>22</v>
      </c>
      <c r="H30" s="7" t="s">
        <v>23</v>
      </c>
      <c r="K30" s="7" t="s">
        <v>23</v>
      </c>
      <c r="N30" s="1" t="s">
        <v>24</v>
      </c>
      <c r="Q30" s="1">
        <v>1</v>
      </c>
    </row>
    <row r="31" spans="2:18" ht="15.75" thickBot="1">
      <c r="E31" s="8">
        <f>'[1]DROITS ET FRAIS DE SUCCESSION'!H4</f>
        <v>73</v>
      </c>
      <c r="F31" s="9" t="e">
        <f>'[1]DROITS ET FRAIS DE SUCCESSION'!#REF!</f>
        <v>#REF!</v>
      </c>
    </row>
    <row r="32" spans="2:18" ht="15.75" thickBot="1">
      <c r="E32" s="10"/>
      <c r="H32" s="7" t="s">
        <v>23</v>
      </c>
      <c r="J32" s="11" t="s">
        <v>25</v>
      </c>
      <c r="K32" s="7" t="s">
        <v>23</v>
      </c>
      <c r="N32" s="1" t="s">
        <v>24</v>
      </c>
      <c r="Q32" s="1">
        <v>1</v>
      </c>
    </row>
    <row r="33" spans="1:17" ht="15.75" thickBot="1">
      <c r="H33" s="12" t="s">
        <v>26</v>
      </c>
      <c r="K33" s="12" t="s">
        <v>26</v>
      </c>
      <c r="N33" s="1" t="s">
        <v>27</v>
      </c>
      <c r="Q33" s="1">
        <v>2</v>
      </c>
    </row>
    <row r="34" spans="1:17">
      <c r="N34" s="1" t="s">
        <v>11</v>
      </c>
      <c r="Q34" s="1" t="s">
        <v>28</v>
      </c>
    </row>
    <row r="39" spans="1:17" s="36" customFormat="1">
      <c r="A39" s="95" t="s">
        <v>29</v>
      </c>
      <c r="B39" s="96" t="s">
        <v>30</v>
      </c>
      <c r="C39" s="95" t="s">
        <v>31</v>
      </c>
      <c r="D39" s="95" t="s">
        <v>32</v>
      </c>
    </row>
    <row r="40" spans="1:17" s="36" customFormat="1" ht="15.75" thickBot="1">
      <c r="A40" s="95"/>
      <c r="B40" s="96"/>
      <c r="C40" s="95"/>
      <c r="D40" s="95"/>
    </row>
    <row r="41" spans="1:17" s="36" customFormat="1" ht="15.75" thickBot="1">
      <c r="A41" s="36" t="s">
        <v>27</v>
      </c>
      <c r="B41" s="37" t="s">
        <v>23</v>
      </c>
      <c r="C41" s="36">
        <v>2</v>
      </c>
      <c r="D41" s="36">
        <f>_xlfn.IFS(A41="ENFANT",G5,A41="NI PARENTS NI ENFANTS",G24,A41="PARENT",G19)</f>
        <v>275001</v>
      </c>
    </row>
    <row r="58" spans="1:17">
      <c r="A58" s="122" t="s">
        <v>1</v>
      </c>
      <c r="B58" s="122"/>
      <c r="C58" s="122"/>
      <c r="D58" s="122"/>
      <c r="E58" s="122"/>
      <c r="F58" s="122"/>
      <c r="G58" s="122"/>
      <c r="H58" s="122"/>
      <c r="I58" s="122"/>
      <c r="J58" s="122"/>
      <c r="K58" s="122"/>
      <c r="L58" s="122"/>
      <c r="M58" s="122"/>
      <c r="N58" s="122"/>
      <c r="O58" s="122"/>
      <c r="P58" s="122"/>
      <c r="Q58" s="122"/>
    </row>
    <row r="59" spans="1:17" ht="15.75" thickBot="1"/>
    <row r="60" spans="1:17" ht="15" customHeight="1" thickTop="1">
      <c r="A60" s="123" t="s">
        <v>33</v>
      </c>
      <c r="B60" s="124"/>
      <c r="C60" s="124"/>
      <c r="D60" s="124"/>
      <c r="E60" s="125"/>
      <c r="G60" s="129" t="s">
        <v>34</v>
      </c>
      <c r="I60" s="130" t="s">
        <v>35</v>
      </c>
      <c r="J60" s="131"/>
      <c r="K60" s="131"/>
      <c r="L60" s="131"/>
      <c r="M60" s="131"/>
      <c r="N60" s="131"/>
      <c r="O60" s="132"/>
    </row>
    <row r="61" spans="1:17" ht="15.75" thickBot="1">
      <c r="A61" s="126"/>
      <c r="B61" s="127"/>
      <c r="C61" s="127"/>
      <c r="D61" s="127"/>
      <c r="E61" s="128"/>
      <c r="G61" s="129"/>
      <c r="I61" s="133"/>
      <c r="J61" s="134"/>
      <c r="K61" s="134"/>
      <c r="L61" s="134"/>
      <c r="M61" s="134"/>
      <c r="N61" s="134"/>
      <c r="O61" s="135"/>
    </row>
    <row r="62" spans="1:17" ht="16.5" thickTop="1" thickBot="1">
      <c r="A62" s="70" t="s">
        <v>4</v>
      </c>
      <c r="B62" s="71"/>
      <c r="C62" s="71"/>
      <c r="D62" s="74">
        <f>('[1]DROITS ET FRAIS DE SUCCESSION'!$E$19/4)</f>
        <v>137500.5</v>
      </c>
      <c r="E62" s="74"/>
      <c r="G62" s="129"/>
      <c r="I62" s="101" t="s">
        <v>4</v>
      </c>
      <c r="J62" s="102"/>
      <c r="K62" s="103"/>
      <c r="N62" s="45" t="e">
        <f ca="1">_xlfn.IFS($E$31&lt;31,Feuil1!$S$3,$E$31&lt;41,Feuil1!$S$4,$E$31&lt;51,Feuil1!$S$5,$E$31&lt;61,Feuil1!$S$6,$E$31&lt;71,Feuil1!$S$7,$E$31&lt;81,Feuil1!$S$8,$E$31&lt;91,Feuil1!$S$9,$E$31&lt;131,Feuil1!$S$10)</f>
        <v>#NAME?</v>
      </c>
      <c r="O62" s="45"/>
    </row>
    <row r="63" spans="1:17" ht="16.5" thickTop="1" thickBot="1">
      <c r="A63" s="100"/>
      <c r="B63" s="44"/>
      <c r="C63" s="44"/>
      <c r="D63" s="45"/>
      <c r="E63" s="45"/>
      <c r="G63" s="129"/>
      <c r="I63" s="136"/>
      <c r="J63" s="44"/>
      <c r="K63" s="137"/>
      <c r="N63" s="45"/>
      <c r="O63" s="45"/>
    </row>
    <row r="64" spans="1:17" ht="16.5" thickTop="1" thickBot="1">
      <c r="A64" s="100" t="s">
        <v>5</v>
      </c>
      <c r="B64" s="44"/>
      <c r="C64" s="44"/>
      <c r="D64" s="45"/>
      <c r="E64" s="45"/>
      <c r="G64" s="129"/>
      <c r="I64" s="136" t="s">
        <v>5</v>
      </c>
      <c r="J64" s="44"/>
      <c r="K64" s="137"/>
      <c r="N64" s="45"/>
      <c r="O64" s="45"/>
    </row>
    <row r="65" spans="1:17" ht="16.5" thickTop="1" thickBot="1">
      <c r="A65" s="100"/>
      <c r="B65" s="44"/>
      <c r="C65" s="44"/>
      <c r="D65" s="45"/>
      <c r="E65" s="45"/>
      <c r="G65" s="129"/>
      <c r="I65" s="113"/>
      <c r="J65" s="69"/>
      <c r="K65" s="138"/>
      <c r="N65" s="45"/>
      <c r="O65" s="45"/>
    </row>
    <row r="66" spans="1:17" ht="16.5" thickTop="1" thickBot="1">
      <c r="A66" s="100" t="s">
        <v>6</v>
      </c>
      <c r="B66" s="44"/>
      <c r="C66" s="44"/>
      <c r="D66" s="45"/>
      <c r="E66" s="45"/>
      <c r="G66" s="129"/>
      <c r="I66" s="101" t="s">
        <v>6</v>
      </c>
      <c r="J66" s="102"/>
      <c r="K66" s="103"/>
      <c r="N66" s="45"/>
      <c r="O66" s="45"/>
    </row>
    <row r="67" spans="1:17" ht="16.5" thickTop="1" thickBot="1">
      <c r="A67" s="100"/>
      <c r="B67" s="44"/>
      <c r="C67" s="44"/>
      <c r="D67" s="45"/>
      <c r="E67" s="45"/>
      <c r="G67" s="129"/>
      <c r="I67" s="104"/>
      <c r="J67" s="105"/>
      <c r="K67" s="106"/>
      <c r="N67" s="45"/>
      <c r="O67" s="45"/>
    </row>
    <row r="68" spans="1:17" ht="16.5" thickTop="1" thickBot="1"/>
    <row r="69" spans="1:17" ht="16.5" thickTop="1" thickBot="1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 spans="1:17" ht="14.45" customHeight="1">
      <c r="A70" s="107" t="s">
        <v>36</v>
      </c>
      <c r="B70" s="108"/>
      <c r="C70" s="108"/>
      <c r="D70" s="108"/>
      <c r="E70" s="109"/>
    </row>
    <row r="71" spans="1:17" ht="15.75" thickBot="1">
      <c r="A71" s="110"/>
      <c r="B71" s="111"/>
      <c r="C71" s="111"/>
      <c r="D71" s="111"/>
      <c r="E71" s="112"/>
    </row>
    <row r="72" spans="1:17" ht="15.75" thickTop="1">
      <c r="A72" s="113" t="s">
        <v>4</v>
      </c>
      <c r="B72" s="69"/>
      <c r="C72" s="69"/>
      <c r="D72" s="73">
        <f>('[1]DROITS ET FRAIS DE SUCCESSION'!$E$19/4)</f>
        <v>137500.5</v>
      </c>
      <c r="E72" s="115"/>
    </row>
    <row r="73" spans="1:17" ht="15.75" thickBot="1">
      <c r="A73" s="114"/>
      <c r="B73" s="71"/>
      <c r="C73" s="71"/>
      <c r="D73" s="116"/>
      <c r="E73" s="117"/>
    </row>
    <row r="74" spans="1:17" ht="15.75" thickTop="1">
      <c r="A74" s="113" t="s">
        <v>5</v>
      </c>
      <c r="B74" s="69"/>
      <c r="C74" s="69"/>
      <c r="D74" s="116"/>
      <c r="E74" s="117"/>
    </row>
    <row r="75" spans="1:17" ht="15.75" thickBot="1">
      <c r="A75" s="114"/>
      <c r="B75" s="71"/>
      <c r="C75" s="71"/>
      <c r="D75" s="116"/>
      <c r="E75" s="117"/>
    </row>
    <row r="76" spans="1:17" ht="15.75" thickTop="1">
      <c r="A76" s="113" t="s">
        <v>6</v>
      </c>
      <c r="B76" s="69"/>
      <c r="C76" s="69"/>
      <c r="D76" s="116"/>
      <c r="E76" s="117"/>
    </row>
    <row r="77" spans="1:17" ht="15.75" thickBot="1">
      <c r="A77" s="120"/>
      <c r="B77" s="121"/>
      <c r="C77" s="121"/>
      <c r="D77" s="118"/>
      <c r="E77" s="119"/>
    </row>
    <row r="78" spans="1:17" ht="15.75" thickBot="1"/>
    <row r="79" spans="1:17" ht="16.5" thickTop="1" thickBot="1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</row>
    <row r="80" spans="1:17" ht="15" customHeight="1" thickTop="1">
      <c r="A80" s="142" t="s">
        <v>37</v>
      </c>
      <c r="B80" s="143"/>
      <c r="C80" s="143"/>
      <c r="D80" s="143"/>
      <c r="E80" s="144"/>
    </row>
    <row r="81" spans="1:17" ht="15.75" thickBot="1">
      <c r="A81" s="145"/>
      <c r="B81" s="146"/>
      <c r="C81" s="146"/>
      <c r="D81" s="146"/>
      <c r="E81" s="147"/>
    </row>
    <row r="82" spans="1:17" ht="15.75" thickTop="1">
      <c r="A82" s="68" t="s">
        <v>9</v>
      </c>
      <c r="B82" s="69"/>
      <c r="C82" s="69"/>
      <c r="D82" s="73">
        <f>'[1]DROITS ET FRAIS DE SUCCESSION'!$E$19/2</f>
        <v>275001</v>
      </c>
      <c r="E82" s="148"/>
    </row>
    <row r="83" spans="1:17" ht="15.75" thickBot="1">
      <c r="A83" s="70"/>
      <c r="B83" s="71"/>
      <c r="C83" s="71"/>
      <c r="D83" s="75"/>
      <c r="E83" s="149"/>
    </row>
    <row r="84" spans="1:17" ht="15.75" thickTop="1">
      <c r="A84" s="68" t="s">
        <v>10</v>
      </c>
      <c r="B84" s="69"/>
      <c r="C84" s="69"/>
      <c r="D84" s="73">
        <f>('[1]DROITS ET FRAIS DE SUCCESSION'!$E$19*3)/4</f>
        <v>412501.5</v>
      </c>
      <c r="E84" s="148"/>
    </row>
    <row r="85" spans="1:17" ht="15.75" thickBot="1">
      <c r="A85" s="70"/>
      <c r="B85" s="71"/>
      <c r="C85" s="71"/>
      <c r="D85" s="75"/>
      <c r="E85" s="149"/>
    </row>
    <row r="86" spans="1:17" ht="16.5" thickTop="1" thickBot="1"/>
    <row r="87" spans="1:17" ht="16.5" thickTop="1" thickBot="1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</row>
    <row r="88" spans="1:17" ht="15.75" thickTop="1">
      <c r="A88" s="150" t="s">
        <v>11</v>
      </c>
      <c r="B88" s="151"/>
      <c r="C88" s="151"/>
      <c r="D88" s="152"/>
    </row>
    <row r="89" spans="1:17" ht="15.75" thickBot="1">
      <c r="A89" s="153"/>
      <c r="B89" s="154"/>
      <c r="C89" s="154"/>
      <c r="D89" s="155"/>
    </row>
    <row r="90" spans="1:17" ht="15.75" thickTop="1">
      <c r="A90" s="72">
        <f>'[1]DROITS ET FRAIS DE SUCCESSION'!$E$19</f>
        <v>550002</v>
      </c>
      <c r="B90" s="72"/>
      <c r="C90" s="72"/>
      <c r="D90" s="72"/>
    </row>
    <row r="91" spans="1:17" ht="15.75" thickBot="1">
      <c r="A91" s="74"/>
      <c r="B91" s="74"/>
      <c r="C91" s="74"/>
      <c r="D91" s="74"/>
    </row>
    <row r="92" spans="1:17" ht="15.75" thickTop="1"/>
    <row r="94" spans="1:17">
      <c r="A94" s="139" t="s">
        <v>38</v>
      </c>
      <c r="B94" s="139"/>
      <c r="C94" s="139"/>
      <c r="D94" s="139"/>
      <c r="E94" s="139"/>
      <c r="F94" s="139"/>
      <c r="G94" s="139"/>
      <c r="H94" s="139"/>
      <c r="I94" s="139"/>
      <c r="J94" s="139"/>
      <c r="K94" s="139"/>
      <c r="L94" s="139"/>
      <c r="M94" s="139"/>
      <c r="N94" s="139"/>
      <c r="O94" s="139"/>
      <c r="P94" s="139"/>
      <c r="Q94" s="139"/>
    </row>
    <row r="99" spans="1:17">
      <c r="A99" s="122" t="s">
        <v>2</v>
      </c>
      <c r="B99" s="122"/>
      <c r="C99" s="122"/>
      <c r="D99" s="122"/>
      <c r="E99" s="122"/>
      <c r="F99" s="122"/>
      <c r="G99" s="122"/>
      <c r="H99" s="122"/>
      <c r="I99" s="122"/>
      <c r="J99" s="122"/>
      <c r="K99" s="122"/>
      <c r="L99" s="122"/>
      <c r="M99" s="122"/>
      <c r="N99" s="122"/>
      <c r="O99" s="122"/>
      <c r="P99" s="122"/>
      <c r="Q99" s="122"/>
    </row>
    <row r="153" spans="1:9">
      <c r="C153" s="140" t="s">
        <v>39</v>
      </c>
      <c r="D153" s="140"/>
      <c r="E153" s="140"/>
      <c r="F153" s="140"/>
      <c r="G153" s="140"/>
      <c r="H153" s="140"/>
      <c r="I153" s="140"/>
    </row>
    <row r="155" spans="1:9">
      <c r="C155" s="122" t="s">
        <v>40</v>
      </c>
      <c r="D155" s="122"/>
      <c r="E155" s="141" t="s">
        <v>40</v>
      </c>
      <c r="F155" s="141"/>
      <c r="G155" s="141"/>
      <c r="H155" s="141"/>
      <c r="I155" s="141"/>
    </row>
    <row r="157" spans="1:9">
      <c r="B157" s="14"/>
    </row>
    <row r="158" spans="1:9" ht="15.75" thickBot="1">
      <c r="C158" s="1" t="s">
        <v>41</v>
      </c>
      <c r="D158" s="1" t="s">
        <v>42</v>
      </c>
    </row>
    <row r="159" spans="1:9">
      <c r="A159" s="172" t="s">
        <v>43</v>
      </c>
      <c r="B159" s="15">
        <v>1</v>
      </c>
      <c r="C159" s="16">
        <f>$G$5</f>
        <v>137500.5</v>
      </c>
      <c r="D159" s="17" t="e">
        <f ca="1">$I$5</f>
        <v>#NAME?</v>
      </c>
      <c r="E159" s="156">
        <f>$K$5</f>
        <v>275001</v>
      </c>
      <c r="F159" s="175"/>
      <c r="G159" s="18">
        <f>$M$5</f>
        <v>137500.5</v>
      </c>
      <c r="H159" s="19" t="e">
        <f ca="1">$N$5</f>
        <v>#NAME?</v>
      </c>
      <c r="I159" s="20"/>
    </row>
    <row r="160" spans="1:9">
      <c r="A160" s="173"/>
      <c r="B160" s="21">
        <v>2</v>
      </c>
      <c r="C160" s="22">
        <f t="shared" ref="C160:C161" si="0">$G$5</f>
        <v>137500.5</v>
      </c>
      <c r="D160" s="23" t="e">
        <f t="shared" ref="D160:D161" ca="1" si="1">$I$5</f>
        <v>#NAME?</v>
      </c>
      <c r="E160" s="162" t="e">
        <f ca="1">$K$7</f>
        <v>#NAME?</v>
      </c>
      <c r="F160" s="176"/>
      <c r="G160" s="24">
        <f>$M$7</f>
        <v>137500.5</v>
      </c>
      <c r="H160" s="25" t="e">
        <f ca="1">$N$7</f>
        <v>#NAME?</v>
      </c>
      <c r="I160" s="20"/>
    </row>
    <row r="161" spans="1:9" ht="15.75" thickBot="1">
      <c r="A161" s="174"/>
      <c r="B161" s="26" t="s">
        <v>28</v>
      </c>
      <c r="C161" s="22">
        <f t="shared" si="0"/>
        <v>137500.5</v>
      </c>
      <c r="D161" s="23" t="e">
        <f t="shared" ca="1" si="1"/>
        <v>#NAME?</v>
      </c>
      <c r="E161" s="177"/>
      <c r="F161" s="178"/>
      <c r="G161" s="24">
        <f>$M$9</f>
        <v>137500.5</v>
      </c>
      <c r="H161" s="25" t="e">
        <f ca="1">$N$9</f>
        <v>#NAME?</v>
      </c>
      <c r="I161" s="20"/>
    </row>
    <row r="162" spans="1:9">
      <c r="A162" s="179" t="s">
        <v>44</v>
      </c>
      <c r="B162" s="15">
        <v>1</v>
      </c>
      <c r="C162" s="160">
        <f>$G$12</f>
        <v>137500.5</v>
      </c>
      <c r="D162" s="182"/>
      <c r="E162" s="156">
        <f>$K$12</f>
        <v>275001</v>
      </c>
      <c r="F162" s="175"/>
      <c r="G162" s="18">
        <f>$M$12</f>
        <v>137500.5</v>
      </c>
      <c r="H162" s="19" t="e">
        <f ca="1">$N$12</f>
        <v>#NAME?</v>
      </c>
      <c r="I162" s="18" t="e">
        <f ca="1">$O$12</f>
        <v>#NAME?</v>
      </c>
    </row>
    <row r="163" spans="1:9" ht="15.75" thickBot="1">
      <c r="A163" s="180"/>
      <c r="B163" s="21">
        <v>2</v>
      </c>
      <c r="C163" s="164"/>
      <c r="D163" s="117"/>
      <c r="E163" s="184">
        <f>$K$14</f>
        <v>183334</v>
      </c>
      <c r="F163" s="185"/>
      <c r="G163" s="24">
        <f>$M$14</f>
        <v>137500.5</v>
      </c>
      <c r="H163" s="25" t="e">
        <f ca="1">$N$12</f>
        <v>#NAME?</v>
      </c>
      <c r="I163" s="27" t="e">
        <f ca="1">$O$14</f>
        <v>#NAME?</v>
      </c>
    </row>
    <row r="164" spans="1:9" ht="15.75" thickBot="1">
      <c r="A164" s="181"/>
      <c r="B164" s="26" t="s">
        <v>28</v>
      </c>
      <c r="C164" s="183"/>
      <c r="D164" s="119"/>
      <c r="E164" s="28">
        <f>$K$16</f>
        <v>137500.5</v>
      </c>
      <c r="F164" s="29" t="e">
        <f ca="1">$L$16</f>
        <v>#NAME?</v>
      </c>
      <c r="G164" s="156" t="e">
        <f ca="1">$M$16</f>
        <v>#NAME?</v>
      </c>
      <c r="H164" s="157"/>
      <c r="I164" s="157"/>
    </row>
    <row r="165" spans="1:9">
      <c r="A165" s="158" t="s">
        <v>45</v>
      </c>
      <c r="B165" s="15">
        <v>2</v>
      </c>
      <c r="C165" s="160">
        <f>$G$19</f>
        <v>275001</v>
      </c>
      <c r="D165" s="161"/>
      <c r="E165" s="30"/>
      <c r="F165" s="30"/>
      <c r="G165" s="162">
        <f>$K$19</f>
        <v>550002</v>
      </c>
      <c r="H165" s="163"/>
      <c r="I165" s="163"/>
    </row>
    <row r="166" spans="1:9">
      <c r="A166" s="159"/>
      <c r="B166" s="21">
        <v>1</v>
      </c>
      <c r="C166" s="164">
        <f>$G$21</f>
        <v>412501.5</v>
      </c>
      <c r="D166" s="165"/>
      <c r="E166" s="31"/>
      <c r="F166" s="31"/>
      <c r="G166" s="162"/>
      <c r="H166" s="163"/>
      <c r="I166" s="163"/>
    </row>
    <row r="167" spans="1:9" ht="15.75" thickBot="1">
      <c r="A167" s="159"/>
      <c r="B167" s="21"/>
      <c r="C167" s="32"/>
      <c r="D167" s="33"/>
      <c r="E167" s="31"/>
      <c r="F167" s="31"/>
      <c r="G167" s="162"/>
      <c r="H167" s="163"/>
      <c r="I167" s="163"/>
    </row>
    <row r="168" spans="1:9">
      <c r="A168" s="158" t="s">
        <v>46</v>
      </c>
      <c r="B168" s="166"/>
      <c r="C168" s="160">
        <f>$G$24</f>
        <v>550002</v>
      </c>
      <c r="D168" s="161"/>
      <c r="E168" s="30"/>
      <c r="F168" s="30"/>
      <c r="G168" s="162"/>
      <c r="H168" s="163"/>
      <c r="I168" s="163"/>
    </row>
    <row r="169" spans="1:9">
      <c r="A169" s="159"/>
      <c r="B169" s="167"/>
      <c r="C169" s="169"/>
      <c r="D169" s="165"/>
      <c r="E169" s="31"/>
      <c r="F169" s="31"/>
      <c r="G169" s="162"/>
      <c r="H169" s="163"/>
      <c r="I169" s="163"/>
    </row>
    <row r="170" spans="1:9" ht="15.75" thickBot="1">
      <c r="A170" s="120"/>
      <c r="B170" s="168"/>
      <c r="C170" s="170"/>
      <c r="D170" s="171"/>
      <c r="E170" s="34"/>
      <c r="F170" s="34"/>
      <c r="G170" s="162"/>
      <c r="H170" s="163"/>
      <c r="I170" s="163"/>
    </row>
  </sheetData>
  <mergeCells count="97">
    <mergeCell ref="G164:I164"/>
    <mergeCell ref="A165:A167"/>
    <mergeCell ref="C165:D165"/>
    <mergeCell ref="G165:I170"/>
    <mergeCell ref="C166:D166"/>
    <mergeCell ref="A168:A170"/>
    <mergeCell ref="B168:B170"/>
    <mergeCell ref="C168:D170"/>
    <mergeCell ref="A159:A161"/>
    <mergeCell ref="E159:F159"/>
    <mergeCell ref="E160:F160"/>
    <mergeCell ref="E161:F161"/>
    <mergeCell ref="A162:A164"/>
    <mergeCell ref="C162:D164"/>
    <mergeCell ref="E162:F162"/>
    <mergeCell ref="E163:F163"/>
    <mergeCell ref="A90:D91"/>
    <mergeCell ref="A94:Q94"/>
    <mergeCell ref="A99:Q99"/>
    <mergeCell ref="C153:I153"/>
    <mergeCell ref="C155:D155"/>
    <mergeCell ref="E155:I155"/>
    <mergeCell ref="A80:E81"/>
    <mergeCell ref="A82:C83"/>
    <mergeCell ref="D82:E83"/>
    <mergeCell ref="A84:C85"/>
    <mergeCell ref="D84:E85"/>
    <mergeCell ref="A88:D89"/>
    <mergeCell ref="A66:C67"/>
    <mergeCell ref="I66:K67"/>
    <mergeCell ref="A70:E71"/>
    <mergeCell ref="A72:C73"/>
    <mergeCell ref="D72:E77"/>
    <mergeCell ref="A74:C75"/>
    <mergeCell ref="A76:C77"/>
    <mergeCell ref="A58:Q58"/>
    <mergeCell ref="A60:E61"/>
    <mergeCell ref="G60:G67"/>
    <mergeCell ref="I60:O61"/>
    <mergeCell ref="A62:C63"/>
    <mergeCell ref="D62:E67"/>
    <mergeCell ref="I62:K63"/>
    <mergeCell ref="N62:O67"/>
    <mergeCell ref="A64:C65"/>
    <mergeCell ref="I64:K65"/>
    <mergeCell ref="K16:K17"/>
    <mergeCell ref="L16:L17"/>
    <mergeCell ref="M16:N17"/>
    <mergeCell ref="J27:L28"/>
    <mergeCell ref="M27:O28"/>
    <mergeCell ref="P27:R28"/>
    <mergeCell ref="E28:F28"/>
    <mergeCell ref="A39:A40"/>
    <mergeCell ref="B39:B40"/>
    <mergeCell ref="C39:C40"/>
    <mergeCell ref="D39:D40"/>
    <mergeCell ref="E27:F27"/>
    <mergeCell ref="G27:I28"/>
    <mergeCell ref="G1:M2"/>
    <mergeCell ref="G3:J4"/>
    <mergeCell ref="K3:P4"/>
    <mergeCell ref="B19:C22"/>
    <mergeCell ref="D19:F20"/>
    <mergeCell ref="G19:J20"/>
    <mergeCell ref="K19:N25"/>
    <mergeCell ref="D21:F22"/>
    <mergeCell ref="G21:J22"/>
    <mergeCell ref="B24:F25"/>
    <mergeCell ref="G24:J25"/>
    <mergeCell ref="O12:P13"/>
    <mergeCell ref="D14:F15"/>
    <mergeCell ref="K14:L15"/>
    <mergeCell ref="M14:M15"/>
    <mergeCell ref="N14:N15"/>
    <mergeCell ref="O14:P15"/>
    <mergeCell ref="B12:C17"/>
    <mergeCell ref="D12:F13"/>
    <mergeCell ref="G12:J17"/>
    <mergeCell ref="K12:L13"/>
    <mergeCell ref="M12:M13"/>
    <mergeCell ref="N12:N13"/>
    <mergeCell ref="D16:F17"/>
    <mergeCell ref="B5:C10"/>
    <mergeCell ref="D5:F6"/>
    <mergeCell ref="G5:H10"/>
    <mergeCell ref="I5:J10"/>
    <mergeCell ref="K5:L6"/>
    <mergeCell ref="M5:M6"/>
    <mergeCell ref="N5:N6"/>
    <mergeCell ref="D7:F8"/>
    <mergeCell ref="K7:L8"/>
    <mergeCell ref="M7:M8"/>
    <mergeCell ref="N7:N8"/>
    <mergeCell ref="D9:F10"/>
    <mergeCell ref="K9:L10"/>
    <mergeCell ref="M9:M10"/>
    <mergeCell ref="N9:N10"/>
  </mergeCells>
  <dataValidations count="4">
    <dataValidation type="list" allowBlank="1" showInputMessage="1" showErrorMessage="1" sqref="K32:K33 K30">
      <formula1>$K$32:$K$33</formula1>
    </dataValidation>
    <dataValidation type="list" allowBlank="1" showInputMessage="1" showErrorMessage="1" sqref="Q32:Q34 C41 Q30">
      <formula1>$Q$32:$Q$34</formula1>
    </dataValidation>
    <dataValidation type="list" allowBlank="1" showInputMessage="1" showErrorMessage="1" sqref="N32:N34 A41 N30">
      <formula1>$N$32:$N$34</formula1>
    </dataValidation>
    <dataValidation type="list" allowBlank="1" showInputMessage="1" showErrorMessage="1" sqref="H32:H33 B41 H30">
      <formula1>$H$32:$H$33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28"/>
  <sheetViews>
    <sheetView tabSelected="1" workbookViewId="0">
      <selection activeCell="H4" sqref="H4:H5"/>
    </sheetView>
  </sheetViews>
  <sheetFormatPr baseColWidth="10" defaultRowHeight="15"/>
  <cols>
    <col min="1" max="1" width="31.85546875" bestFit="1" customWidth="1"/>
    <col min="2" max="2" width="7.42578125" style="35" customWidth="1"/>
    <col min="3" max="11" width="7.42578125" customWidth="1"/>
    <col min="12" max="12" width="14.140625" customWidth="1"/>
    <col min="13" max="13" width="20.5703125" bestFit="1" customWidth="1"/>
    <col min="14" max="14" width="46" bestFit="1" customWidth="1"/>
    <col min="15" max="15" width="3.5703125" customWidth="1"/>
    <col min="16" max="16" width="14.140625" customWidth="1"/>
  </cols>
  <sheetData>
    <row r="1" spans="1:19" ht="15.75" thickBot="1">
      <c r="A1" s="97" t="s">
        <v>54</v>
      </c>
      <c r="B1" s="98"/>
      <c r="C1" s="5" t="s">
        <v>21</v>
      </c>
      <c r="D1" s="6" t="s">
        <v>22</v>
      </c>
      <c r="N1" t="s">
        <v>60</v>
      </c>
      <c r="P1" s="210" t="s">
        <v>12</v>
      </c>
      <c r="Q1" s="210" t="s">
        <v>13</v>
      </c>
      <c r="R1" s="210" t="s">
        <v>14</v>
      </c>
      <c r="S1" s="211" t="s">
        <v>15</v>
      </c>
    </row>
    <row r="2" spans="1:19" ht="15.75" thickBot="1">
      <c r="A2" s="93">
        <v>550000</v>
      </c>
      <c r="B2" s="94"/>
      <c r="C2" s="8">
        <v>73</v>
      </c>
      <c r="D2" s="9">
        <v>70</v>
      </c>
      <c r="M2" s="209" t="s">
        <v>49</v>
      </c>
      <c r="N2" s="208"/>
      <c r="P2" s="210"/>
      <c r="Q2" s="210"/>
      <c r="R2" s="210"/>
      <c r="S2" s="211"/>
    </row>
    <row r="3" spans="1:19">
      <c r="H3" s="189"/>
      <c r="M3" s="209" t="s">
        <v>50</v>
      </c>
      <c r="N3" s="208"/>
      <c r="P3" s="197">
        <v>21</v>
      </c>
      <c r="Q3" s="4">
        <v>0.8</v>
      </c>
      <c r="R3" s="4">
        <v>0.2</v>
      </c>
      <c r="S3" s="212">
        <f>'DDV ADMIN'!$E28*Q3</f>
        <v>440000</v>
      </c>
    </row>
    <row r="4" spans="1:19">
      <c r="A4" s="35" t="s">
        <v>43</v>
      </c>
      <c r="B4" s="35">
        <v>1</v>
      </c>
      <c r="H4" s="189"/>
      <c r="M4" s="209" t="s">
        <v>51</v>
      </c>
      <c r="N4" s="208"/>
      <c r="P4" s="197">
        <v>31</v>
      </c>
      <c r="Q4" s="4">
        <v>0.7</v>
      </c>
      <c r="R4" s="4">
        <v>0.3</v>
      </c>
      <c r="S4" s="212">
        <f>'DDV ADMIN'!$E28*Q4</f>
        <v>385000</v>
      </c>
    </row>
    <row r="5" spans="1:19">
      <c r="A5" s="35" t="s">
        <v>44</v>
      </c>
      <c r="B5" s="35">
        <v>1</v>
      </c>
      <c r="H5" s="189"/>
      <c r="M5" s="209" t="s">
        <v>58</v>
      </c>
      <c r="N5" s="208"/>
      <c r="P5" s="197">
        <v>41</v>
      </c>
      <c r="Q5" s="4">
        <v>0.6</v>
      </c>
      <c r="R5" s="4">
        <v>0.4</v>
      </c>
      <c r="S5" s="212">
        <f>'DDV ADMIN'!$E28*Q5</f>
        <v>330000</v>
      </c>
    </row>
    <row r="6" spans="1:19">
      <c r="A6" s="35" t="s">
        <v>56</v>
      </c>
      <c r="H6" s="189"/>
      <c r="M6" s="195" t="s">
        <v>55</v>
      </c>
      <c r="N6" s="208"/>
      <c r="P6" s="197">
        <v>51</v>
      </c>
      <c r="Q6" s="4">
        <v>0.5</v>
      </c>
      <c r="R6" s="4">
        <v>0.5</v>
      </c>
      <c r="S6" s="212">
        <f>'DDV ADMIN'!$E28*Q6</f>
        <v>275000</v>
      </c>
    </row>
    <row r="7" spans="1:19">
      <c r="A7" s="35" t="s">
        <v>57</v>
      </c>
      <c r="B7" s="35" t="s">
        <v>59</v>
      </c>
      <c r="H7" s="189"/>
      <c r="M7" s="195" t="s">
        <v>51</v>
      </c>
      <c r="N7" s="208"/>
      <c r="P7" s="197">
        <v>61</v>
      </c>
      <c r="Q7" s="4">
        <v>0.4</v>
      </c>
      <c r="R7" s="4">
        <v>0.6</v>
      </c>
      <c r="S7" s="212">
        <f>'DDV ADMIN'!$E28*Q7</f>
        <v>220000</v>
      </c>
    </row>
    <row r="8" spans="1:19">
      <c r="A8" s="35"/>
      <c r="H8" s="189"/>
      <c r="M8" s="195" t="s">
        <v>53</v>
      </c>
      <c r="N8" s="208"/>
      <c r="P8" s="197">
        <v>71</v>
      </c>
      <c r="Q8" s="4">
        <v>0.3</v>
      </c>
      <c r="R8" s="4">
        <v>0.7</v>
      </c>
      <c r="S8" s="212">
        <f>'DDV ADMIN'!$E28*Q8</f>
        <v>165000</v>
      </c>
    </row>
    <row r="9" spans="1:19">
      <c r="A9" s="35"/>
      <c r="H9" s="189"/>
      <c r="M9" s="195" t="s">
        <v>52</v>
      </c>
      <c r="N9" s="208"/>
      <c r="P9" s="197">
        <v>81</v>
      </c>
      <c r="Q9" s="4">
        <v>0.19999999999999901</v>
      </c>
      <c r="R9" s="4">
        <v>0.8</v>
      </c>
      <c r="S9" s="212">
        <f>'DDV ADMIN'!$E28*Q9</f>
        <v>109999.99999999946</v>
      </c>
    </row>
    <row r="10" spans="1:19">
      <c r="A10" s="35"/>
      <c r="H10" s="189"/>
      <c r="M10" s="195" t="s">
        <v>50</v>
      </c>
      <c r="N10" s="208"/>
      <c r="P10" s="197">
        <v>91</v>
      </c>
      <c r="Q10" s="4">
        <v>9.9999999999999103E-2</v>
      </c>
      <c r="R10" s="4">
        <v>0.9</v>
      </c>
      <c r="S10" s="212">
        <f>'DDV ADMIN'!$E28*Q10</f>
        <v>54999.999999999505</v>
      </c>
    </row>
    <row r="11" spans="1:19">
      <c r="A11" s="35"/>
      <c r="H11" s="189"/>
      <c r="M11" s="195" t="s">
        <v>53</v>
      </c>
      <c r="N11" s="208"/>
      <c r="P11" s="197">
        <v>131</v>
      </c>
      <c r="Q11" s="197"/>
      <c r="R11" s="197"/>
      <c r="S11" s="197"/>
    </row>
    <row r="12" spans="1:19">
      <c r="H12" s="189"/>
      <c r="M12" s="191"/>
    </row>
    <row r="13" spans="1:19" ht="15" customHeight="1">
      <c r="B13" s="198" t="s">
        <v>48</v>
      </c>
      <c r="C13" s="198"/>
      <c r="D13" s="198"/>
      <c r="E13" s="198"/>
      <c r="F13" s="198"/>
      <c r="G13" s="201" t="s">
        <v>47</v>
      </c>
      <c r="H13" s="201"/>
      <c r="I13" s="201"/>
      <c r="J13" s="201"/>
      <c r="K13" s="201"/>
      <c r="L13" s="186"/>
      <c r="M13" s="191"/>
      <c r="N13" s="186"/>
      <c r="O13" s="186"/>
    </row>
    <row r="14" spans="1:19" s="187" customFormat="1" ht="108">
      <c r="B14" s="199" t="s">
        <v>49</v>
      </c>
      <c r="C14" s="199" t="s">
        <v>50</v>
      </c>
      <c r="D14" s="199" t="s">
        <v>51</v>
      </c>
      <c r="E14" s="199" t="s">
        <v>58</v>
      </c>
      <c r="F14" s="200" t="s">
        <v>55</v>
      </c>
      <c r="G14" s="202" t="s">
        <v>51</v>
      </c>
      <c r="H14" s="202" t="s">
        <v>53</v>
      </c>
      <c r="I14" s="202" t="s">
        <v>52</v>
      </c>
      <c r="J14" s="202" t="s">
        <v>50</v>
      </c>
      <c r="K14" s="202" t="s">
        <v>53</v>
      </c>
      <c r="M14"/>
      <c r="P14" s="188"/>
    </row>
    <row r="15" spans="1:19" s="35" customFormat="1">
      <c r="A15" s="197" t="s">
        <v>43</v>
      </c>
      <c r="B15" s="192"/>
      <c r="C15" s="192"/>
      <c r="D15" s="193"/>
      <c r="E15" s="193"/>
      <c r="F15" s="193"/>
      <c r="G15" s="203"/>
      <c r="H15" s="204"/>
      <c r="I15" s="205"/>
      <c r="J15" s="195"/>
      <c r="K15" s="195"/>
      <c r="L15" s="190"/>
      <c r="M15"/>
      <c r="N15" s="190"/>
      <c r="O15" s="190"/>
      <c r="P15" s="190"/>
      <c r="Q15" s="190"/>
    </row>
    <row r="16" spans="1:19">
      <c r="A16" s="197" t="s">
        <v>44</v>
      </c>
      <c r="B16" s="192"/>
      <c r="C16" s="194"/>
      <c r="D16" s="193"/>
      <c r="E16" s="193"/>
      <c r="F16" s="193"/>
      <c r="G16" s="203"/>
      <c r="H16" s="204"/>
      <c r="I16" s="195"/>
      <c r="J16" s="206"/>
      <c r="K16" s="207"/>
      <c r="L16" s="191"/>
      <c r="N16" s="191"/>
      <c r="O16" s="191"/>
      <c r="P16" s="191"/>
      <c r="Q16" s="191"/>
    </row>
    <row r="17" spans="1:18">
      <c r="A17" s="197" t="s">
        <v>56</v>
      </c>
      <c r="B17" s="196"/>
      <c r="C17" s="195"/>
      <c r="D17" s="195"/>
      <c r="E17" s="196"/>
      <c r="F17" s="195"/>
      <c r="G17" s="195"/>
      <c r="H17" s="207"/>
      <c r="I17" s="207"/>
      <c r="J17" s="207"/>
      <c r="K17" s="207"/>
      <c r="L17" s="191"/>
      <c r="N17" s="191"/>
      <c r="O17" s="191"/>
      <c r="P17" s="191"/>
      <c r="Q17" s="191"/>
    </row>
    <row r="18" spans="1:18">
      <c r="A18" s="197" t="s">
        <v>57</v>
      </c>
      <c r="B18" s="197"/>
      <c r="C18" s="197"/>
      <c r="D18" s="197"/>
      <c r="E18" s="197"/>
      <c r="F18" s="196"/>
      <c r="G18" s="197"/>
      <c r="H18" s="208"/>
      <c r="I18" s="208"/>
      <c r="J18" s="208"/>
      <c r="K18" s="208"/>
      <c r="N18" s="191"/>
      <c r="O18" s="191"/>
      <c r="P18" s="191"/>
      <c r="Q18" s="191"/>
    </row>
    <row r="19" spans="1:18">
      <c r="C19" s="35"/>
      <c r="D19" s="35"/>
      <c r="E19" s="35"/>
      <c r="F19" s="35"/>
      <c r="G19" s="35"/>
      <c r="H19" s="35"/>
      <c r="O19" s="191"/>
      <c r="P19" s="191"/>
      <c r="Q19" s="191"/>
      <c r="R19" s="191"/>
    </row>
    <row r="20" spans="1:18">
      <c r="C20" s="35"/>
      <c r="D20" s="35"/>
      <c r="E20" s="35"/>
      <c r="F20" s="35"/>
      <c r="G20" s="35"/>
      <c r="H20" s="35"/>
      <c r="O20" s="191"/>
      <c r="P20" s="191"/>
      <c r="Q20" s="191"/>
      <c r="R20" s="191"/>
    </row>
    <row r="21" spans="1:18">
      <c r="C21" s="35"/>
      <c r="D21" s="35"/>
      <c r="E21" s="35"/>
      <c r="F21" s="35"/>
      <c r="G21" s="35"/>
      <c r="H21" s="35"/>
      <c r="O21" s="191"/>
      <c r="P21" s="191"/>
      <c r="Q21" s="191"/>
      <c r="R21" s="191"/>
    </row>
    <row r="22" spans="1:18">
      <c r="C22" s="35"/>
      <c r="D22" s="35"/>
      <c r="E22" s="35"/>
      <c r="F22" s="35"/>
      <c r="G22" s="35"/>
      <c r="H22" s="35"/>
      <c r="O22" s="191"/>
      <c r="P22" s="191"/>
      <c r="Q22" s="191"/>
      <c r="R22" s="191"/>
    </row>
    <row r="23" spans="1:18">
      <c r="C23" s="35"/>
      <c r="D23" s="35"/>
      <c r="E23" s="35"/>
      <c r="F23" s="35"/>
      <c r="G23" s="35"/>
      <c r="H23" s="35"/>
    </row>
    <row r="24" spans="1:18">
      <c r="C24" s="35"/>
      <c r="D24" s="35"/>
      <c r="E24" s="35"/>
      <c r="F24" s="35"/>
      <c r="G24" s="35"/>
      <c r="H24" s="35"/>
    </row>
    <row r="25" spans="1:18">
      <c r="C25" s="35"/>
      <c r="D25" s="35"/>
      <c r="E25" s="35"/>
      <c r="F25" s="35"/>
      <c r="G25" s="35"/>
      <c r="H25" s="35"/>
    </row>
    <row r="26" spans="1:18">
      <c r="C26" s="35"/>
      <c r="D26" s="35"/>
      <c r="E26" s="35"/>
      <c r="F26" s="35"/>
      <c r="G26" s="35"/>
      <c r="H26" s="35"/>
    </row>
    <row r="27" spans="1:18">
      <c r="C27" s="35"/>
      <c r="D27" s="35"/>
      <c r="E27" s="35"/>
      <c r="F27" s="35"/>
      <c r="G27" s="35"/>
      <c r="H27" s="35"/>
    </row>
    <row r="28" spans="1:18">
      <c r="C28" s="35"/>
      <c r="D28" s="35"/>
      <c r="E28" s="35"/>
      <c r="F28" s="35"/>
      <c r="G28" s="35"/>
      <c r="H28" s="35"/>
    </row>
  </sheetData>
  <mergeCells count="8">
    <mergeCell ref="G13:K13"/>
    <mergeCell ref="P1:P2"/>
    <mergeCell ref="Q1:Q2"/>
    <mergeCell ref="R1:R2"/>
    <mergeCell ref="S1:S2"/>
    <mergeCell ref="A1:B1"/>
    <mergeCell ref="A2:B2"/>
    <mergeCell ref="B13:F13"/>
  </mergeCells>
  <dataValidations count="2">
    <dataValidation type="list" allowBlank="1" showInputMessage="1" showErrorMessage="1" sqref="B4:B5">
      <formula1>"0,1,2,3,4,5,6,7,8,9,10"</formula1>
    </dataValidation>
    <dataValidation type="list" allowBlank="1" showInputMessage="1" showErrorMessage="1" sqref="B6">
      <formula1>"0,1,2"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DDV ADMIN</vt:lpstr>
      <vt:lpstr>Feuil1</vt:lpstr>
      <vt:lpstr>CHOIX_DU_CONJOINT_AVEC_DDV</vt:lpstr>
      <vt:lpstr>CHOIX_DU_CONJOINT_SANS_DDV</vt:lpstr>
      <vt:lpstr>LIEN_DE_FAMILLE</vt:lpstr>
      <vt:lpstr>LIEN_HERITIER</vt:lpstr>
      <vt:lpstr>NOMBRE_ENFANTS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Mahieux</dc:creator>
  <cp:lastModifiedBy>Cbruno</cp:lastModifiedBy>
  <dcterms:created xsi:type="dcterms:W3CDTF">2018-12-29T13:33:46Z</dcterms:created>
  <dcterms:modified xsi:type="dcterms:W3CDTF">2018-12-29T17:52:00Z</dcterms:modified>
</cp:coreProperties>
</file>